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rd year Japura\Survey Technique\Assignment\"/>
    </mc:Choice>
  </mc:AlternateContent>
  <xr:revisionPtr revIDLastSave="0" documentId="13_ncr:1_{6DC8ACA0-01F5-401C-91CD-5298A1CC887A}" xr6:coauthVersionLast="40" xr6:coauthVersionMax="40" xr10:uidLastSave="{00000000-0000-0000-0000-000000000000}"/>
  <bookViews>
    <workbookView xWindow="0" yWindow="0" windowWidth="17256" windowHeight="5544" tabRatio="870" firstSheet="1" activeTab="8" xr2:uid="{F0A23D22-A76C-44F5-A892-4DA36BAF3F11}"/>
  </bookViews>
  <sheets>
    <sheet name="Data " sheetId="1" r:id="rId1"/>
    <sheet name="FAM_SIZE" sheetId="2" r:id="rId2"/>
    <sheet name="TOT_EXP" sheetId="3" r:id="rId3"/>
    <sheet name="SAVING" sheetId="4" r:id="rId4"/>
    <sheet name="DRI_WAT_CON" sheetId="5" r:id="rId5"/>
    <sheet name="NON_DRI_WAT_CON" sheetId="6" r:id="rId6"/>
    <sheet name="TOT_WAT_CON" sheetId="7" r:id="rId7"/>
    <sheet name="TIME_WAT" sheetId="8" r:id="rId8"/>
    <sheet name="FINAL_DATA" sheetId="11" r:id="rId9"/>
  </sheets>
  <externalReferences>
    <externalReference r:id="rId10"/>
  </externalReferences>
  <definedNames>
    <definedName name="_xlnm._FilterDatabase" localSheetId="0" hidden="1">'Data '!$A$1:$CR$215</definedName>
    <definedName name="_xlnm._FilterDatabase" localSheetId="4" hidden="1">DRI_WAT_CON!$A$1:$I$215</definedName>
    <definedName name="_xlnm._FilterDatabase" localSheetId="1" hidden="1">FAM_SIZE!$A$1:$E$215</definedName>
    <definedName name="_xlnm._FilterDatabase" localSheetId="8" hidden="1">FINAL_DATA!$A$1:$AB$215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1" l="1"/>
  <c r="Q9" i="11"/>
  <c r="B211" i="7"/>
  <c r="B208" i="7"/>
  <c r="B206" i="7"/>
  <c r="B205" i="7"/>
  <c r="B204" i="7"/>
  <c r="B203" i="7"/>
  <c r="B201" i="7"/>
  <c r="B199" i="7"/>
  <c r="B196" i="7"/>
  <c r="B195" i="7"/>
  <c r="B194" i="7"/>
  <c r="B193" i="7"/>
  <c r="B190" i="7"/>
  <c r="B189" i="7"/>
  <c r="B188" i="7"/>
  <c r="B187" i="7"/>
  <c r="B184" i="7"/>
  <c r="B181" i="7"/>
  <c r="B180" i="7"/>
  <c r="B179" i="7"/>
  <c r="B173" i="7"/>
  <c r="B172" i="7"/>
  <c r="B166" i="7"/>
  <c r="B165" i="7"/>
  <c r="B164" i="7"/>
  <c r="B163" i="7"/>
  <c r="B162" i="7"/>
  <c r="B161" i="7"/>
  <c r="B145" i="7"/>
  <c r="B137" i="7"/>
  <c r="B134" i="7"/>
  <c r="B133" i="7"/>
  <c r="B125" i="7"/>
  <c r="B105" i="7"/>
  <c r="B103" i="7"/>
  <c r="B102" i="7"/>
  <c r="B91" i="7"/>
  <c r="B90" i="7"/>
  <c r="B89" i="7"/>
  <c r="B86" i="7"/>
  <c r="B84" i="7"/>
  <c r="B82" i="7"/>
  <c r="B81" i="7"/>
  <c r="B80" i="7"/>
  <c r="B79" i="7"/>
  <c r="B77" i="7"/>
  <c r="B76" i="7"/>
  <c r="B75" i="7"/>
  <c r="B74" i="7"/>
  <c r="B73" i="7"/>
  <c r="B71" i="7"/>
  <c r="B70" i="7"/>
  <c r="B69" i="7"/>
  <c r="B67" i="7"/>
  <c r="B66" i="7"/>
  <c r="B59" i="7"/>
  <c r="B58" i="7"/>
  <c r="B57" i="7"/>
  <c r="B55" i="7"/>
  <c r="B50" i="7"/>
  <c r="B49" i="7"/>
  <c r="B48" i="7"/>
  <c r="B46" i="7"/>
  <c r="B33" i="7"/>
  <c r="B32" i="7"/>
  <c r="B29" i="7"/>
  <c r="B27" i="7"/>
  <c r="B26" i="7"/>
  <c r="B25" i="7"/>
  <c r="B24" i="7"/>
  <c r="B23" i="7"/>
  <c r="B22" i="7"/>
  <c r="B21" i="7"/>
  <c r="B20" i="7"/>
  <c r="B19" i="7"/>
  <c r="B18" i="7"/>
  <c r="B17" i="7"/>
  <c r="B16" i="7"/>
  <c r="B14" i="7"/>
  <c r="B13" i="7"/>
  <c r="B12" i="7"/>
  <c r="B9" i="7"/>
  <c r="B8" i="7"/>
  <c r="B6" i="7"/>
  <c r="B5" i="7"/>
  <c r="B3" i="7"/>
  <c r="Q180" i="11"/>
  <c r="Q208" i="11"/>
  <c r="Q206" i="11"/>
  <c r="Q205" i="11"/>
  <c r="Q203" i="11"/>
  <c r="Q211" i="11"/>
  <c r="Q199" i="11"/>
  <c r="Q201" i="11"/>
  <c r="Q195" i="11"/>
  <c r="Q194" i="11"/>
  <c r="Q190" i="11"/>
  <c r="Q184" i="11"/>
  <c r="Q172" i="11"/>
  <c r="Q134" i="11"/>
  <c r="Q133" i="11"/>
  <c r="Q125" i="11"/>
  <c r="Q105" i="11"/>
  <c r="Q103" i="11"/>
  <c r="Q102" i="11"/>
  <c r="Q90" i="11"/>
  <c r="Q91" i="11"/>
  <c r="Q89" i="11"/>
  <c r="Q86" i="11"/>
  <c r="Q75" i="11"/>
  <c r="Q74" i="11"/>
  <c r="Q70" i="11"/>
  <c r="Q69" i="11"/>
  <c r="Q67" i="11"/>
  <c r="Q49" i="11"/>
  <c r="Q8" i="11"/>
  <c r="Q6" i="11"/>
  <c r="Q193" i="11"/>
  <c r="Q173" i="11"/>
  <c r="Q162" i="11"/>
  <c r="Q71" i="11"/>
  <c r="Q66" i="11"/>
  <c r="Q33" i="11"/>
  <c r="Q50" i="11"/>
  <c r="Q14" i="11"/>
  <c r="Q13" i="11"/>
  <c r="Q5" i="11"/>
  <c r="Q3" i="11"/>
  <c r="Q59" i="11"/>
  <c r="Q189" i="11"/>
  <c r="Q188" i="11"/>
  <c r="Q181" i="11"/>
  <c r="Q196" i="11"/>
  <c r="Q204" i="11"/>
  <c r="Q187" i="11"/>
  <c r="Q165" i="11"/>
  <c r="Q137" i="11"/>
  <c r="Q82" i="11"/>
  <c r="Q81" i="11"/>
  <c r="Q80" i="11"/>
  <c r="Q73" i="11"/>
  <c r="Q32" i="11"/>
  <c r="Q29" i="11"/>
  <c r="Q27" i="11"/>
  <c r="Q179" i="11"/>
  <c r="Q166" i="11"/>
  <c r="Q164" i="11"/>
  <c r="Q163" i="11"/>
  <c r="Q161" i="11"/>
  <c r="Q145" i="11"/>
  <c r="Q84" i="11"/>
  <c r="Q79" i="11"/>
  <c r="Q77" i="11"/>
  <c r="Q76" i="11"/>
  <c r="Q58" i="11"/>
  <c r="Q57" i="11"/>
  <c r="Q55" i="11"/>
  <c r="Q48" i="11"/>
  <c r="Q46" i="11"/>
  <c r="Q26" i="11"/>
  <c r="Q25" i="11"/>
  <c r="Q24" i="11"/>
  <c r="Q23" i="11"/>
  <c r="Q22" i="11"/>
  <c r="Q21" i="11"/>
  <c r="Q20" i="11"/>
  <c r="Q19" i="11"/>
  <c r="Q18" i="11"/>
  <c r="Q17" i="11"/>
  <c r="Q16" i="11"/>
  <c r="P107" i="11"/>
  <c r="P105" i="11"/>
  <c r="P98" i="11"/>
  <c r="P97" i="11"/>
  <c r="P96" i="11"/>
  <c r="P95" i="11"/>
  <c r="P94" i="1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" i="4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" i="7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" i="3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<sst xmlns="http://schemas.openxmlformats.org/spreadsheetml/2006/main" count="185" uniqueCount="111">
  <si>
    <t>HOU_NAT_ROO</t>
  </si>
  <si>
    <t>WS_PER_WEL_DRI</t>
  </si>
  <si>
    <t>WS_PER_WEL_OTH</t>
  </si>
  <si>
    <t>WS_PER_WEL_DIS</t>
  </si>
  <si>
    <t>WS_PER_WEL_TIM</t>
  </si>
  <si>
    <t>WS_PER_WEL_EXP</t>
  </si>
  <si>
    <t>WS_PER_WEL_FRE_DAY</t>
  </si>
  <si>
    <t>WS_PER_WEL_FRE_WEE</t>
  </si>
  <si>
    <t>WS_PER_WEL_QUA</t>
  </si>
  <si>
    <t>WS_NEI_WEL_DRI</t>
  </si>
  <si>
    <t>WS_NEI_WEL_OTH</t>
  </si>
  <si>
    <t>WS_NEI_WEL_DIS</t>
  </si>
  <si>
    <t>WS_NEI_WEL_TIM</t>
  </si>
  <si>
    <t>WS_NEI_WEL_EXP</t>
  </si>
  <si>
    <t>WS_NEI_WEL_FRE_DAY</t>
  </si>
  <si>
    <t>WS_NEI_WEL_FRE_WEE</t>
  </si>
  <si>
    <t>WS_NEI_WEL_QUA</t>
  </si>
  <si>
    <t>WS_TAP_DRI</t>
  </si>
  <si>
    <t>WS_TAP_OTH</t>
  </si>
  <si>
    <t>WS_TAP_DIS</t>
  </si>
  <si>
    <t>WS_TAP_TIM</t>
  </si>
  <si>
    <t>WS_TAP_EXP</t>
  </si>
  <si>
    <t>WS_TAP_FRE_DAY</t>
  </si>
  <si>
    <t>WS_TAP_FRE_WEE</t>
  </si>
  <si>
    <t>WS_TAP_QUA</t>
  </si>
  <si>
    <t>WS_NAT_DRI</t>
  </si>
  <si>
    <t>WS_NAT_OTH</t>
  </si>
  <si>
    <t>WS_NAT_DIS</t>
  </si>
  <si>
    <t>WS_NAT_TIM</t>
  </si>
  <si>
    <t>WS_NAT_EXP</t>
  </si>
  <si>
    <t>WS_NAT_FRE_DAY</t>
  </si>
  <si>
    <t>WS_NAT_FRE_WEE</t>
  </si>
  <si>
    <t>WS_NAT_QUA</t>
  </si>
  <si>
    <t>WS_BOT_DRI</t>
  </si>
  <si>
    <t>WS_BOT_OTH</t>
  </si>
  <si>
    <t>WS_BOT_DIS</t>
  </si>
  <si>
    <t>WS_BOT_TIM</t>
  </si>
  <si>
    <t>WS_BOT_EXP</t>
  </si>
  <si>
    <t>WS_BOT_FRE_DAY</t>
  </si>
  <si>
    <t>WS_BOT_FRE_WEE</t>
  </si>
  <si>
    <t>WS_BOT_QUA</t>
  </si>
  <si>
    <t>WS_WCC_DRI</t>
  </si>
  <si>
    <t>WS_WCC_OTH</t>
  </si>
  <si>
    <t>WS_WCC_DIS</t>
  </si>
  <si>
    <t>WS_WCC_TIM</t>
  </si>
  <si>
    <t>WS_WCC_EXP</t>
  </si>
  <si>
    <t>WS_WCC_FRE_DAY</t>
  </si>
  <si>
    <t>WS_WCC_FRE_WEE</t>
  </si>
  <si>
    <t>WS_WCC_QUA</t>
  </si>
  <si>
    <t>WS_OTH1_DRI</t>
  </si>
  <si>
    <t>WS_OTH1_OTH</t>
  </si>
  <si>
    <t>WS_OTH1_DIS</t>
  </si>
  <si>
    <t>WS_OTH1_TIM</t>
  </si>
  <si>
    <t>WS_OTH1_EXP</t>
  </si>
  <si>
    <t>WS_OTH1_FRE_DAY</t>
  </si>
  <si>
    <t>WS_OTH1_FRE_WEE</t>
  </si>
  <si>
    <t>WS_OTH1_QUA</t>
  </si>
  <si>
    <t>WCM_BOI</t>
  </si>
  <si>
    <t>WCM_FIL</t>
  </si>
  <si>
    <t>WCM_MAC</t>
  </si>
  <si>
    <t>WCM_OTH</t>
  </si>
  <si>
    <t>DWP_QUA</t>
  </si>
  <si>
    <t xml:space="preserve">DWP_LIM </t>
  </si>
  <si>
    <t>DWP_FIN</t>
  </si>
  <si>
    <t>DWP_INF</t>
  </si>
  <si>
    <t>DWP_SIC</t>
  </si>
  <si>
    <t>DWP_OTH</t>
  </si>
  <si>
    <t>DWP_SOL</t>
  </si>
  <si>
    <t>1,2</t>
  </si>
  <si>
    <t>5 min</t>
  </si>
  <si>
    <t>15min</t>
  </si>
  <si>
    <t>1 min</t>
  </si>
  <si>
    <t>10 min</t>
  </si>
  <si>
    <t>.</t>
  </si>
  <si>
    <t>NO_RES</t>
  </si>
  <si>
    <t>RES_GND</t>
  </si>
  <si>
    <t>RES_AGE</t>
  </si>
  <si>
    <t>RES_GEN</t>
  </si>
  <si>
    <t>RES_NAT</t>
  </si>
  <si>
    <t>RES_REL</t>
  </si>
  <si>
    <t>RES_MAR</t>
  </si>
  <si>
    <t>RES_EDU</t>
  </si>
  <si>
    <t>RES_TOL</t>
  </si>
  <si>
    <t>RES_EMP</t>
  </si>
  <si>
    <t>FAM_STA</t>
  </si>
  <si>
    <t>FAM_SIZ_NUC_ELD</t>
  </si>
  <si>
    <t>FAM_SIZ_NUC_CHI</t>
  </si>
  <si>
    <t>FAM_SIZ_NUC_SUM</t>
  </si>
  <si>
    <t>FAM_SIZ_EXT_ELD</t>
  </si>
  <si>
    <t>FAM_SIZ_EXT_CHI</t>
  </si>
  <si>
    <t>FAM_SIZ_EXT_SUM</t>
  </si>
  <si>
    <t>FAM_EXP_FOO</t>
  </si>
  <si>
    <t>FAM_EXP_ELE</t>
  </si>
  <si>
    <t>FAM_EXP_WAT</t>
  </si>
  <si>
    <t>FAM_EXP_HEA</t>
  </si>
  <si>
    <t>FAM_EXP_EDU</t>
  </si>
  <si>
    <t>FAM_EXP_ENT</t>
  </si>
  <si>
    <t>FAM_EXP_OTH</t>
  </si>
  <si>
    <t>FAM_INC</t>
  </si>
  <si>
    <t>HOU_STO_COU</t>
  </si>
  <si>
    <t>HOU_NAT_FLO</t>
  </si>
  <si>
    <t>HOU_NAT_WAL</t>
  </si>
  <si>
    <t>3000 -4000</t>
  </si>
  <si>
    <t>3000-4000</t>
  </si>
  <si>
    <t>FAM_SIZ</t>
  </si>
  <si>
    <t>TOT_EXP</t>
  </si>
  <si>
    <t>DRI_WAT_CON</t>
  </si>
  <si>
    <t>NON_DRI_WAT_CON</t>
  </si>
  <si>
    <t>TOT_WAT_CON</t>
  </si>
  <si>
    <t>TIME_WAT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</si>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</sst>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Fill="1" applyBorder="1"/>
    <xf numFmtId="0" fontId="0" fillId="0" borderId="0" xfId="0" applyFill="1"/>
    <xf numFmtId="0" fontId="1" fillId="0" borderId="0" xfId="0" applyFont="1" applyFill="1"/>
    <xf numFmtId="3" fontId="0" fillId="0" borderId="0" xfId="0" applyNumberFormat="1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/>
    </xf>
    <xf numFmtId="3" fontId="1" fillId="0" borderId="0" xfId="0" applyNumberFormat="1" applyFont="1" applyFill="1"/>
    <xf numFmtId="0" fontId="1" fillId="0" borderId="2" xfId="0" applyFont="1" applyFill="1" applyBorder="1"/>
    <xf numFmtId="16" fontId="0" fillId="0" borderId="0" xfId="0" applyNumberFormat="1" applyFill="1"/>
    <xf numFmtId="0" fontId="0" fillId="3" borderId="0" xfId="0" applyFill="1" applyAlignment="1">
      <alignment horizontal="right"/>
    </xf>
    <xf numFmtId="0" fontId="0" fillId="4" borderId="1" xfId="0" applyFill="1" applyBorder="1"/>
    <xf numFmtId="0" fontId="0" fillId="4" borderId="0" xfId="0" applyFill="1"/>
    <xf numFmtId="3" fontId="1" fillId="4" borderId="0" xfId="0" applyNumberFormat="1" applyFont="1" applyFill="1"/>
    <xf numFmtId="0" fontId="0" fillId="4" borderId="0" xfId="0" applyFill="1" applyAlignment="1">
      <alignment horizontal="right"/>
    </xf>
    <xf numFmtId="3" fontId="0" fillId="4" borderId="0" xfId="0" applyNumberFormat="1" applyFill="1"/>
    <xf numFmtId="0" fontId="0" fillId="4" borderId="0" xfId="0" applyFill="1" applyAlignment="1">
      <alignment vertical="center"/>
    </xf>
    <xf numFmtId="0" fontId="0" fillId="5" borderId="1" xfId="0" applyFill="1" applyBorder="1"/>
    <xf numFmtId="0" fontId="0" fillId="5" borderId="0" xfId="0" applyFill="1"/>
    <xf numFmtId="0" fontId="1" fillId="5" borderId="0" xfId="0" applyFont="1" applyFill="1"/>
    <xf numFmtId="3" fontId="0" fillId="5" borderId="0" xfId="0" applyNumberFormat="1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/>
    </xf>
    <xf numFmtId="0" fontId="0" fillId="6" borderId="1" xfId="0" applyFill="1" applyBorder="1"/>
    <xf numFmtId="0" fontId="0" fillId="6" borderId="0" xfId="0" applyFill="1"/>
    <xf numFmtId="3" fontId="0" fillId="6" borderId="0" xfId="0" applyNumberFormat="1" applyFill="1"/>
    <xf numFmtId="0" fontId="0" fillId="6" borderId="0" xfId="0" applyFill="1" applyAlignment="1">
      <alignment vertical="center"/>
    </xf>
    <xf numFmtId="0" fontId="1" fillId="6" borderId="0" xfId="0" applyFont="1" applyFill="1"/>
    <xf numFmtId="0" fontId="0" fillId="7" borderId="1" xfId="0" applyFill="1" applyBorder="1"/>
    <xf numFmtId="0" fontId="0" fillId="7" borderId="0" xfId="0" applyFill="1"/>
    <xf numFmtId="0" fontId="0" fillId="7" borderId="0" xfId="0" applyFill="1" applyAlignment="1">
      <alignment vertical="center"/>
    </xf>
    <xf numFmtId="0" fontId="1" fillId="7" borderId="0" xfId="0" applyFont="1" applyFill="1"/>
    <xf numFmtId="0" fontId="0" fillId="7" borderId="0" xfId="0" applyFill="1" applyAlignment="1">
      <alignment horizontal="right"/>
    </xf>
    <xf numFmtId="3" fontId="0" fillId="7" borderId="0" xfId="0" applyNumberFormat="1" applyFill="1"/>
    <xf numFmtId="0" fontId="0" fillId="7" borderId="3" xfId="0" applyFill="1" applyBorder="1"/>
    <xf numFmtId="3" fontId="1" fillId="7" borderId="0" xfId="0" applyNumberFormat="1" applyFont="1" applyFill="1"/>
    <xf numFmtId="0" fontId="1" fillId="4" borderId="0" xfId="0" applyFont="1" applyFill="1"/>
    <xf numFmtId="0" fontId="1" fillId="4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Alignment="1">
      <alignment vertical="center"/>
    </xf>
    <xf numFmtId="16" fontId="0" fillId="7" borderId="0" xfId="0" applyNumberFormat="1" applyFill="1"/>
    <xf numFmtId="3" fontId="0" fillId="8" borderId="0" xfId="0" applyNumberFormat="1" applyFill="1"/>
    <xf numFmtId="0" fontId="1" fillId="8" borderId="0" xfId="0" applyFont="1" applyFill="1"/>
    <xf numFmtId="16" fontId="0" fillId="8" borderId="0" xfId="0" applyNumberFormat="1" applyFill="1"/>
    <xf numFmtId="0" fontId="0" fillId="8" borderId="0" xfId="0" applyFill="1" applyAlignment="1">
      <alignment horizontal="right"/>
    </xf>
    <xf numFmtId="0" fontId="0" fillId="8" borderId="0" xfId="0" applyFill="1" applyBorder="1"/>
    <xf numFmtId="1" fontId="0" fillId="0" borderId="0" xfId="0" applyNumberFormat="1" applyFill="1"/>
    <xf numFmtId="3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NumberFormat="1" applyFill="1"/>
    <xf numFmtId="3" fontId="0" fillId="0" borderId="0" xfId="0" applyNumberFormat="1"/>
    <xf numFmtId="0" fontId="0" fillId="0" borderId="1" xfId="0" applyFont="1" applyFill="1" applyBorder="1"/>
    <xf numFmtId="0" fontId="0" fillId="0" borderId="0" xfId="0" applyFont="1" applyFill="1"/>
    <xf numFmtId="0" fontId="2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3"/>
      <sheetName val="2"/>
      <sheetName val="Family Income"/>
      <sheetName val="Sheet7"/>
      <sheetName val="Correlation"/>
      <sheetName val="Sheet4"/>
    </sheetNames>
    <sheetDataSet>
      <sheetData sheetId="0">
        <row r="1">
          <cell r="B1" t="str">
            <v>Number of respondents</v>
          </cell>
        </row>
        <row r="2">
          <cell r="A2" t="str">
            <v>Koswana South</v>
          </cell>
          <cell r="B2">
            <v>162</v>
          </cell>
        </row>
        <row r="3">
          <cell r="A3" t="str">
            <v>Bogambara</v>
          </cell>
          <cell r="B3">
            <v>26</v>
          </cell>
        </row>
        <row r="4">
          <cell r="A4" t="str">
            <v>Epitamulla,</v>
          </cell>
          <cell r="B4">
            <v>4</v>
          </cell>
        </row>
        <row r="5">
          <cell r="A5" t="str">
            <v>Gansarapola</v>
          </cell>
          <cell r="B5">
            <v>11</v>
          </cell>
        </row>
        <row r="6">
          <cell r="A6" t="str">
            <v>Koswana North</v>
          </cell>
          <cell r="B6">
            <v>4</v>
          </cell>
        </row>
        <row r="7">
          <cell r="A7" t="str">
            <v>Ratthota</v>
          </cell>
          <cell r="B7">
            <v>7</v>
          </cell>
        </row>
      </sheetData>
      <sheetData sheetId="1">
        <row r="1">
          <cell r="B1" t="str">
            <v>Bad quality of the water</v>
          </cell>
          <cell r="C1" t="str">
            <v>Good Quality Of the water</v>
          </cell>
        </row>
        <row r="2">
          <cell r="A2" t="str">
            <v>Koswana South</v>
          </cell>
          <cell r="B2">
            <v>77</v>
          </cell>
          <cell r="C2">
            <v>81</v>
          </cell>
        </row>
        <row r="3">
          <cell r="A3" t="str">
            <v>Bogambara</v>
          </cell>
          <cell r="B3">
            <v>9</v>
          </cell>
          <cell r="C3">
            <v>17</v>
          </cell>
        </row>
        <row r="4">
          <cell r="A4" t="str">
            <v>Epitamulla</v>
          </cell>
          <cell r="B4">
            <v>1</v>
          </cell>
          <cell r="C4">
            <v>3</v>
          </cell>
        </row>
        <row r="5">
          <cell r="A5" t="str">
            <v>Gansara pola</v>
          </cell>
          <cell r="B5">
            <v>10</v>
          </cell>
          <cell r="C5">
            <v>1</v>
          </cell>
        </row>
        <row r="6">
          <cell r="A6" t="str">
            <v>Koswana North</v>
          </cell>
          <cell r="B6">
            <v>1</v>
          </cell>
          <cell r="C6">
            <v>3</v>
          </cell>
        </row>
        <row r="7">
          <cell r="A7" t="str">
            <v>Rathota</v>
          </cell>
          <cell r="B7">
            <v>7</v>
          </cell>
          <cell r="C7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23E0-F596-4CFF-A4D2-73E69A5B8757}">
  <dimension ref="A1:CR216"/>
  <sheetViews>
    <sheetView topLeftCell="AA1" workbookViewId="0">
      <selection activeCell="R1" sqref="R1:X1"/>
    </sheetView>
  </sheetViews>
  <sheetFormatPr defaultRowHeight="14.4" x14ac:dyDescent="0.3"/>
  <cols>
    <col min="1" max="1" width="18.44140625" style="37" customWidth="1"/>
    <col min="2" max="2" width="11.21875" style="37" customWidth="1"/>
    <col min="3" max="4" width="12.6640625" style="37" customWidth="1"/>
    <col min="5" max="6" width="12.6640625" style="50" customWidth="1"/>
    <col min="7" max="8" width="12.6640625" style="37" customWidth="1"/>
    <col min="9" max="9" width="12.6640625" style="50" customWidth="1"/>
    <col min="10" max="10" width="12.6640625" style="37" customWidth="1"/>
    <col min="11" max="11" width="8.6640625" style="3" bestFit="1" customWidth="1"/>
    <col min="12" max="12" width="17" style="13" bestFit="1" customWidth="1"/>
    <col min="13" max="13" width="16.77734375" style="13" bestFit="1" customWidth="1"/>
    <col min="14" max="14" width="17.88671875" style="3" bestFit="1" customWidth="1"/>
    <col min="15" max="15" width="16.21875" style="13" bestFit="1" customWidth="1"/>
    <col min="16" max="16" width="16" style="13" bestFit="1" customWidth="1"/>
    <col min="17" max="17" width="17" style="3" bestFit="1" customWidth="1"/>
    <col min="18" max="18" width="13.33203125" style="20" bestFit="1" customWidth="1"/>
    <col min="19" max="19" width="12.5546875" style="20" bestFit="1" customWidth="1"/>
    <col min="20" max="21" width="16.6640625" style="37" customWidth="1"/>
    <col min="22" max="24" width="16.6640625" style="20" customWidth="1"/>
    <col min="25" max="25" width="16.6640625" style="37" customWidth="1"/>
    <col min="26" max="26" width="12.6640625" style="37" customWidth="1"/>
    <col min="27" max="29" width="16.21875" style="37" customWidth="1"/>
    <col min="30" max="30" width="16.44140625" style="26" bestFit="1" customWidth="1"/>
    <col min="31" max="31" width="17.21875" style="32" bestFit="1" customWidth="1"/>
    <col min="32" max="32" width="16.21875" style="50" bestFit="1" customWidth="1"/>
    <col min="33" max="33" width="16.77734375" style="20" bestFit="1" customWidth="1"/>
    <col min="34" max="34" width="16.5546875" style="50" bestFit="1" customWidth="1"/>
    <col min="35" max="35" width="21" style="50" bestFit="1" customWidth="1"/>
    <col min="36" max="36" width="21.5546875" style="50" bestFit="1" customWidth="1"/>
    <col min="37" max="37" width="31.109375" style="50" customWidth="1"/>
    <col min="38" max="38" width="21.77734375" style="26" customWidth="1"/>
    <col min="39" max="39" width="17.21875" style="32" customWidth="1"/>
    <col min="40" max="40" width="16.21875" style="50" customWidth="1"/>
    <col min="41" max="41" width="30.5546875" style="20" customWidth="1"/>
    <col min="42" max="42" width="24.44140625" style="50" customWidth="1"/>
    <col min="43" max="45" width="16.21875" style="50" customWidth="1"/>
    <col min="46" max="46" width="16.21875" style="26" customWidth="1"/>
    <col min="47" max="47" width="16.21875" style="32" customWidth="1"/>
    <col min="48" max="48" width="16.21875" style="50" customWidth="1"/>
    <col min="49" max="49" width="16.21875" style="20" customWidth="1"/>
    <col min="50" max="53" width="16.21875" style="50" customWidth="1"/>
    <col min="54" max="54" width="16.21875" style="26" customWidth="1"/>
    <col min="55" max="55" width="16.21875" style="32" customWidth="1"/>
    <col min="56" max="56" width="16.21875" style="50" customWidth="1"/>
    <col min="57" max="57" width="16.21875" style="20" customWidth="1"/>
    <col min="58" max="61" width="16.21875" style="50" customWidth="1"/>
    <col min="62" max="62" width="16.21875" style="26" customWidth="1"/>
    <col min="63" max="63" width="16.21875" style="32" customWidth="1"/>
    <col min="64" max="64" width="16.21875" style="50" customWidth="1"/>
    <col min="65" max="65" width="16.21875" style="20" customWidth="1"/>
    <col min="66" max="69" width="16.21875" style="50" customWidth="1"/>
    <col min="70" max="70" width="16.21875" style="26" customWidth="1"/>
    <col min="71" max="71" width="16.21875" style="32" customWidth="1"/>
    <col min="72" max="72" width="16.21875" style="50" customWidth="1"/>
    <col min="73" max="73" width="16.21875" style="20" customWidth="1"/>
    <col min="74" max="77" width="16.21875" style="50" customWidth="1"/>
    <col min="78" max="78" width="16.21875" style="26" customWidth="1"/>
    <col min="79" max="79" width="16.21875" style="32" customWidth="1"/>
    <col min="80" max="80" width="16.21875" style="50" customWidth="1"/>
    <col min="81" max="81" width="16.21875" style="20" customWidth="1"/>
    <col min="82" max="85" width="16.21875" style="50" customWidth="1"/>
    <col min="86" max="88" width="16.21875" style="37" customWidth="1"/>
    <col min="89" max="89" width="16.21875" style="50" customWidth="1"/>
    <col min="90" max="94" width="16.21875" style="37" customWidth="1"/>
    <col min="95" max="96" width="16.21875" style="50" customWidth="1"/>
  </cols>
  <sheetData>
    <row r="1" spans="1:96" x14ac:dyDescent="0.3">
      <c r="A1" s="36" t="s">
        <v>74</v>
      </c>
      <c r="B1" s="36" t="s">
        <v>75</v>
      </c>
      <c r="C1" s="36" t="s">
        <v>76</v>
      </c>
      <c r="D1" s="36" t="s">
        <v>77</v>
      </c>
      <c r="E1" s="49" t="s">
        <v>78</v>
      </c>
      <c r="F1" s="49" t="s">
        <v>79</v>
      </c>
      <c r="G1" s="36" t="s">
        <v>80</v>
      </c>
      <c r="H1" s="36" t="s">
        <v>81</v>
      </c>
      <c r="I1" s="49" t="s">
        <v>82</v>
      </c>
      <c r="J1" s="36" t="s">
        <v>83</v>
      </c>
      <c r="K1" s="1" t="s">
        <v>84</v>
      </c>
      <c r="L1" s="12" t="s">
        <v>85</v>
      </c>
      <c r="M1" s="12" t="s">
        <v>86</v>
      </c>
      <c r="N1" s="1" t="s">
        <v>87</v>
      </c>
      <c r="O1" s="12" t="s">
        <v>88</v>
      </c>
      <c r="P1" s="12" t="s">
        <v>89</v>
      </c>
      <c r="Q1" s="1" t="s">
        <v>90</v>
      </c>
      <c r="R1" s="19" t="s">
        <v>91</v>
      </c>
      <c r="S1" s="19" t="s">
        <v>92</v>
      </c>
      <c r="T1" s="36" t="s">
        <v>93</v>
      </c>
      <c r="U1" s="36" t="s">
        <v>94</v>
      </c>
      <c r="V1" s="19" t="s">
        <v>95</v>
      </c>
      <c r="W1" s="19" t="s">
        <v>96</v>
      </c>
      <c r="X1" s="19" t="s">
        <v>97</v>
      </c>
      <c r="Y1" s="36" t="s">
        <v>98</v>
      </c>
      <c r="Z1" s="36" t="s">
        <v>99</v>
      </c>
      <c r="AA1" s="36" t="s">
        <v>100</v>
      </c>
      <c r="AB1" s="36" t="s">
        <v>101</v>
      </c>
      <c r="AC1" s="36" t="s">
        <v>0</v>
      </c>
      <c r="AD1" s="25" t="s">
        <v>1</v>
      </c>
      <c r="AE1" s="31" t="s">
        <v>2</v>
      </c>
      <c r="AF1" s="49" t="s">
        <v>3</v>
      </c>
      <c r="AG1" s="19" t="s">
        <v>4</v>
      </c>
      <c r="AH1" s="49" t="s">
        <v>5</v>
      </c>
      <c r="AI1" s="49" t="s">
        <v>6</v>
      </c>
      <c r="AJ1" s="49" t="s">
        <v>7</v>
      </c>
      <c r="AK1" s="49" t="s">
        <v>8</v>
      </c>
      <c r="AL1" s="25" t="s">
        <v>9</v>
      </c>
      <c r="AM1" s="31" t="s">
        <v>10</v>
      </c>
      <c r="AN1" s="49" t="s">
        <v>11</v>
      </c>
      <c r="AO1" s="19" t="s">
        <v>12</v>
      </c>
      <c r="AP1" s="49" t="s">
        <v>13</v>
      </c>
      <c r="AQ1" s="49" t="s">
        <v>14</v>
      </c>
      <c r="AR1" s="49" t="s">
        <v>15</v>
      </c>
      <c r="AS1" s="49" t="s">
        <v>16</v>
      </c>
      <c r="AT1" s="25" t="s">
        <v>17</v>
      </c>
      <c r="AU1" s="31" t="s">
        <v>18</v>
      </c>
      <c r="AV1" s="49" t="s">
        <v>19</v>
      </c>
      <c r="AW1" s="19" t="s">
        <v>20</v>
      </c>
      <c r="AX1" s="49" t="s">
        <v>21</v>
      </c>
      <c r="AY1" s="49" t="s">
        <v>22</v>
      </c>
      <c r="AZ1" s="49" t="s">
        <v>23</v>
      </c>
      <c r="BA1" s="49" t="s">
        <v>24</v>
      </c>
      <c r="BB1" s="25" t="s">
        <v>25</v>
      </c>
      <c r="BC1" s="31" t="s">
        <v>26</v>
      </c>
      <c r="BD1" s="49" t="s">
        <v>27</v>
      </c>
      <c r="BE1" s="19" t="s">
        <v>28</v>
      </c>
      <c r="BF1" s="49" t="s">
        <v>29</v>
      </c>
      <c r="BG1" s="49" t="s">
        <v>30</v>
      </c>
      <c r="BH1" s="49" t="s">
        <v>31</v>
      </c>
      <c r="BI1" s="49" t="s">
        <v>32</v>
      </c>
      <c r="BJ1" s="25" t="s">
        <v>33</v>
      </c>
      <c r="BK1" s="31" t="s">
        <v>34</v>
      </c>
      <c r="BL1" s="49" t="s">
        <v>35</v>
      </c>
      <c r="BM1" s="19" t="s">
        <v>36</v>
      </c>
      <c r="BN1" s="49" t="s">
        <v>37</v>
      </c>
      <c r="BO1" s="49" t="s">
        <v>38</v>
      </c>
      <c r="BP1" s="49" t="s">
        <v>39</v>
      </c>
      <c r="BQ1" s="49" t="s">
        <v>40</v>
      </c>
      <c r="BR1" s="25" t="s">
        <v>41</v>
      </c>
      <c r="BS1" s="31" t="s">
        <v>42</v>
      </c>
      <c r="BT1" s="49" t="s">
        <v>43</v>
      </c>
      <c r="BU1" s="19" t="s">
        <v>44</v>
      </c>
      <c r="BV1" s="49" t="s">
        <v>45</v>
      </c>
      <c r="BW1" s="49" t="s">
        <v>46</v>
      </c>
      <c r="BX1" s="49" t="s">
        <v>47</v>
      </c>
      <c r="BY1" s="49" t="s">
        <v>48</v>
      </c>
      <c r="BZ1" s="25" t="s">
        <v>49</v>
      </c>
      <c r="CA1" s="31" t="s">
        <v>50</v>
      </c>
      <c r="CB1" s="49" t="s">
        <v>51</v>
      </c>
      <c r="CC1" s="19" t="s">
        <v>52</v>
      </c>
      <c r="CD1" s="49" t="s">
        <v>53</v>
      </c>
      <c r="CE1" s="49" t="s">
        <v>54</v>
      </c>
      <c r="CF1" s="49" t="s">
        <v>55</v>
      </c>
      <c r="CG1" s="49" t="s">
        <v>56</v>
      </c>
      <c r="CH1" s="36" t="s">
        <v>57</v>
      </c>
      <c r="CI1" s="36" t="s">
        <v>58</v>
      </c>
      <c r="CJ1" s="36" t="s">
        <v>59</v>
      </c>
      <c r="CK1" s="49" t="s">
        <v>60</v>
      </c>
      <c r="CL1" s="36" t="s">
        <v>61</v>
      </c>
      <c r="CM1" s="36" t="s">
        <v>62</v>
      </c>
      <c r="CN1" s="36" t="s">
        <v>63</v>
      </c>
      <c r="CO1" s="36" t="s">
        <v>64</v>
      </c>
      <c r="CP1" s="36" t="s">
        <v>65</v>
      </c>
      <c r="CQ1" s="49" t="s">
        <v>66</v>
      </c>
      <c r="CR1" s="49" t="s">
        <v>67</v>
      </c>
    </row>
    <row r="2" spans="1:96" x14ac:dyDescent="0.3">
      <c r="A2" s="37">
        <v>1</v>
      </c>
      <c r="B2" s="37">
        <v>1</v>
      </c>
      <c r="C2" s="37">
        <v>53</v>
      </c>
      <c r="D2" s="37">
        <v>1</v>
      </c>
      <c r="E2" s="50">
        <v>1</v>
      </c>
      <c r="F2" s="50">
        <v>1</v>
      </c>
      <c r="G2" s="37">
        <v>1</v>
      </c>
      <c r="H2" s="37">
        <v>2</v>
      </c>
      <c r="I2" s="50">
        <v>23</v>
      </c>
      <c r="J2" s="37">
        <v>1</v>
      </c>
      <c r="K2" s="3">
        <v>2</v>
      </c>
      <c r="O2" s="13">
        <v>3</v>
      </c>
      <c r="P2" s="13">
        <v>1</v>
      </c>
      <c r="Q2" s="3">
        <v>4</v>
      </c>
      <c r="R2" s="20">
        <v>10000</v>
      </c>
      <c r="S2" s="20">
        <v>350</v>
      </c>
      <c r="T2" s="37">
        <v>300</v>
      </c>
      <c r="U2" s="37">
        <v>2000</v>
      </c>
      <c r="Y2" s="37">
        <v>25000</v>
      </c>
      <c r="Z2" s="37">
        <v>1</v>
      </c>
      <c r="AA2" s="37">
        <v>1</v>
      </c>
      <c r="AB2" s="37">
        <v>2</v>
      </c>
      <c r="AC2" s="37">
        <v>2</v>
      </c>
      <c r="BR2" s="26">
        <v>500</v>
      </c>
      <c r="BV2" s="50">
        <v>300</v>
      </c>
      <c r="BW2" s="50">
        <v>10</v>
      </c>
      <c r="BX2" s="50">
        <v>70</v>
      </c>
      <c r="BY2" s="50">
        <v>3</v>
      </c>
      <c r="CH2" s="37">
        <v>1</v>
      </c>
      <c r="CI2" s="37">
        <v>1</v>
      </c>
      <c r="CJ2" s="37">
        <v>2</v>
      </c>
      <c r="CK2" s="57"/>
      <c r="CL2" s="37">
        <v>2</v>
      </c>
      <c r="CM2" s="37">
        <v>2</v>
      </c>
      <c r="CN2" s="37">
        <v>2</v>
      </c>
      <c r="CO2" s="37">
        <v>2</v>
      </c>
      <c r="CP2" s="37">
        <v>2</v>
      </c>
    </row>
    <row r="3" spans="1:96" x14ac:dyDescent="0.3">
      <c r="A3" s="37">
        <v>2</v>
      </c>
      <c r="B3" s="37">
        <v>2</v>
      </c>
      <c r="C3" s="37">
        <v>39</v>
      </c>
      <c r="D3" s="37">
        <v>2</v>
      </c>
      <c r="E3" s="50">
        <v>1</v>
      </c>
      <c r="F3" s="50">
        <v>1</v>
      </c>
      <c r="G3" s="37">
        <v>1</v>
      </c>
      <c r="H3" s="37">
        <v>4</v>
      </c>
      <c r="I3" s="50">
        <v>7</v>
      </c>
      <c r="J3" s="37">
        <v>4</v>
      </c>
      <c r="K3" s="3">
        <v>1</v>
      </c>
      <c r="L3" s="13">
        <v>2</v>
      </c>
      <c r="M3" s="13">
        <v>1</v>
      </c>
      <c r="N3" s="3">
        <v>3</v>
      </c>
      <c r="R3" s="20">
        <v>25000</v>
      </c>
      <c r="S3" s="20">
        <v>5000</v>
      </c>
      <c r="T3" s="37">
        <v>1200</v>
      </c>
      <c r="U3" s="37">
        <v>4000</v>
      </c>
      <c r="V3" s="20">
        <v>8000</v>
      </c>
      <c r="Y3" s="37">
        <v>35000</v>
      </c>
      <c r="Z3" s="37">
        <v>1</v>
      </c>
      <c r="AA3" s="37">
        <v>2</v>
      </c>
      <c r="AB3" s="37">
        <v>2</v>
      </c>
      <c r="AC3" s="37">
        <v>1</v>
      </c>
      <c r="BR3" s="26">
        <v>1000</v>
      </c>
      <c r="BS3" s="32">
        <v>1000</v>
      </c>
      <c r="BV3" s="50">
        <v>1200</v>
      </c>
      <c r="BW3" s="50">
        <v>10</v>
      </c>
      <c r="BX3" s="50">
        <v>70</v>
      </c>
      <c r="BY3" s="50">
        <v>3</v>
      </c>
      <c r="CH3" s="37">
        <v>1</v>
      </c>
      <c r="CI3" s="37">
        <v>1</v>
      </c>
      <c r="CJ3" s="37">
        <v>2</v>
      </c>
      <c r="CL3" s="37">
        <v>1</v>
      </c>
      <c r="CM3" s="37">
        <v>2</v>
      </c>
      <c r="CN3" s="37">
        <v>1</v>
      </c>
      <c r="CO3" s="37">
        <v>1</v>
      </c>
      <c r="CP3" s="37">
        <v>1</v>
      </c>
    </row>
    <row r="4" spans="1:96" x14ac:dyDescent="0.3">
      <c r="A4" s="37">
        <v>3</v>
      </c>
      <c r="B4" s="37">
        <v>2</v>
      </c>
      <c r="C4" s="37">
        <v>26</v>
      </c>
      <c r="D4" s="37">
        <v>2</v>
      </c>
      <c r="E4" s="50">
        <v>3</v>
      </c>
      <c r="F4" s="50">
        <v>4</v>
      </c>
      <c r="G4" s="37">
        <v>2</v>
      </c>
      <c r="H4" s="37">
        <v>4</v>
      </c>
      <c r="I4" s="50">
        <v>26</v>
      </c>
      <c r="J4" s="37">
        <v>2</v>
      </c>
      <c r="K4" s="3">
        <v>1</v>
      </c>
      <c r="L4" s="13">
        <v>3</v>
      </c>
      <c r="N4" s="3">
        <v>3</v>
      </c>
      <c r="R4" s="20">
        <v>30000</v>
      </c>
      <c r="S4" s="20">
        <v>6000</v>
      </c>
      <c r="T4" s="37">
        <v>300</v>
      </c>
      <c r="U4" s="37">
        <v>5000</v>
      </c>
      <c r="Y4" s="37">
        <v>60000</v>
      </c>
      <c r="Z4" s="37">
        <v>1</v>
      </c>
      <c r="AA4" s="37">
        <v>2</v>
      </c>
      <c r="AB4" s="37">
        <v>2</v>
      </c>
      <c r="AC4" s="37">
        <v>1</v>
      </c>
      <c r="AU4" s="32">
        <v>2000</v>
      </c>
      <c r="AY4" s="50">
        <v>3</v>
      </c>
      <c r="BA4" s="50">
        <v>1</v>
      </c>
      <c r="BJ4" s="26">
        <v>50</v>
      </c>
      <c r="BN4" s="50">
        <v>300</v>
      </c>
      <c r="BO4" s="50">
        <v>3</v>
      </c>
      <c r="CH4" s="37">
        <v>2</v>
      </c>
      <c r="CI4" s="37">
        <v>2</v>
      </c>
      <c r="CJ4" s="37">
        <v>2</v>
      </c>
      <c r="CL4" s="37">
        <v>2</v>
      </c>
      <c r="CM4" s="37">
        <v>2</v>
      </c>
      <c r="CN4" s="37">
        <v>2</v>
      </c>
      <c r="CO4" s="37">
        <v>2</v>
      </c>
      <c r="CP4" s="37">
        <v>2</v>
      </c>
    </row>
    <row r="5" spans="1:96" x14ac:dyDescent="0.3">
      <c r="A5" s="37">
        <v>4</v>
      </c>
      <c r="B5" s="37">
        <v>2</v>
      </c>
      <c r="C5" s="37">
        <v>40</v>
      </c>
      <c r="D5" s="37">
        <v>1</v>
      </c>
      <c r="E5" s="50">
        <v>1</v>
      </c>
      <c r="F5" s="50">
        <v>1</v>
      </c>
      <c r="G5" s="37">
        <v>1</v>
      </c>
      <c r="H5" s="37">
        <v>3</v>
      </c>
      <c r="I5" s="50">
        <v>8</v>
      </c>
      <c r="J5" s="37">
        <v>2</v>
      </c>
      <c r="K5" s="3">
        <v>2</v>
      </c>
      <c r="O5" s="13">
        <v>3</v>
      </c>
      <c r="P5" s="13">
        <v>2</v>
      </c>
      <c r="Q5" s="3">
        <v>5</v>
      </c>
      <c r="R5" s="20">
        <v>20000</v>
      </c>
      <c r="S5" s="20">
        <v>1200</v>
      </c>
      <c r="T5" s="37">
        <v>400</v>
      </c>
      <c r="U5" s="37">
        <v>4000</v>
      </c>
      <c r="V5" s="20">
        <v>1000</v>
      </c>
      <c r="Y5" s="37">
        <v>17500</v>
      </c>
      <c r="Z5" s="37">
        <v>1</v>
      </c>
      <c r="AA5" s="37">
        <v>1</v>
      </c>
      <c r="AB5" s="37">
        <v>2</v>
      </c>
      <c r="AC5" s="37">
        <v>4</v>
      </c>
      <c r="BR5" s="26">
        <v>500</v>
      </c>
      <c r="BS5" s="32">
        <v>500</v>
      </c>
      <c r="BV5" s="50">
        <v>400</v>
      </c>
      <c r="BW5" s="50">
        <v>7</v>
      </c>
      <c r="BX5" s="50">
        <v>49</v>
      </c>
      <c r="BY5" s="50">
        <v>1</v>
      </c>
      <c r="CH5" s="37">
        <v>1</v>
      </c>
      <c r="CI5" s="37">
        <v>1</v>
      </c>
      <c r="CJ5" s="37">
        <v>2</v>
      </c>
      <c r="CL5" s="37">
        <v>1</v>
      </c>
      <c r="CM5" s="37">
        <v>1</v>
      </c>
      <c r="CN5" s="37">
        <v>1</v>
      </c>
      <c r="CO5" s="37">
        <v>1</v>
      </c>
      <c r="CP5" s="37">
        <v>1</v>
      </c>
    </row>
    <row r="6" spans="1:96" x14ac:dyDescent="0.3">
      <c r="A6" s="37">
        <v>5</v>
      </c>
      <c r="B6" s="37">
        <v>2</v>
      </c>
      <c r="C6" s="37">
        <v>35</v>
      </c>
      <c r="D6" s="37">
        <v>1</v>
      </c>
      <c r="E6" s="50">
        <v>1</v>
      </c>
      <c r="F6" s="50">
        <v>1</v>
      </c>
      <c r="G6" s="37">
        <v>1</v>
      </c>
      <c r="H6" s="37">
        <v>4</v>
      </c>
      <c r="I6" s="50">
        <v>10</v>
      </c>
      <c r="J6" s="37">
        <v>2</v>
      </c>
      <c r="K6" s="3">
        <v>1</v>
      </c>
      <c r="L6" s="13">
        <v>2</v>
      </c>
      <c r="M6" s="13">
        <v>1</v>
      </c>
      <c r="N6" s="3">
        <v>3</v>
      </c>
      <c r="R6" s="20">
        <v>10000</v>
      </c>
      <c r="S6" s="20">
        <v>1500</v>
      </c>
      <c r="U6" s="37">
        <v>4000</v>
      </c>
      <c r="Y6" s="37">
        <v>25000</v>
      </c>
      <c r="Z6" s="37">
        <v>1</v>
      </c>
      <c r="AA6" s="37">
        <v>2</v>
      </c>
      <c r="AB6" s="37">
        <v>2</v>
      </c>
      <c r="AC6" s="37">
        <v>2</v>
      </c>
      <c r="AD6" s="26">
        <v>500</v>
      </c>
      <c r="AE6" s="32">
        <v>500</v>
      </c>
      <c r="AI6" s="50">
        <v>1</v>
      </c>
      <c r="AJ6" s="50">
        <v>7</v>
      </c>
      <c r="AK6" s="50">
        <v>3</v>
      </c>
      <c r="CH6" s="37">
        <v>1</v>
      </c>
      <c r="CI6" s="37">
        <v>1</v>
      </c>
      <c r="CJ6" s="37">
        <v>1</v>
      </c>
      <c r="CL6" s="37">
        <v>1</v>
      </c>
      <c r="CM6" s="37">
        <v>1</v>
      </c>
      <c r="CN6" s="37">
        <v>1</v>
      </c>
      <c r="CO6" s="37">
        <v>1</v>
      </c>
      <c r="CP6" s="37">
        <v>2</v>
      </c>
    </row>
    <row r="7" spans="1:96" x14ac:dyDescent="0.3">
      <c r="A7" s="37">
        <v>6</v>
      </c>
      <c r="B7" s="37">
        <v>2</v>
      </c>
      <c r="C7" s="37">
        <v>34</v>
      </c>
      <c r="D7" s="37">
        <v>2</v>
      </c>
      <c r="E7" s="50">
        <v>1</v>
      </c>
      <c r="F7" s="50">
        <v>1</v>
      </c>
      <c r="G7" s="37">
        <v>2</v>
      </c>
      <c r="H7" s="37">
        <v>3</v>
      </c>
      <c r="I7" s="50">
        <v>24</v>
      </c>
      <c r="J7" s="37">
        <v>4</v>
      </c>
      <c r="K7" s="3">
        <v>1</v>
      </c>
      <c r="L7" s="13">
        <v>1</v>
      </c>
      <c r="N7" s="3">
        <v>1</v>
      </c>
      <c r="R7" s="20">
        <v>5000</v>
      </c>
      <c r="S7" s="20">
        <v>1000</v>
      </c>
      <c r="T7" s="37">
        <v>1200</v>
      </c>
      <c r="Y7" s="37">
        <v>14000</v>
      </c>
      <c r="Z7" s="37">
        <v>1</v>
      </c>
      <c r="AA7" s="37">
        <v>2</v>
      </c>
      <c r="AB7" s="37">
        <v>2</v>
      </c>
      <c r="AC7" s="37">
        <v>4</v>
      </c>
      <c r="BR7" s="26">
        <v>2500</v>
      </c>
      <c r="BS7" s="32">
        <v>2000</v>
      </c>
      <c r="BV7" s="50">
        <v>1200</v>
      </c>
      <c r="BW7" s="50">
        <v>7</v>
      </c>
      <c r="BX7" s="50">
        <v>49</v>
      </c>
      <c r="BY7" s="50">
        <v>5</v>
      </c>
      <c r="CH7" s="37">
        <v>2</v>
      </c>
      <c r="CI7" s="37">
        <v>2</v>
      </c>
      <c r="CJ7" s="37">
        <v>2</v>
      </c>
      <c r="CL7" s="37">
        <v>2</v>
      </c>
      <c r="CM7" s="37">
        <v>1</v>
      </c>
      <c r="CN7" s="37">
        <v>2</v>
      </c>
      <c r="CO7" s="37">
        <v>2</v>
      </c>
      <c r="CP7" s="37">
        <v>2</v>
      </c>
    </row>
    <row r="8" spans="1:96" x14ac:dyDescent="0.3">
      <c r="A8" s="37">
        <v>7</v>
      </c>
      <c r="B8" s="37">
        <v>1</v>
      </c>
      <c r="C8" s="37">
        <v>73</v>
      </c>
      <c r="D8" s="37">
        <v>1</v>
      </c>
      <c r="E8" s="50">
        <v>1</v>
      </c>
      <c r="F8" s="50">
        <v>1</v>
      </c>
      <c r="G8" s="37">
        <v>1</v>
      </c>
      <c r="H8" s="37">
        <v>3</v>
      </c>
      <c r="I8" s="50">
        <v>30</v>
      </c>
      <c r="J8" s="37">
        <v>4</v>
      </c>
      <c r="K8" s="3">
        <v>1</v>
      </c>
      <c r="L8" s="13">
        <v>2</v>
      </c>
      <c r="N8" s="3">
        <v>2</v>
      </c>
      <c r="R8" s="20">
        <v>5000</v>
      </c>
      <c r="S8" s="20">
        <v>1900</v>
      </c>
      <c r="T8" s="37">
        <v>250</v>
      </c>
      <c r="U8" s="37">
        <v>500</v>
      </c>
      <c r="X8" s="20">
        <v>1000</v>
      </c>
      <c r="Y8" s="37">
        <v>10000</v>
      </c>
      <c r="Z8" s="37">
        <v>1</v>
      </c>
      <c r="AA8" s="37">
        <v>2</v>
      </c>
      <c r="AB8" s="37">
        <v>2</v>
      </c>
      <c r="AC8" s="37">
        <v>2</v>
      </c>
      <c r="BR8" s="26">
        <v>500</v>
      </c>
      <c r="BV8" s="50">
        <v>50</v>
      </c>
      <c r="BW8" s="50">
        <v>10</v>
      </c>
      <c r="BX8" s="50">
        <v>70</v>
      </c>
      <c r="BY8" s="50">
        <v>3</v>
      </c>
      <c r="CA8" s="32">
        <v>500</v>
      </c>
      <c r="CG8" s="50">
        <v>2</v>
      </c>
      <c r="CH8" s="37">
        <v>1</v>
      </c>
      <c r="CI8" s="37">
        <v>1</v>
      </c>
      <c r="CJ8" s="37">
        <v>2</v>
      </c>
      <c r="CL8" s="37">
        <v>1</v>
      </c>
      <c r="CM8" s="37">
        <v>1</v>
      </c>
      <c r="CN8" s="37">
        <v>2</v>
      </c>
      <c r="CO8" s="37">
        <v>1</v>
      </c>
      <c r="CP8" s="37">
        <v>2</v>
      </c>
    </row>
    <row r="9" spans="1:96" x14ac:dyDescent="0.3">
      <c r="A9" s="37">
        <v>8</v>
      </c>
      <c r="B9" s="37">
        <v>2</v>
      </c>
      <c r="C9" s="37">
        <v>70</v>
      </c>
      <c r="D9" s="37">
        <v>1</v>
      </c>
      <c r="E9" s="50">
        <v>1</v>
      </c>
      <c r="F9" s="50">
        <v>1</v>
      </c>
      <c r="G9" s="37">
        <v>1</v>
      </c>
      <c r="H9" s="37">
        <v>3</v>
      </c>
      <c r="I9" s="50">
        <v>48</v>
      </c>
      <c r="J9" s="37">
        <v>4</v>
      </c>
      <c r="K9" s="3">
        <v>1</v>
      </c>
      <c r="L9" s="13">
        <v>1</v>
      </c>
      <c r="N9" s="3">
        <v>1</v>
      </c>
      <c r="R9" s="20">
        <v>5000</v>
      </c>
      <c r="S9" s="20">
        <v>500</v>
      </c>
      <c r="T9" s="37">
        <v>150</v>
      </c>
      <c r="U9" s="37">
        <v>2000</v>
      </c>
      <c r="Y9" s="37">
        <v>8000</v>
      </c>
      <c r="Z9" s="37">
        <v>1</v>
      </c>
      <c r="AA9" s="37">
        <v>2</v>
      </c>
      <c r="AB9" s="37">
        <v>2</v>
      </c>
      <c r="AC9" s="37">
        <v>2</v>
      </c>
      <c r="AM9" s="32">
        <v>500</v>
      </c>
      <c r="AN9" s="50">
        <v>0.1</v>
      </c>
      <c r="AO9" s="20">
        <v>0.16600000000000001</v>
      </c>
      <c r="AR9" s="50">
        <v>1</v>
      </c>
      <c r="AS9" s="50">
        <v>4</v>
      </c>
      <c r="BR9" s="26">
        <v>500</v>
      </c>
      <c r="BV9" s="50">
        <v>50</v>
      </c>
      <c r="BX9" s="50">
        <v>1</v>
      </c>
      <c r="BY9" s="50">
        <v>3</v>
      </c>
      <c r="CH9" s="37">
        <v>1</v>
      </c>
      <c r="CI9" s="37">
        <v>1</v>
      </c>
      <c r="CJ9" s="37">
        <v>2</v>
      </c>
      <c r="CL9" s="37">
        <v>1</v>
      </c>
      <c r="CM9" s="37">
        <v>1</v>
      </c>
      <c r="CN9" s="37">
        <v>1</v>
      </c>
      <c r="CO9" s="37">
        <v>1</v>
      </c>
      <c r="CP9" s="37">
        <v>2</v>
      </c>
    </row>
    <row r="10" spans="1:96" x14ac:dyDescent="0.3">
      <c r="A10" s="37">
        <v>9</v>
      </c>
      <c r="B10" s="37">
        <v>1</v>
      </c>
      <c r="C10" s="37">
        <v>37</v>
      </c>
      <c r="D10" s="37">
        <v>2</v>
      </c>
      <c r="E10" s="50">
        <v>1</v>
      </c>
      <c r="F10" s="50">
        <v>1</v>
      </c>
      <c r="G10" s="37">
        <v>1</v>
      </c>
      <c r="H10" s="37">
        <v>3</v>
      </c>
      <c r="I10" s="50">
        <v>37</v>
      </c>
      <c r="J10" s="37">
        <v>4</v>
      </c>
      <c r="K10" s="3">
        <v>1</v>
      </c>
      <c r="L10" s="13">
        <v>2</v>
      </c>
      <c r="M10" s="13">
        <v>1</v>
      </c>
      <c r="N10" s="3">
        <v>3</v>
      </c>
      <c r="R10" s="20">
        <v>15000</v>
      </c>
      <c r="S10" s="20">
        <v>1000</v>
      </c>
      <c r="T10" s="37">
        <v>500</v>
      </c>
      <c r="U10" s="37">
        <v>1000</v>
      </c>
      <c r="V10" s="20">
        <v>500</v>
      </c>
      <c r="W10" s="20">
        <v>2000</v>
      </c>
      <c r="Y10" s="37">
        <v>25000</v>
      </c>
      <c r="Z10" s="37">
        <v>1</v>
      </c>
      <c r="AA10" s="37">
        <v>2</v>
      </c>
      <c r="AB10" s="37">
        <v>2</v>
      </c>
      <c r="AC10" s="37">
        <v>1</v>
      </c>
      <c r="BR10" s="26">
        <v>1000</v>
      </c>
      <c r="BV10" s="50">
        <v>500</v>
      </c>
      <c r="BW10" s="50">
        <v>10</v>
      </c>
      <c r="BX10" s="50">
        <v>70</v>
      </c>
      <c r="BY10" s="50">
        <v>1</v>
      </c>
      <c r="CH10" s="37">
        <v>1</v>
      </c>
      <c r="CI10" s="37">
        <v>2</v>
      </c>
      <c r="CJ10" s="37">
        <v>2</v>
      </c>
      <c r="CL10" s="37">
        <v>2</v>
      </c>
      <c r="CN10" s="37">
        <v>1</v>
      </c>
      <c r="CO10" s="37">
        <v>1</v>
      </c>
    </row>
    <row r="11" spans="1:96" x14ac:dyDescent="0.3">
      <c r="A11" s="37">
        <v>10</v>
      </c>
      <c r="B11" s="37">
        <v>2</v>
      </c>
      <c r="C11" s="37">
        <v>58</v>
      </c>
      <c r="D11" s="37">
        <v>1</v>
      </c>
      <c r="E11" s="50">
        <v>1</v>
      </c>
      <c r="F11" s="50">
        <v>1</v>
      </c>
      <c r="G11" s="37">
        <v>1</v>
      </c>
      <c r="H11" s="37">
        <v>1</v>
      </c>
      <c r="I11" s="50">
        <v>50</v>
      </c>
      <c r="J11" s="37">
        <v>3</v>
      </c>
      <c r="K11" s="3">
        <v>2</v>
      </c>
      <c r="O11" s="13">
        <v>3</v>
      </c>
      <c r="P11" s="13">
        <v>2</v>
      </c>
      <c r="Q11" s="3">
        <v>5</v>
      </c>
      <c r="R11" s="20">
        <v>20000</v>
      </c>
      <c r="S11" s="20">
        <v>1800</v>
      </c>
      <c r="T11" s="37">
        <v>350</v>
      </c>
      <c r="U11" s="37">
        <v>2000</v>
      </c>
      <c r="V11" s="20">
        <v>4000</v>
      </c>
      <c r="Y11" s="37">
        <v>40000</v>
      </c>
      <c r="Z11" s="37">
        <v>1</v>
      </c>
      <c r="AA11" s="37">
        <v>2</v>
      </c>
      <c r="AB11" s="37">
        <v>2</v>
      </c>
      <c r="AC11" s="37">
        <v>2</v>
      </c>
      <c r="BR11" s="26">
        <v>1000</v>
      </c>
      <c r="BV11" s="50">
        <v>350</v>
      </c>
      <c r="BW11" s="50">
        <v>10</v>
      </c>
      <c r="BY11" s="50">
        <v>3</v>
      </c>
      <c r="CH11" s="37">
        <v>1</v>
      </c>
      <c r="CI11" s="37">
        <v>2</v>
      </c>
      <c r="CJ11" s="37">
        <v>2</v>
      </c>
      <c r="CL11" s="37">
        <v>1</v>
      </c>
      <c r="CM11" s="37">
        <v>1</v>
      </c>
      <c r="CN11" s="37">
        <v>1</v>
      </c>
      <c r="CO11" s="37">
        <v>1</v>
      </c>
      <c r="CP11" s="37">
        <v>2</v>
      </c>
    </row>
    <row r="12" spans="1:96" x14ac:dyDescent="0.3">
      <c r="A12" s="37">
        <v>11</v>
      </c>
      <c r="B12" s="37">
        <v>2</v>
      </c>
      <c r="C12" s="37">
        <v>68</v>
      </c>
      <c r="D12" s="37">
        <v>1</v>
      </c>
      <c r="E12" s="50">
        <v>1</v>
      </c>
      <c r="F12" s="50">
        <v>1</v>
      </c>
      <c r="G12" s="37">
        <v>1</v>
      </c>
      <c r="H12" s="37">
        <v>2</v>
      </c>
      <c r="I12" s="50">
        <v>35</v>
      </c>
      <c r="J12" s="37">
        <v>4</v>
      </c>
      <c r="K12" s="3">
        <v>1</v>
      </c>
      <c r="L12" s="13">
        <v>2</v>
      </c>
      <c r="M12" s="13">
        <v>3</v>
      </c>
      <c r="N12" s="3">
        <v>5</v>
      </c>
      <c r="R12" s="20">
        <v>25000</v>
      </c>
      <c r="S12" s="20">
        <v>2500</v>
      </c>
      <c r="T12" s="37">
        <v>350</v>
      </c>
      <c r="V12" s="20">
        <v>3000</v>
      </c>
      <c r="Y12" s="37">
        <v>30000</v>
      </c>
      <c r="Z12" s="37">
        <v>1</v>
      </c>
      <c r="AA12" s="37">
        <v>1</v>
      </c>
      <c r="AB12" s="37">
        <v>2</v>
      </c>
      <c r="AC12" s="37">
        <v>2</v>
      </c>
      <c r="AM12" s="32">
        <v>500</v>
      </c>
      <c r="AN12" s="50">
        <v>0.1</v>
      </c>
      <c r="AO12" s="20">
        <v>8.3000000000000004E-2</v>
      </c>
      <c r="AQ12" s="50">
        <v>1</v>
      </c>
      <c r="AR12" s="50">
        <v>7</v>
      </c>
      <c r="AS12" s="50">
        <v>4</v>
      </c>
      <c r="BR12" s="26">
        <v>500</v>
      </c>
      <c r="BV12" s="50">
        <v>350</v>
      </c>
      <c r="BW12" s="50">
        <v>10</v>
      </c>
      <c r="BY12" s="50">
        <v>2</v>
      </c>
      <c r="CH12" s="37">
        <v>1</v>
      </c>
      <c r="CI12" s="37">
        <v>1</v>
      </c>
      <c r="CJ12" s="37">
        <v>2</v>
      </c>
      <c r="CL12" s="37">
        <v>1</v>
      </c>
      <c r="CM12" s="37">
        <v>1</v>
      </c>
      <c r="CN12" s="37">
        <v>1</v>
      </c>
      <c r="CO12" s="37">
        <v>2</v>
      </c>
      <c r="CP12" s="37">
        <v>2</v>
      </c>
    </row>
    <row r="13" spans="1:96" x14ac:dyDescent="0.3">
      <c r="A13" s="37">
        <v>12</v>
      </c>
      <c r="B13" s="37">
        <v>2</v>
      </c>
      <c r="C13" s="37">
        <v>17</v>
      </c>
      <c r="D13" s="37">
        <v>2</v>
      </c>
      <c r="E13" s="50">
        <v>1</v>
      </c>
      <c r="F13" s="50">
        <v>1</v>
      </c>
      <c r="G13" s="37">
        <v>2</v>
      </c>
      <c r="H13" s="37">
        <v>4</v>
      </c>
      <c r="I13" s="50">
        <v>17</v>
      </c>
      <c r="J13" s="37">
        <v>1</v>
      </c>
      <c r="K13" s="3">
        <v>1</v>
      </c>
      <c r="L13" s="13">
        <v>2</v>
      </c>
      <c r="M13" s="13">
        <v>2</v>
      </c>
      <c r="N13" s="3">
        <v>4</v>
      </c>
      <c r="R13" s="20">
        <v>30000</v>
      </c>
      <c r="S13" s="20">
        <v>1500</v>
      </c>
      <c r="T13" s="37">
        <v>350</v>
      </c>
      <c r="U13" s="37">
        <v>3000</v>
      </c>
      <c r="V13" s="20">
        <v>4000</v>
      </c>
      <c r="Y13" s="37">
        <v>45000</v>
      </c>
      <c r="Z13" s="37">
        <v>1</v>
      </c>
      <c r="AA13" s="37">
        <v>2</v>
      </c>
      <c r="AB13" s="37">
        <v>2</v>
      </c>
      <c r="AC13" s="37">
        <v>2</v>
      </c>
      <c r="BR13" s="26">
        <v>1000</v>
      </c>
      <c r="BS13" s="32">
        <v>1000</v>
      </c>
      <c r="BV13" s="50">
        <v>300</v>
      </c>
      <c r="BW13" s="50">
        <v>10</v>
      </c>
      <c r="BX13" s="50">
        <v>70</v>
      </c>
      <c r="BY13" s="50">
        <v>1</v>
      </c>
      <c r="CH13" s="37">
        <v>1</v>
      </c>
      <c r="CI13" s="37">
        <v>2</v>
      </c>
      <c r="CJ13" s="37">
        <v>2</v>
      </c>
      <c r="CL13" s="37">
        <v>1</v>
      </c>
      <c r="CM13" s="37">
        <v>1</v>
      </c>
      <c r="CN13" s="37">
        <v>2</v>
      </c>
      <c r="CO13" s="37">
        <v>1</v>
      </c>
      <c r="CP13" s="37">
        <v>2</v>
      </c>
    </row>
    <row r="14" spans="1:96" x14ac:dyDescent="0.3">
      <c r="A14" s="37">
        <v>13</v>
      </c>
      <c r="B14" s="37">
        <v>2</v>
      </c>
      <c r="C14" s="37">
        <v>36</v>
      </c>
      <c r="D14" s="37">
        <v>2</v>
      </c>
      <c r="E14" s="50">
        <v>3</v>
      </c>
      <c r="F14" s="50">
        <v>4</v>
      </c>
      <c r="G14" s="37">
        <v>2</v>
      </c>
      <c r="H14" s="37">
        <v>4</v>
      </c>
      <c r="I14" s="50">
        <v>36</v>
      </c>
      <c r="J14" s="37">
        <v>2</v>
      </c>
      <c r="K14" s="3">
        <v>1</v>
      </c>
      <c r="L14" s="13">
        <v>4</v>
      </c>
      <c r="N14" s="3">
        <v>4</v>
      </c>
      <c r="R14" s="20">
        <v>45000</v>
      </c>
      <c r="S14" s="20">
        <v>8000</v>
      </c>
      <c r="T14" s="37">
        <v>400</v>
      </c>
      <c r="U14" s="37">
        <v>1000</v>
      </c>
      <c r="X14" s="20">
        <v>6000</v>
      </c>
      <c r="Y14" s="37">
        <v>70000</v>
      </c>
      <c r="Z14" s="37">
        <v>2</v>
      </c>
      <c r="AA14" s="37">
        <v>1</v>
      </c>
      <c r="AB14" s="37">
        <v>1</v>
      </c>
      <c r="AC14" s="37">
        <v>1</v>
      </c>
      <c r="AE14" s="32">
        <v>1000</v>
      </c>
      <c r="AJ14" s="50">
        <v>1</v>
      </c>
      <c r="AK14" s="50">
        <v>4</v>
      </c>
      <c r="BR14" s="26">
        <v>1000</v>
      </c>
      <c r="BV14" s="50">
        <v>400</v>
      </c>
      <c r="BW14" s="50">
        <v>1</v>
      </c>
      <c r="BX14" s="50">
        <v>7</v>
      </c>
      <c r="BY14" s="50">
        <v>5</v>
      </c>
      <c r="CH14" s="37">
        <v>2</v>
      </c>
      <c r="CI14" s="37">
        <v>2</v>
      </c>
      <c r="CJ14" s="37">
        <v>1</v>
      </c>
      <c r="CL14" s="37">
        <v>2</v>
      </c>
      <c r="CM14" s="37">
        <v>2</v>
      </c>
      <c r="CN14" s="37">
        <v>2</v>
      </c>
      <c r="CO14" s="37">
        <v>2</v>
      </c>
      <c r="CP14" s="37">
        <v>2</v>
      </c>
    </row>
    <row r="15" spans="1:96" x14ac:dyDescent="0.3">
      <c r="A15" s="37">
        <v>14</v>
      </c>
      <c r="B15" s="37">
        <v>1</v>
      </c>
      <c r="C15" s="37">
        <v>43</v>
      </c>
      <c r="D15" s="37">
        <v>1</v>
      </c>
      <c r="E15" s="50">
        <v>1</v>
      </c>
      <c r="F15" s="50">
        <v>1</v>
      </c>
      <c r="G15" s="37">
        <v>1</v>
      </c>
      <c r="H15" s="37">
        <v>3</v>
      </c>
      <c r="I15" s="50">
        <v>18</v>
      </c>
      <c r="J15" s="37">
        <v>4</v>
      </c>
      <c r="K15" s="3">
        <v>1</v>
      </c>
      <c r="L15" s="13">
        <v>2</v>
      </c>
      <c r="M15" s="13">
        <v>1</v>
      </c>
      <c r="N15" s="3">
        <v>3</v>
      </c>
      <c r="R15" s="20">
        <v>30000</v>
      </c>
      <c r="S15" s="20">
        <v>1000</v>
      </c>
      <c r="T15" s="37">
        <v>400</v>
      </c>
      <c r="U15" s="37">
        <v>3000</v>
      </c>
      <c r="V15" s="20">
        <v>20000</v>
      </c>
      <c r="Y15" s="37">
        <v>60000</v>
      </c>
      <c r="Z15" s="37">
        <v>1</v>
      </c>
      <c r="AA15" s="37">
        <v>1</v>
      </c>
      <c r="AB15" s="37">
        <v>1</v>
      </c>
      <c r="AC15" s="37">
        <v>2</v>
      </c>
      <c r="BR15" s="26">
        <v>6</v>
      </c>
      <c r="BS15" s="32">
        <v>8</v>
      </c>
      <c r="BX15" s="50">
        <v>1</v>
      </c>
      <c r="BY15" s="50">
        <v>3</v>
      </c>
      <c r="CH15" s="37">
        <v>1</v>
      </c>
      <c r="CI15" s="37">
        <v>1</v>
      </c>
      <c r="CJ15" s="37">
        <v>2</v>
      </c>
      <c r="CL15" s="37">
        <v>1</v>
      </c>
      <c r="CM15" s="37">
        <v>2</v>
      </c>
      <c r="CN15" s="37">
        <v>1</v>
      </c>
      <c r="CO15" s="37">
        <v>1</v>
      </c>
      <c r="CP15" s="37">
        <v>1</v>
      </c>
    </row>
    <row r="16" spans="1:96" x14ac:dyDescent="0.3">
      <c r="A16" s="37">
        <v>15</v>
      </c>
      <c r="B16" s="37">
        <v>1</v>
      </c>
      <c r="C16" s="37">
        <v>59</v>
      </c>
      <c r="D16" s="37">
        <v>1</v>
      </c>
      <c r="E16" s="50">
        <v>1</v>
      </c>
      <c r="F16" s="50">
        <v>1</v>
      </c>
      <c r="G16" s="37">
        <v>1</v>
      </c>
      <c r="H16" s="37">
        <v>3</v>
      </c>
      <c r="I16" s="50">
        <v>60</v>
      </c>
      <c r="J16" s="37">
        <v>2</v>
      </c>
      <c r="K16" s="3">
        <v>2</v>
      </c>
      <c r="O16" s="13">
        <v>3</v>
      </c>
      <c r="P16" s="13">
        <v>1</v>
      </c>
      <c r="Q16" s="3">
        <v>4</v>
      </c>
      <c r="R16" s="20">
        <v>8000</v>
      </c>
      <c r="S16" s="20">
        <v>800</v>
      </c>
      <c r="T16" s="37">
        <v>250</v>
      </c>
      <c r="U16" s="37">
        <v>15000</v>
      </c>
      <c r="W16" s="20">
        <v>2000</v>
      </c>
      <c r="Y16" s="37">
        <v>35000</v>
      </c>
      <c r="Z16" s="37">
        <v>1</v>
      </c>
      <c r="AA16" s="37">
        <v>2</v>
      </c>
      <c r="AB16" s="37">
        <v>1</v>
      </c>
      <c r="AC16" s="37">
        <v>2</v>
      </c>
      <c r="BR16" s="26">
        <v>3</v>
      </c>
      <c r="BS16" s="32">
        <v>6</v>
      </c>
      <c r="BV16" s="50">
        <v>250</v>
      </c>
      <c r="BX16" s="50">
        <v>2</v>
      </c>
      <c r="BY16" s="50">
        <v>2</v>
      </c>
      <c r="CH16" s="37">
        <v>1</v>
      </c>
      <c r="CI16" s="37">
        <v>2</v>
      </c>
      <c r="CJ16" s="37">
        <v>2</v>
      </c>
      <c r="CL16" s="37">
        <v>1</v>
      </c>
      <c r="CM16" s="37">
        <v>1</v>
      </c>
      <c r="CN16" s="37">
        <v>1</v>
      </c>
      <c r="CO16" s="37">
        <v>1</v>
      </c>
      <c r="CP16" s="37">
        <v>1</v>
      </c>
    </row>
    <row r="17" spans="1:94" x14ac:dyDescent="0.3">
      <c r="A17" s="37">
        <v>16</v>
      </c>
      <c r="B17" s="37">
        <v>1</v>
      </c>
      <c r="C17" s="37">
        <v>37</v>
      </c>
      <c r="D17" s="37">
        <v>1</v>
      </c>
      <c r="E17" s="50">
        <v>1</v>
      </c>
      <c r="F17" s="50">
        <v>1</v>
      </c>
      <c r="G17" s="37">
        <v>1</v>
      </c>
      <c r="H17" s="37">
        <v>4</v>
      </c>
      <c r="I17" s="50">
        <v>7</v>
      </c>
      <c r="J17" s="37">
        <v>1</v>
      </c>
      <c r="K17" s="3">
        <v>1</v>
      </c>
      <c r="L17" s="13">
        <v>2</v>
      </c>
      <c r="M17" s="13">
        <v>2</v>
      </c>
      <c r="N17" s="3">
        <v>4</v>
      </c>
      <c r="R17" s="20">
        <v>30000</v>
      </c>
      <c r="S17" s="20">
        <v>1500</v>
      </c>
      <c r="T17" s="37">
        <v>250</v>
      </c>
      <c r="U17" s="37">
        <v>1000</v>
      </c>
      <c r="V17" s="20">
        <v>12000</v>
      </c>
      <c r="W17" s="20">
        <v>5000</v>
      </c>
      <c r="X17" s="20">
        <v>5000</v>
      </c>
      <c r="Y17" s="37">
        <v>60000</v>
      </c>
      <c r="Z17" s="37">
        <v>1</v>
      </c>
      <c r="AA17" s="37">
        <v>1</v>
      </c>
      <c r="AB17" s="37">
        <v>1</v>
      </c>
      <c r="AC17" s="37">
        <v>3</v>
      </c>
      <c r="BC17" s="32">
        <v>5</v>
      </c>
      <c r="BD17" s="50">
        <v>0.5</v>
      </c>
      <c r="BE17" s="20">
        <v>0.16600000000000001</v>
      </c>
      <c r="BH17" s="50">
        <v>2</v>
      </c>
      <c r="BI17" s="50">
        <v>3</v>
      </c>
      <c r="BR17" s="26">
        <v>3</v>
      </c>
      <c r="BS17" s="32">
        <v>6</v>
      </c>
      <c r="BV17" s="50">
        <v>250</v>
      </c>
      <c r="BW17" s="50">
        <v>1</v>
      </c>
      <c r="BX17" s="50">
        <v>0</v>
      </c>
      <c r="BY17" s="50">
        <v>2</v>
      </c>
      <c r="CH17" s="37">
        <v>1</v>
      </c>
      <c r="CI17" s="37">
        <v>1</v>
      </c>
      <c r="CJ17" s="37">
        <v>2</v>
      </c>
      <c r="CL17" s="37">
        <v>1</v>
      </c>
      <c r="CM17" s="37">
        <v>1</v>
      </c>
      <c r="CN17" s="37">
        <v>1</v>
      </c>
      <c r="CO17" s="37">
        <v>1</v>
      </c>
      <c r="CP17" s="37">
        <v>1</v>
      </c>
    </row>
    <row r="18" spans="1:94" x14ac:dyDescent="0.3">
      <c r="A18" s="37">
        <v>17</v>
      </c>
      <c r="B18" s="37">
        <v>1</v>
      </c>
      <c r="C18" s="37">
        <v>53</v>
      </c>
      <c r="D18" s="37">
        <v>1</v>
      </c>
      <c r="E18" s="50">
        <v>1</v>
      </c>
      <c r="F18" s="50">
        <v>1</v>
      </c>
      <c r="G18" s="37">
        <v>1</v>
      </c>
      <c r="H18" s="37">
        <v>3</v>
      </c>
      <c r="I18" s="50">
        <v>30</v>
      </c>
      <c r="J18" s="37">
        <v>3</v>
      </c>
      <c r="K18" s="3">
        <v>2</v>
      </c>
      <c r="O18" s="13">
        <v>3</v>
      </c>
      <c r="P18" s="13">
        <v>1</v>
      </c>
      <c r="Q18" s="3">
        <v>4</v>
      </c>
      <c r="R18" s="20">
        <v>25000</v>
      </c>
      <c r="S18" s="20">
        <v>2500</v>
      </c>
      <c r="T18" s="37">
        <v>200</v>
      </c>
      <c r="U18" s="37">
        <v>17000</v>
      </c>
      <c r="V18" s="20">
        <v>2000</v>
      </c>
      <c r="W18" s="20">
        <v>1000</v>
      </c>
      <c r="X18" s="20">
        <v>3000</v>
      </c>
      <c r="Y18" s="37">
        <v>50000</v>
      </c>
      <c r="Z18" s="37">
        <v>1</v>
      </c>
      <c r="AA18" s="37">
        <v>2</v>
      </c>
      <c r="AB18" s="37">
        <v>1</v>
      </c>
      <c r="AC18" s="37">
        <v>2</v>
      </c>
      <c r="AT18" s="26">
        <v>3</v>
      </c>
      <c r="AU18" s="32">
        <v>6</v>
      </c>
      <c r="AV18" s="50">
        <v>0.2</v>
      </c>
      <c r="AW18" s="20">
        <v>0.25</v>
      </c>
      <c r="AZ18" s="50">
        <v>1</v>
      </c>
      <c r="BA18" s="50">
        <v>3</v>
      </c>
      <c r="BR18" s="26">
        <v>3</v>
      </c>
      <c r="BS18" s="32">
        <v>6</v>
      </c>
      <c r="BV18" s="50">
        <v>250</v>
      </c>
      <c r="BX18" s="50">
        <v>2</v>
      </c>
      <c r="BY18" s="50">
        <v>1</v>
      </c>
      <c r="CH18" s="37">
        <v>1</v>
      </c>
      <c r="CI18" s="37">
        <v>1</v>
      </c>
      <c r="CJ18" s="37">
        <v>2</v>
      </c>
      <c r="CL18" s="37">
        <v>2</v>
      </c>
      <c r="CM18" s="37">
        <v>2</v>
      </c>
      <c r="CN18" s="37">
        <v>2</v>
      </c>
      <c r="CO18" s="37">
        <v>2</v>
      </c>
      <c r="CP18" s="37">
        <v>2</v>
      </c>
    </row>
    <row r="19" spans="1:94" x14ac:dyDescent="0.3">
      <c r="A19" s="37">
        <v>19</v>
      </c>
      <c r="B19" s="37">
        <v>1</v>
      </c>
      <c r="C19" s="37">
        <v>56</v>
      </c>
      <c r="D19" s="37">
        <v>2</v>
      </c>
      <c r="E19" s="50">
        <v>1</v>
      </c>
      <c r="F19" s="50">
        <v>1</v>
      </c>
      <c r="G19" s="37">
        <v>1</v>
      </c>
      <c r="H19" s="37">
        <v>3</v>
      </c>
      <c r="I19" s="50">
        <v>56</v>
      </c>
      <c r="J19" s="37">
        <v>3</v>
      </c>
      <c r="K19" s="3">
        <v>2</v>
      </c>
      <c r="O19" s="13">
        <v>4</v>
      </c>
      <c r="P19" s="13">
        <v>2</v>
      </c>
      <c r="Q19" s="3">
        <v>2</v>
      </c>
      <c r="R19" s="20">
        <v>40000</v>
      </c>
      <c r="S19" s="20">
        <v>3000</v>
      </c>
      <c r="T19" s="37">
        <v>250</v>
      </c>
      <c r="U19" s="37">
        <v>5000</v>
      </c>
      <c r="V19" s="20">
        <v>12000</v>
      </c>
      <c r="Y19" s="37">
        <v>60000</v>
      </c>
      <c r="Z19" s="37">
        <v>1</v>
      </c>
      <c r="AA19" s="37">
        <v>2</v>
      </c>
      <c r="AB19" s="37">
        <v>1</v>
      </c>
      <c r="AC19" s="37">
        <v>2</v>
      </c>
      <c r="BC19" s="32">
        <v>4</v>
      </c>
      <c r="BD19" s="50">
        <v>0.6</v>
      </c>
      <c r="BE19" s="20">
        <v>0.16600000000000001</v>
      </c>
      <c r="BI19" s="50">
        <v>2</v>
      </c>
      <c r="BR19" s="26">
        <v>12</v>
      </c>
      <c r="BY19" s="50">
        <v>4</v>
      </c>
      <c r="CH19" s="37">
        <v>1</v>
      </c>
      <c r="CI19" s="37">
        <v>2</v>
      </c>
      <c r="CJ19" s="37">
        <v>2</v>
      </c>
      <c r="CL19" s="37">
        <v>1</v>
      </c>
      <c r="CM19" s="37">
        <v>1</v>
      </c>
      <c r="CN19" s="37">
        <v>1</v>
      </c>
      <c r="CO19" s="37">
        <v>1</v>
      </c>
      <c r="CP19" s="37">
        <v>1</v>
      </c>
    </row>
    <row r="20" spans="1:94" x14ac:dyDescent="0.3">
      <c r="A20" s="37">
        <v>20</v>
      </c>
      <c r="B20" s="37">
        <v>1</v>
      </c>
      <c r="C20" s="37">
        <v>59</v>
      </c>
      <c r="D20" s="37">
        <v>1</v>
      </c>
      <c r="E20" s="50">
        <v>1</v>
      </c>
      <c r="F20" s="50">
        <v>1</v>
      </c>
      <c r="G20" s="37">
        <v>1</v>
      </c>
      <c r="H20" s="37">
        <v>1</v>
      </c>
      <c r="I20" s="50">
        <v>60</v>
      </c>
      <c r="J20" s="37">
        <v>3</v>
      </c>
      <c r="K20" s="3">
        <v>2</v>
      </c>
      <c r="O20" s="13">
        <v>2</v>
      </c>
      <c r="P20" s="13">
        <v>0</v>
      </c>
      <c r="Q20" s="3">
        <v>2</v>
      </c>
      <c r="R20" s="20">
        <v>10000</v>
      </c>
      <c r="S20" s="20">
        <v>1500</v>
      </c>
      <c r="T20" s="37">
        <v>500</v>
      </c>
      <c r="U20" s="37">
        <v>5000</v>
      </c>
      <c r="Y20" s="37">
        <v>20000</v>
      </c>
      <c r="Z20" s="37">
        <v>1</v>
      </c>
      <c r="AA20" s="37">
        <v>2</v>
      </c>
      <c r="AB20" s="37">
        <v>1</v>
      </c>
      <c r="AC20" s="37">
        <v>2</v>
      </c>
      <c r="AL20" s="26">
        <v>2</v>
      </c>
      <c r="AM20" s="32">
        <v>3</v>
      </c>
      <c r="AN20" s="50">
        <v>0.1</v>
      </c>
      <c r="AO20" s="20">
        <v>0.16600000000000001</v>
      </c>
      <c r="AR20" s="50">
        <v>2</v>
      </c>
      <c r="AS20" s="50">
        <v>3</v>
      </c>
      <c r="BB20" s="26">
        <v>3</v>
      </c>
      <c r="BC20" s="32">
        <v>5</v>
      </c>
      <c r="BD20" s="50">
        <v>0.5</v>
      </c>
      <c r="BE20" s="20">
        <v>8.3000000000000004E-2</v>
      </c>
      <c r="BG20" s="50">
        <v>5</v>
      </c>
      <c r="BH20" s="50">
        <v>35</v>
      </c>
      <c r="BI20" s="50">
        <v>3</v>
      </c>
      <c r="BR20" s="26">
        <v>20</v>
      </c>
      <c r="BS20" s="32">
        <v>10</v>
      </c>
      <c r="BV20" s="50">
        <v>10000</v>
      </c>
      <c r="BX20" s="50">
        <v>1</v>
      </c>
      <c r="BY20" s="50">
        <v>5</v>
      </c>
      <c r="CH20" s="37">
        <v>1</v>
      </c>
      <c r="CI20" s="37">
        <v>2</v>
      </c>
      <c r="CJ20" s="37">
        <v>2</v>
      </c>
      <c r="CL20" s="37">
        <v>2</v>
      </c>
      <c r="CM20" s="37">
        <v>1</v>
      </c>
      <c r="CN20" s="37">
        <v>1</v>
      </c>
      <c r="CO20" s="37">
        <v>2</v>
      </c>
      <c r="CP20" s="37">
        <v>2</v>
      </c>
    </row>
    <row r="21" spans="1:94" x14ac:dyDescent="0.3">
      <c r="A21" s="37">
        <v>21</v>
      </c>
      <c r="B21" s="37">
        <v>1</v>
      </c>
      <c r="C21" s="37">
        <v>67</v>
      </c>
      <c r="D21" s="37">
        <v>1</v>
      </c>
      <c r="E21" s="50">
        <v>1</v>
      </c>
      <c r="F21" s="50">
        <v>1</v>
      </c>
      <c r="G21" s="37">
        <v>1</v>
      </c>
      <c r="H21" s="37">
        <v>3</v>
      </c>
      <c r="I21" s="50">
        <v>67</v>
      </c>
      <c r="J21" s="37">
        <v>4</v>
      </c>
      <c r="K21" s="3">
        <v>1</v>
      </c>
      <c r="L21" s="13">
        <v>2</v>
      </c>
      <c r="N21" s="3">
        <v>2</v>
      </c>
      <c r="R21" s="20">
        <v>10000</v>
      </c>
      <c r="S21" s="20">
        <v>2000</v>
      </c>
      <c r="T21" s="37">
        <v>250</v>
      </c>
      <c r="U21" s="37">
        <v>4000</v>
      </c>
      <c r="Y21" s="37">
        <v>20000</v>
      </c>
      <c r="Z21" s="37">
        <v>1</v>
      </c>
      <c r="AA21" s="37">
        <v>2</v>
      </c>
      <c r="AB21" s="37">
        <v>1</v>
      </c>
      <c r="AC21" s="37">
        <v>2</v>
      </c>
      <c r="BC21" s="32">
        <v>5</v>
      </c>
      <c r="BD21" s="50">
        <v>500</v>
      </c>
      <c r="BE21" s="20">
        <v>0.1</v>
      </c>
      <c r="BG21" s="50">
        <v>14</v>
      </c>
      <c r="BI21" s="50">
        <v>3</v>
      </c>
      <c r="CH21" s="37">
        <v>1</v>
      </c>
      <c r="CI21" s="37">
        <v>1</v>
      </c>
      <c r="CJ21" s="37">
        <v>2</v>
      </c>
      <c r="CL21" s="37">
        <v>2</v>
      </c>
      <c r="CM21" s="37">
        <v>1</v>
      </c>
      <c r="CN21" s="37">
        <v>1</v>
      </c>
      <c r="CO21" s="37">
        <v>1</v>
      </c>
      <c r="CP21" s="37">
        <v>2</v>
      </c>
    </row>
    <row r="22" spans="1:94" x14ac:dyDescent="0.3">
      <c r="A22" s="37">
        <v>22</v>
      </c>
      <c r="B22" s="37">
        <v>1</v>
      </c>
      <c r="C22" s="37">
        <v>36</v>
      </c>
      <c r="D22" s="37">
        <v>1</v>
      </c>
      <c r="E22" s="50">
        <v>1</v>
      </c>
      <c r="F22" s="50">
        <v>1</v>
      </c>
      <c r="G22" s="37">
        <v>1</v>
      </c>
      <c r="H22" s="37">
        <v>3</v>
      </c>
      <c r="I22" s="50">
        <v>15</v>
      </c>
      <c r="J22" s="37">
        <v>3</v>
      </c>
      <c r="K22" s="3">
        <v>2</v>
      </c>
      <c r="O22" s="13">
        <v>4</v>
      </c>
      <c r="P22" s="13">
        <v>2</v>
      </c>
      <c r="Q22" s="3">
        <v>6</v>
      </c>
      <c r="R22" s="20">
        <v>40000</v>
      </c>
      <c r="S22" s="20">
        <v>2000</v>
      </c>
      <c r="T22" s="37">
        <v>250</v>
      </c>
      <c r="U22" s="37">
        <v>7000</v>
      </c>
      <c r="V22" s="20">
        <v>15000</v>
      </c>
      <c r="Y22" s="37">
        <v>60000</v>
      </c>
      <c r="Z22" s="37">
        <v>1</v>
      </c>
      <c r="AA22" s="37">
        <v>2</v>
      </c>
      <c r="AB22" s="37">
        <v>1</v>
      </c>
      <c r="AC22" s="37">
        <v>2</v>
      </c>
      <c r="BC22" s="32">
        <v>3</v>
      </c>
      <c r="BD22" s="50">
        <v>500</v>
      </c>
      <c r="BE22" s="20">
        <v>0.15</v>
      </c>
      <c r="BI22" s="50">
        <v>2</v>
      </c>
      <c r="CH22" s="37">
        <v>2</v>
      </c>
      <c r="CI22" s="37">
        <v>2</v>
      </c>
      <c r="CJ22" s="37">
        <v>2</v>
      </c>
      <c r="CL22" s="37">
        <v>2</v>
      </c>
      <c r="CM22" s="37">
        <v>2</v>
      </c>
      <c r="CN22" s="37">
        <v>2</v>
      </c>
      <c r="CO22" s="37">
        <v>2</v>
      </c>
      <c r="CP22" s="37">
        <v>2</v>
      </c>
    </row>
    <row r="23" spans="1:94" x14ac:dyDescent="0.3">
      <c r="A23" s="37">
        <v>23</v>
      </c>
      <c r="B23" s="37">
        <v>1</v>
      </c>
      <c r="C23" s="37">
        <v>50</v>
      </c>
      <c r="D23" s="37">
        <v>2</v>
      </c>
      <c r="E23" s="50">
        <v>1</v>
      </c>
      <c r="F23" s="50">
        <v>1</v>
      </c>
      <c r="G23" s="37">
        <v>1</v>
      </c>
      <c r="H23" s="37">
        <v>3</v>
      </c>
      <c r="I23" s="50">
        <v>50</v>
      </c>
      <c r="J23" s="37">
        <v>3</v>
      </c>
      <c r="K23" s="3">
        <v>1</v>
      </c>
      <c r="L23" s="13">
        <v>2</v>
      </c>
      <c r="N23" s="3">
        <v>2</v>
      </c>
      <c r="R23" s="20">
        <v>20000</v>
      </c>
      <c r="S23" s="20">
        <v>1000</v>
      </c>
      <c r="T23" s="37">
        <v>200</v>
      </c>
      <c r="U23" s="37">
        <v>1500</v>
      </c>
      <c r="Y23" s="37">
        <v>25000</v>
      </c>
      <c r="Z23" s="37">
        <v>1</v>
      </c>
      <c r="AA23" s="37">
        <v>3</v>
      </c>
      <c r="AB23" s="37">
        <v>2</v>
      </c>
      <c r="AC23" s="37">
        <v>3</v>
      </c>
      <c r="BR23" s="26">
        <v>6</v>
      </c>
      <c r="BS23" s="32">
        <v>10</v>
      </c>
      <c r="BV23" s="50">
        <v>200</v>
      </c>
      <c r="BW23" s="50">
        <v>7</v>
      </c>
      <c r="BY23" s="50">
        <v>4</v>
      </c>
      <c r="CH23" s="37">
        <v>1</v>
      </c>
      <c r="CI23" s="37">
        <v>2</v>
      </c>
      <c r="CJ23" s="37">
        <v>2</v>
      </c>
      <c r="CL23" s="37">
        <v>1</v>
      </c>
      <c r="CM23" s="37">
        <v>1</v>
      </c>
      <c r="CN23" s="37">
        <v>1</v>
      </c>
      <c r="CO23" s="37">
        <v>1</v>
      </c>
      <c r="CP23" s="37">
        <v>2</v>
      </c>
    </row>
    <row r="24" spans="1:94" x14ac:dyDescent="0.3">
      <c r="A24" s="37">
        <v>24</v>
      </c>
      <c r="B24" s="37">
        <v>1</v>
      </c>
      <c r="C24" s="37">
        <v>25</v>
      </c>
      <c r="D24" s="37">
        <v>1</v>
      </c>
      <c r="E24" s="50">
        <v>1</v>
      </c>
      <c r="F24" s="50">
        <v>1</v>
      </c>
      <c r="G24" s="37">
        <v>1</v>
      </c>
      <c r="H24" s="37">
        <v>3</v>
      </c>
      <c r="I24" s="50">
        <v>10</v>
      </c>
      <c r="J24" s="37">
        <v>2</v>
      </c>
      <c r="K24" s="3">
        <v>1</v>
      </c>
      <c r="L24" s="13">
        <v>2</v>
      </c>
      <c r="M24" s="13">
        <v>1</v>
      </c>
      <c r="N24" s="3">
        <v>3</v>
      </c>
      <c r="R24" s="20">
        <v>30000</v>
      </c>
      <c r="S24" s="20">
        <v>2000</v>
      </c>
      <c r="T24" s="37">
        <v>300</v>
      </c>
      <c r="W24" s="20">
        <v>5000</v>
      </c>
      <c r="Y24" s="37">
        <v>50000</v>
      </c>
      <c r="Z24" s="37">
        <v>1</v>
      </c>
      <c r="AA24" s="37">
        <v>2</v>
      </c>
      <c r="AB24" s="37">
        <v>2</v>
      </c>
      <c r="AC24" s="37">
        <v>2</v>
      </c>
      <c r="AL24" s="26">
        <v>8</v>
      </c>
      <c r="AM24" s="32">
        <v>15</v>
      </c>
      <c r="AN24" s="50">
        <v>700</v>
      </c>
      <c r="AO24" s="20">
        <v>20</v>
      </c>
      <c r="AQ24" s="50">
        <v>3</v>
      </c>
      <c r="AS24" s="50">
        <v>3</v>
      </c>
      <c r="BR24" s="26">
        <v>7</v>
      </c>
      <c r="BS24" s="32">
        <v>10</v>
      </c>
      <c r="BU24" s="20">
        <v>5</v>
      </c>
      <c r="BV24" s="50">
        <v>300</v>
      </c>
      <c r="BW24" s="50">
        <v>7</v>
      </c>
      <c r="BY24" s="50">
        <v>4</v>
      </c>
      <c r="CH24" s="37">
        <v>1</v>
      </c>
      <c r="CI24" s="37">
        <v>2</v>
      </c>
      <c r="CJ24" s="37">
        <v>2</v>
      </c>
      <c r="CL24" s="37">
        <v>1</v>
      </c>
      <c r="CM24" s="37">
        <v>1</v>
      </c>
      <c r="CN24" s="37">
        <v>1</v>
      </c>
      <c r="CO24" s="37">
        <v>1</v>
      </c>
      <c r="CP24" s="37">
        <v>2</v>
      </c>
    </row>
    <row r="25" spans="1:94" x14ac:dyDescent="0.3">
      <c r="A25" s="37">
        <v>25</v>
      </c>
      <c r="B25" s="37">
        <v>1</v>
      </c>
      <c r="C25" s="37">
        <v>55</v>
      </c>
      <c r="D25" s="37">
        <v>1</v>
      </c>
      <c r="E25" s="50">
        <v>1</v>
      </c>
      <c r="F25" s="50">
        <v>1</v>
      </c>
      <c r="G25" s="37">
        <v>1</v>
      </c>
      <c r="H25" s="37">
        <v>1</v>
      </c>
      <c r="I25" s="50">
        <v>55</v>
      </c>
      <c r="J25" s="37">
        <v>3</v>
      </c>
      <c r="K25" s="3">
        <v>2</v>
      </c>
      <c r="O25" s="13">
        <v>2</v>
      </c>
      <c r="P25" s="13">
        <v>1</v>
      </c>
      <c r="Q25" s="3">
        <v>3</v>
      </c>
      <c r="R25" s="20">
        <v>10000</v>
      </c>
      <c r="S25" s="20">
        <v>2000</v>
      </c>
      <c r="T25" s="37">
        <v>300</v>
      </c>
      <c r="Y25" s="37">
        <v>35000</v>
      </c>
      <c r="Z25" s="37">
        <v>1</v>
      </c>
      <c r="AA25" s="37">
        <v>2</v>
      </c>
      <c r="AB25" s="37">
        <v>3</v>
      </c>
      <c r="AC25" s="37">
        <v>2</v>
      </c>
      <c r="BR25" s="26">
        <v>6</v>
      </c>
      <c r="BS25" s="32">
        <v>10</v>
      </c>
      <c r="BV25" s="50">
        <v>350</v>
      </c>
      <c r="BW25" s="50">
        <v>7</v>
      </c>
      <c r="BY25" s="50">
        <v>4</v>
      </c>
      <c r="CH25" s="37">
        <v>1</v>
      </c>
      <c r="CI25" s="37">
        <v>2</v>
      </c>
      <c r="CJ25" s="37">
        <v>2</v>
      </c>
      <c r="CL25" s="37">
        <v>1</v>
      </c>
      <c r="CM25" s="37">
        <v>1</v>
      </c>
      <c r="CN25" s="37">
        <v>1</v>
      </c>
      <c r="CO25" s="37">
        <v>1</v>
      </c>
      <c r="CP25" s="37">
        <v>2</v>
      </c>
    </row>
    <row r="26" spans="1:94" x14ac:dyDescent="0.3">
      <c r="A26" s="37">
        <v>26</v>
      </c>
      <c r="B26" s="37">
        <v>1</v>
      </c>
      <c r="C26" s="37">
        <v>70</v>
      </c>
      <c r="D26" s="37">
        <v>1</v>
      </c>
      <c r="E26" s="50">
        <v>1</v>
      </c>
      <c r="F26" s="50">
        <v>1</v>
      </c>
      <c r="G26" s="37">
        <v>1</v>
      </c>
      <c r="H26" s="37">
        <v>4</v>
      </c>
      <c r="I26" s="50">
        <v>40</v>
      </c>
      <c r="J26" s="37">
        <v>3</v>
      </c>
      <c r="K26" s="3">
        <v>1</v>
      </c>
      <c r="L26" s="13">
        <v>2</v>
      </c>
      <c r="N26" s="3">
        <v>2</v>
      </c>
      <c r="R26" s="20">
        <v>10000</v>
      </c>
      <c r="S26" s="20">
        <v>500</v>
      </c>
      <c r="U26" s="37">
        <v>6000</v>
      </c>
      <c r="Y26" s="37">
        <v>15000</v>
      </c>
      <c r="Z26" s="37">
        <v>1</v>
      </c>
      <c r="AA26" s="37">
        <v>1</v>
      </c>
      <c r="AB26" s="37">
        <v>1</v>
      </c>
      <c r="AC26" s="37">
        <v>2</v>
      </c>
      <c r="AT26" s="26">
        <v>7</v>
      </c>
      <c r="AU26" s="32">
        <v>13</v>
      </c>
      <c r="AX26" s="50">
        <v>300</v>
      </c>
      <c r="AY26" s="50">
        <v>7</v>
      </c>
      <c r="BA26" s="50">
        <v>3</v>
      </c>
      <c r="CH26" s="37">
        <v>1</v>
      </c>
      <c r="CI26" s="37">
        <v>1</v>
      </c>
      <c r="CJ26" s="37">
        <v>2</v>
      </c>
      <c r="CL26" s="37">
        <v>1</v>
      </c>
      <c r="CM26" s="37">
        <v>1</v>
      </c>
      <c r="CN26" s="37">
        <v>1</v>
      </c>
      <c r="CO26" s="37">
        <v>1</v>
      </c>
      <c r="CP26" s="37">
        <v>2</v>
      </c>
    </row>
    <row r="27" spans="1:94" x14ac:dyDescent="0.3">
      <c r="A27" s="37">
        <v>27</v>
      </c>
      <c r="B27" s="37">
        <v>1</v>
      </c>
      <c r="C27" s="37">
        <v>45</v>
      </c>
      <c r="D27" s="37">
        <v>1</v>
      </c>
      <c r="E27" s="50">
        <v>1</v>
      </c>
      <c r="F27" s="50">
        <v>1</v>
      </c>
      <c r="G27" s="37">
        <v>1</v>
      </c>
      <c r="H27" s="37">
        <v>3</v>
      </c>
      <c r="I27" s="50">
        <v>20</v>
      </c>
      <c r="J27" s="37">
        <v>3</v>
      </c>
      <c r="K27" s="3">
        <v>1</v>
      </c>
      <c r="L27" s="13">
        <v>2</v>
      </c>
      <c r="M27" s="13">
        <v>1</v>
      </c>
      <c r="N27" s="3">
        <v>3</v>
      </c>
      <c r="R27" s="20">
        <v>30000</v>
      </c>
      <c r="S27" s="20">
        <v>2000</v>
      </c>
      <c r="T27" s="37">
        <v>400</v>
      </c>
      <c r="Y27" s="37">
        <v>35000</v>
      </c>
      <c r="Z27" s="37">
        <v>1</v>
      </c>
      <c r="AA27" s="37">
        <v>1</v>
      </c>
      <c r="AB27" s="37">
        <v>1</v>
      </c>
      <c r="AC27" s="37">
        <v>2</v>
      </c>
      <c r="AE27" s="32">
        <v>10</v>
      </c>
      <c r="AI27" s="50">
        <v>1</v>
      </c>
      <c r="AK27" s="50">
        <v>2</v>
      </c>
      <c r="AT27" s="26">
        <v>10</v>
      </c>
      <c r="AU27" s="32">
        <v>100</v>
      </c>
      <c r="AY27" s="50">
        <v>1</v>
      </c>
      <c r="BA27" s="50">
        <v>3</v>
      </c>
      <c r="CH27" s="37">
        <v>1</v>
      </c>
      <c r="CI27" s="37">
        <v>2</v>
      </c>
      <c r="CJ27" s="37">
        <v>2</v>
      </c>
      <c r="CL27" s="37">
        <v>1</v>
      </c>
      <c r="CM27" s="37">
        <v>1</v>
      </c>
      <c r="CN27" s="37">
        <v>2</v>
      </c>
      <c r="CO27" s="37">
        <v>2</v>
      </c>
      <c r="CP27" s="37">
        <v>2</v>
      </c>
    </row>
    <row r="28" spans="1:94" x14ac:dyDescent="0.3">
      <c r="A28" s="37">
        <v>28</v>
      </c>
      <c r="B28" s="37">
        <v>1</v>
      </c>
      <c r="C28" s="37">
        <v>52</v>
      </c>
      <c r="D28" s="37">
        <v>1</v>
      </c>
      <c r="E28" s="50">
        <v>1</v>
      </c>
      <c r="F28" s="50">
        <v>1</v>
      </c>
      <c r="G28" s="37">
        <v>1</v>
      </c>
      <c r="H28" s="37">
        <v>3</v>
      </c>
      <c r="I28" s="50">
        <v>21</v>
      </c>
      <c r="J28" s="37">
        <v>3</v>
      </c>
      <c r="K28" s="3">
        <v>1</v>
      </c>
      <c r="L28" s="13">
        <v>2</v>
      </c>
      <c r="M28" s="13">
        <v>3</v>
      </c>
      <c r="N28" s="3">
        <v>5</v>
      </c>
      <c r="R28" s="20">
        <v>30000</v>
      </c>
      <c r="S28" s="20">
        <v>2500</v>
      </c>
      <c r="T28" s="37">
        <v>500</v>
      </c>
      <c r="U28" s="37">
        <v>1000</v>
      </c>
      <c r="V28" s="20">
        <v>10000</v>
      </c>
      <c r="Y28" s="37">
        <v>40000</v>
      </c>
      <c r="Z28" s="37">
        <v>1</v>
      </c>
      <c r="AA28" s="37">
        <v>1</v>
      </c>
      <c r="AB28" s="37">
        <v>1</v>
      </c>
      <c r="AC28" s="37">
        <v>2</v>
      </c>
      <c r="AT28" s="26">
        <v>30</v>
      </c>
      <c r="AU28" s="32">
        <v>150</v>
      </c>
      <c r="AY28" s="50">
        <v>1</v>
      </c>
      <c r="BA28" s="50">
        <v>3</v>
      </c>
      <c r="CH28" s="37">
        <v>1</v>
      </c>
      <c r="CI28" s="37">
        <v>2</v>
      </c>
      <c r="CJ28" s="37">
        <v>1</v>
      </c>
      <c r="CL28" s="37">
        <v>1</v>
      </c>
      <c r="CM28" s="37">
        <v>2</v>
      </c>
      <c r="CN28" s="37">
        <v>2</v>
      </c>
      <c r="CO28" s="37">
        <v>2</v>
      </c>
      <c r="CP28" s="37">
        <v>2</v>
      </c>
    </row>
    <row r="29" spans="1:94" x14ac:dyDescent="0.3">
      <c r="A29" s="37">
        <v>30</v>
      </c>
      <c r="B29" s="37">
        <v>1</v>
      </c>
      <c r="C29" s="37">
        <v>25</v>
      </c>
      <c r="D29" s="37">
        <v>1</v>
      </c>
      <c r="E29" s="50">
        <v>1</v>
      </c>
      <c r="F29" s="50">
        <v>1</v>
      </c>
      <c r="G29" s="37">
        <v>1</v>
      </c>
      <c r="H29" s="37">
        <v>4</v>
      </c>
      <c r="I29" s="50">
        <v>30</v>
      </c>
      <c r="J29" s="37">
        <v>1</v>
      </c>
      <c r="K29" s="3">
        <v>1</v>
      </c>
      <c r="L29" s="13">
        <v>2</v>
      </c>
      <c r="M29" s="13">
        <v>1</v>
      </c>
      <c r="N29" s="3">
        <v>3</v>
      </c>
      <c r="R29" s="20">
        <v>30000</v>
      </c>
      <c r="S29" s="20">
        <v>5000</v>
      </c>
      <c r="T29" s="37">
        <v>300</v>
      </c>
      <c r="Y29" s="37">
        <v>40000</v>
      </c>
      <c r="Z29" s="37">
        <v>2</v>
      </c>
      <c r="AA29" s="37">
        <v>1</v>
      </c>
      <c r="AB29" s="37">
        <v>1</v>
      </c>
      <c r="AC29" s="37">
        <v>1</v>
      </c>
      <c r="AE29" s="32">
        <v>50</v>
      </c>
      <c r="AT29" s="26">
        <v>10</v>
      </c>
      <c r="AU29" s="32">
        <v>50</v>
      </c>
      <c r="AY29" s="50">
        <v>1</v>
      </c>
      <c r="BA29" s="50">
        <v>3</v>
      </c>
      <c r="CH29" s="37">
        <v>1</v>
      </c>
      <c r="CI29" s="37">
        <v>2</v>
      </c>
      <c r="CJ29" s="37">
        <v>1</v>
      </c>
      <c r="CL29" s="37">
        <v>1</v>
      </c>
      <c r="CM29" s="37">
        <v>1</v>
      </c>
      <c r="CN29" s="37">
        <v>2</v>
      </c>
      <c r="CO29" s="37">
        <v>2</v>
      </c>
      <c r="CP29" s="37">
        <v>2</v>
      </c>
    </row>
    <row r="30" spans="1:94" x14ac:dyDescent="0.3">
      <c r="A30" s="37">
        <v>31</v>
      </c>
      <c r="B30" s="37">
        <v>1</v>
      </c>
      <c r="C30" s="37">
        <v>35</v>
      </c>
      <c r="D30" s="37">
        <v>1</v>
      </c>
      <c r="E30" s="50">
        <v>1</v>
      </c>
      <c r="F30" s="50">
        <v>1</v>
      </c>
      <c r="G30" s="37">
        <v>1</v>
      </c>
      <c r="H30" s="37">
        <v>3</v>
      </c>
      <c r="I30" s="50">
        <v>35</v>
      </c>
      <c r="J30" s="37">
        <v>3</v>
      </c>
      <c r="K30" s="3">
        <v>1</v>
      </c>
      <c r="L30" s="13">
        <v>2</v>
      </c>
      <c r="N30" s="3">
        <v>2</v>
      </c>
      <c r="R30" s="20">
        <v>20000</v>
      </c>
      <c r="S30" s="20">
        <v>1000</v>
      </c>
      <c r="T30" s="37">
        <v>500</v>
      </c>
      <c r="U30" s="37">
        <v>3000</v>
      </c>
      <c r="Y30" s="37">
        <v>30000</v>
      </c>
      <c r="Z30" s="37">
        <v>1</v>
      </c>
      <c r="AA30" s="37">
        <v>1</v>
      </c>
      <c r="AB30" s="37">
        <v>1</v>
      </c>
      <c r="AC30" s="37">
        <v>1</v>
      </c>
      <c r="AD30" s="26">
        <v>10</v>
      </c>
      <c r="AE30" s="32">
        <v>200</v>
      </c>
      <c r="AH30" s="50">
        <v>1</v>
      </c>
      <c r="CH30" s="37">
        <v>1</v>
      </c>
      <c r="CI30" s="37">
        <v>2</v>
      </c>
      <c r="CJ30" s="37">
        <v>2</v>
      </c>
      <c r="CL30" s="37">
        <v>1</v>
      </c>
      <c r="CM30" s="37">
        <v>2</v>
      </c>
      <c r="CN30" s="37">
        <v>2</v>
      </c>
      <c r="CO30" s="37">
        <v>2</v>
      </c>
      <c r="CP30" s="37">
        <v>2</v>
      </c>
    </row>
    <row r="31" spans="1:94" ht="15" customHeight="1" x14ac:dyDescent="0.3">
      <c r="A31" s="37">
        <v>32</v>
      </c>
      <c r="B31" s="37">
        <v>1</v>
      </c>
      <c r="C31" s="37">
        <v>54</v>
      </c>
      <c r="D31" s="37">
        <v>1</v>
      </c>
      <c r="E31" s="50">
        <v>1</v>
      </c>
      <c r="F31" s="50">
        <v>1</v>
      </c>
      <c r="G31" s="37">
        <v>1</v>
      </c>
      <c r="H31" s="37">
        <v>5</v>
      </c>
      <c r="I31" s="50">
        <v>21</v>
      </c>
      <c r="J31" s="37">
        <v>1</v>
      </c>
      <c r="K31" s="3">
        <v>1</v>
      </c>
      <c r="L31" s="13">
        <v>4</v>
      </c>
      <c r="M31" s="13">
        <v>1</v>
      </c>
      <c r="N31" s="3">
        <v>5</v>
      </c>
      <c r="R31" s="20">
        <v>35000</v>
      </c>
      <c r="S31" s="20">
        <v>5000</v>
      </c>
      <c r="T31" s="37">
        <v>500</v>
      </c>
      <c r="U31" s="37">
        <v>5000</v>
      </c>
      <c r="V31" s="20">
        <v>25000</v>
      </c>
      <c r="Y31" s="37">
        <v>80000</v>
      </c>
      <c r="Z31" s="37">
        <v>2</v>
      </c>
      <c r="AA31" s="37">
        <v>1</v>
      </c>
      <c r="AB31" s="37">
        <v>1</v>
      </c>
      <c r="AC31" s="37">
        <v>2</v>
      </c>
      <c r="AT31" s="26">
        <v>50</v>
      </c>
      <c r="AU31" s="32">
        <v>450</v>
      </c>
      <c r="AY31" s="50">
        <v>2</v>
      </c>
      <c r="BA31" s="50">
        <v>2</v>
      </c>
      <c r="CH31" s="37">
        <v>1</v>
      </c>
      <c r="CI31" s="37">
        <v>2</v>
      </c>
      <c r="CJ31" s="37">
        <v>1</v>
      </c>
      <c r="CL31" s="37">
        <v>1</v>
      </c>
      <c r="CM31" s="37">
        <v>2</v>
      </c>
      <c r="CN31" s="37">
        <v>2</v>
      </c>
      <c r="CO31" s="37">
        <v>1</v>
      </c>
      <c r="CP31" s="37">
        <v>2</v>
      </c>
    </row>
    <row r="32" spans="1:94" x14ac:dyDescent="0.3">
      <c r="A32" s="37">
        <v>33</v>
      </c>
      <c r="B32" s="37">
        <v>1</v>
      </c>
      <c r="C32" s="37">
        <v>65</v>
      </c>
      <c r="D32" s="37">
        <v>2</v>
      </c>
      <c r="E32" s="50">
        <v>1</v>
      </c>
      <c r="F32" s="50">
        <v>1</v>
      </c>
      <c r="G32" s="37">
        <v>1</v>
      </c>
      <c r="H32" s="37">
        <v>3</v>
      </c>
      <c r="I32" s="50">
        <v>65</v>
      </c>
      <c r="J32" s="37">
        <v>4</v>
      </c>
      <c r="K32" s="3">
        <v>1</v>
      </c>
      <c r="L32" s="13">
        <v>1</v>
      </c>
      <c r="N32" s="3">
        <v>1</v>
      </c>
      <c r="R32" s="20">
        <v>8000</v>
      </c>
      <c r="S32" s="20">
        <v>2000</v>
      </c>
      <c r="T32" s="37">
        <v>1500</v>
      </c>
      <c r="Y32" s="37">
        <v>10000</v>
      </c>
      <c r="Z32" s="37">
        <v>1</v>
      </c>
      <c r="AA32" s="37">
        <v>1</v>
      </c>
      <c r="AB32" s="37">
        <v>1</v>
      </c>
      <c r="AC32" s="37">
        <v>2</v>
      </c>
      <c r="AT32" s="26">
        <v>65</v>
      </c>
      <c r="AU32" s="32">
        <v>100</v>
      </c>
      <c r="AY32" s="50">
        <v>7</v>
      </c>
      <c r="BA32" s="50">
        <v>3</v>
      </c>
      <c r="CH32" s="37">
        <v>1</v>
      </c>
      <c r="CI32" s="37">
        <v>2</v>
      </c>
      <c r="CJ32" s="37">
        <v>2</v>
      </c>
      <c r="CL32" s="37">
        <v>1</v>
      </c>
      <c r="CM32" s="37">
        <v>1</v>
      </c>
      <c r="CN32" s="37">
        <v>1</v>
      </c>
      <c r="CO32" s="37">
        <v>1</v>
      </c>
      <c r="CP32" s="37">
        <v>2</v>
      </c>
    </row>
    <row r="33" spans="1:94" x14ac:dyDescent="0.3">
      <c r="A33" s="37">
        <v>34</v>
      </c>
      <c r="B33" s="37">
        <v>1</v>
      </c>
      <c r="C33" s="37">
        <v>65</v>
      </c>
      <c r="D33" s="37">
        <v>2</v>
      </c>
      <c r="E33" s="50">
        <v>1</v>
      </c>
      <c r="F33" s="50">
        <v>1</v>
      </c>
      <c r="G33" s="37">
        <v>1</v>
      </c>
      <c r="H33" s="37">
        <v>3</v>
      </c>
      <c r="I33" s="50">
        <v>65</v>
      </c>
      <c r="J33" s="37">
        <v>3</v>
      </c>
      <c r="K33" s="3">
        <v>2</v>
      </c>
      <c r="O33" s="13">
        <v>5</v>
      </c>
      <c r="P33" s="13">
        <v>1</v>
      </c>
      <c r="Q33" s="3">
        <v>6</v>
      </c>
      <c r="R33" s="20">
        <v>10000</v>
      </c>
      <c r="S33" s="20">
        <v>2500</v>
      </c>
      <c r="T33" s="37">
        <v>500</v>
      </c>
      <c r="U33" s="37">
        <v>3000</v>
      </c>
      <c r="V33" s="20">
        <v>4000</v>
      </c>
      <c r="Y33" s="37">
        <v>20000</v>
      </c>
      <c r="Z33" s="37">
        <v>1</v>
      </c>
      <c r="AA33" s="37">
        <v>2</v>
      </c>
      <c r="AB33" s="37">
        <v>1</v>
      </c>
      <c r="AC33" s="37">
        <v>4</v>
      </c>
      <c r="AT33" s="26">
        <v>500</v>
      </c>
      <c r="AU33" s="32">
        <v>1000</v>
      </c>
      <c r="AY33" s="50">
        <v>15</v>
      </c>
      <c r="BA33" s="50">
        <v>3</v>
      </c>
      <c r="CH33" s="37">
        <v>1</v>
      </c>
      <c r="CI33" s="37">
        <v>2</v>
      </c>
      <c r="CJ33" s="37">
        <v>2</v>
      </c>
      <c r="CL33" s="37">
        <v>1</v>
      </c>
      <c r="CM33" s="37">
        <v>2</v>
      </c>
      <c r="CN33" s="37">
        <v>1</v>
      </c>
      <c r="CO33" s="37">
        <v>1</v>
      </c>
      <c r="CP33" s="37">
        <v>2</v>
      </c>
    </row>
    <row r="34" spans="1:94" x14ac:dyDescent="0.3">
      <c r="A34" s="37">
        <v>35</v>
      </c>
      <c r="B34" s="37">
        <v>1</v>
      </c>
      <c r="C34" s="37">
        <v>52</v>
      </c>
      <c r="D34" s="37">
        <v>2</v>
      </c>
      <c r="E34" s="50">
        <v>1</v>
      </c>
      <c r="F34" s="50">
        <v>1</v>
      </c>
      <c r="G34" s="37">
        <v>1</v>
      </c>
      <c r="H34" s="37">
        <v>2</v>
      </c>
      <c r="I34" s="50">
        <v>29</v>
      </c>
      <c r="J34" s="37">
        <v>3</v>
      </c>
      <c r="K34" s="3">
        <v>1</v>
      </c>
      <c r="L34" s="13">
        <v>2</v>
      </c>
      <c r="N34" s="3">
        <v>2</v>
      </c>
      <c r="R34" s="20">
        <v>8000</v>
      </c>
      <c r="S34" s="20">
        <v>700</v>
      </c>
      <c r="T34" s="37">
        <v>300</v>
      </c>
      <c r="Y34" s="37">
        <v>10000</v>
      </c>
      <c r="Z34" s="37">
        <v>1</v>
      </c>
      <c r="AA34" s="37">
        <v>2</v>
      </c>
      <c r="AB34" s="37">
        <v>2</v>
      </c>
      <c r="AC34" s="37">
        <v>2</v>
      </c>
      <c r="AT34" s="26">
        <v>10</v>
      </c>
      <c r="AU34" s="32">
        <v>200</v>
      </c>
      <c r="AX34" s="50">
        <v>300</v>
      </c>
      <c r="AY34" s="50">
        <v>7</v>
      </c>
      <c r="BA34" s="50">
        <v>3</v>
      </c>
      <c r="CH34" s="37">
        <v>1</v>
      </c>
      <c r="CI34" s="37">
        <v>2</v>
      </c>
      <c r="CJ34" s="37">
        <v>2</v>
      </c>
      <c r="CL34" s="37">
        <v>1</v>
      </c>
      <c r="CM34" s="37">
        <v>2</v>
      </c>
      <c r="CN34" s="37">
        <v>2</v>
      </c>
      <c r="CO34" s="37">
        <v>2</v>
      </c>
      <c r="CP34" s="37">
        <v>2</v>
      </c>
    </row>
    <row r="35" spans="1:94" x14ac:dyDescent="0.3">
      <c r="A35" s="37">
        <v>36</v>
      </c>
      <c r="B35" s="37">
        <v>1</v>
      </c>
      <c r="C35" s="37">
        <v>43</v>
      </c>
      <c r="D35" s="37">
        <v>1</v>
      </c>
      <c r="E35" s="50">
        <v>1</v>
      </c>
      <c r="F35" s="50">
        <v>1</v>
      </c>
      <c r="G35" s="37">
        <v>1</v>
      </c>
      <c r="H35" s="37">
        <v>4</v>
      </c>
      <c r="I35" s="50">
        <v>15</v>
      </c>
      <c r="K35" s="3">
        <v>1</v>
      </c>
      <c r="L35" s="13">
        <v>3</v>
      </c>
      <c r="M35" s="13">
        <v>2</v>
      </c>
      <c r="N35" s="3">
        <v>5</v>
      </c>
      <c r="R35" s="20">
        <v>35000</v>
      </c>
      <c r="S35" s="20">
        <v>2500</v>
      </c>
      <c r="T35" s="37">
        <v>500</v>
      </c>
      <c r="V35" s="20">
        <v>15000</v>
      </c>
      <c r="Y35" s="37">
        <v>60000</v>
      </c>
      <c r="Z35" s="37">
        <v>1</v>
      </c>
      <c r="AA35" s="37">
        <v>1</v>
      </c>
      <c r="AB35" s="37">
        <v>1</v>
      </c>
      <c r="AC35" s="37">
        <v>2</v>
      </c>
      <c r="AT35" s="26">
        <v>50</v>
      </c>
      <c r="AU35" s="32">
        <v>250</v>
      </c>
      <c r="AY35" s="50">
        <v>7</v>
      </c>
      <c r="BA35" s="50">
        <v>3</v>
      </c>
      <c r="CH35" s="37">
        <v>1</v>
      </c>
      <c r="CI35" s="37">
        <v>2</v>
      </c>
      <c r="CJ35" s="37">
        <v>2</v>
      </c>
      <c r="CL35" s="37">
        <v>1</v>
      </c>
      <c r="CM35" s="37">
        <v>2</v>
      </c>
      <c r="CN35" s="37">
        <v>2</v>
      </c>
      <c r="CO35" s="37">
        <v>1</v>
      </c>
      <c r="CP35" s="37">
        <v>2</v>
      </c>
    </row>
    <row r="36" spans="1:94" x14ac:dyDescent="0.3">
      <c r="A36" s="37">
        <v>37</v>
      </c>
      <c r="B36" s="37">
        <v>1</v>
      </c>
      <c r="C36" s="37">
        <v>42</v>
      </c>
      <c r="D36" s="37">
        <v>1</v>
      </c>
      <c r="E36" s="50">
        <v>1</v>
      </c>
      <c r="F36" s="50">
        <v>1</v>
      </c>
      <c r="G36" s="37">
        <v>1</v>
      </c>
      <c r="H36" s="37">
        <v>3</v>
      </c>
      <c r="I36" s="50">
        <v>20</v>
      </c>
      <c r="J36" s="37">
        <v>4</v>
      </c>
      <c r="K36" s="3">
        <v>2</v>
      </c>
      <c r="O36" s="13">
        <v>3</v>
      </c>
      <c r="P36" s="13">
        <v>3</v>
      </c>
      <c r="Q36" s="3">
        <v>6</v>
      </c>
      <c r="R36" s="20">
        <v>40000</v>
      </c>
      <c r="S36" s="20">
        <v>1000</v>
      </c>
      <c r="T36" s="37">
        <v>300</v>
      </c>
      <c r="U36" s="37">
        <v>2000</v>
      </c>
      <c r="V36" s="20">
        <v>20000</v>
      </c>
      <c r="Y36" s="37">
        <v>60000</v>
      </c>
      <c r="Z36" s="37">
        <v>1</v>
      </c>
      <c r="AA36" s="37">
        <v>1</v>
      </c>
      <c r="AB36" s="37">
        <v>1</v>
      </c>
      <c r="AC36" s="37">
        <v>2</v>
      </c>
      <c r="AT36" s="26">
        <v>200</v>
      </c>
      <c r="AU36" s="32">
        <v>1800</v>
      </c>
      <c r="AY36" s="50">
        <v>6</v>
      </c>
      <c r="BA36" s="50">
        <v>3</v>
      </c>
      <c r="CH36" s="37">
        <v>1</v>
      </c>
      <c r="CI36" s="37">
        <v>2</v>
      </c>
      <c r="CJ36" s="37">
        <v>2</v>
      </c>
      <c r="CL36" s="37">
        <v>1</v>
      </c>
      <c r="CM36" s="37">
        <v>2</v>
      </c>
      <c r="CN36" s="37">
        <v>1</v>
      </c>
      <c r="CO36" s="37">
        <v>1</v>
      </c>
      <c r="CP36" s="37">
        <v>2</v>
      </c>
    </row>
    <row r="37" spans="1:94" x14ac:dyDescent="0.3">
      <c r="A37" s="37">
        <v>38</v>
      </c>
      <c r="B37" s="37">
        <v>1</v>
      </c>
      <c r="C37" s="37">
        <v>68</v>
      </c>
      <c r="D37" s="37">
        <v>1</v>
      </c>
      <c r="E37" s="50">
        <v>1</v>
      </c>
      <c r="F37" s="50">
        <v>1</v>
      </c>
      <c r="G37" s="37">
        <v>1</v>
      </c>
      <c r="H37" s="37">
        <v>3</v>
      </c>
      <c r="I37" s="50">
        <v>68</v>
      </c>
      <c r="J37" s="37">
        <v>4</v>
      </c>
      <c r="K37" s="3">
        <v>1</v>
      </c>
      <c r="L37" s="13">
        <v>2</v>
      </c>
      <c r="N37" s="3">
        <v>2</v>
      </c>
      <c r="R37" s="20">
        <v>5000</v>
      </c>
      <c r="S37" s="20">
        <v>325</v>
      </c>
      <c r="T37" s="37">
        <v>310</v>
      </c>
      <c r="U37" s="37">
        <v>4000</v>
      </c>
      <c r="Y37" s="37">
        <v>20000</v>
      </c>
      <c r="Z37" s="37">
        <v>1</v>
      </c>
      <c r="AA37" s="37">
        <v>2</v>
      </c>
      <c r="AB37" s="37">
        <v>4</v>
      </c>
      <c r="AC37" s="37">
        <v>4</v>
      </c>
      <c r="AT37" s="26">
        <v>350</v>
      </c>
      <c r="AX37" s="50">
        <v>320</v>
      </c>
      <c r="AY37" s="50">
        <v>14</v>
      </c>
      <c r="BA37" s="50">
        <v>5</v>
      </c>
      <c r="BD37" s="50">
        <v>500</v>
      </c>
      <c r="BE37" s="20">
        <v>0.7</v>
      </c>
      <c r="BI37" s="50">
        <v>4</v>
      </c>
      <c r="CH37" s="37">
        <v>1</v>
      </c>
      <c r="CI37" s="37">
        <v>1</v>
      </c>
      <c r="CJ37" s="37">
        <v>2</v>
      </c>
      <c r="CL37" s="37">
        <v>2</v>
      </c>
      <c r="CM37" s="37">
        <v>1</v>
      </c>
      <c r="CN37" s="37">
        <v>1</v>
      </c>
      <c r="CO37" s="37">
        <v>1</v>
      </c>
      <c r="CP37" s="37">
        <v>2</v>
      </c>
    </row>
    <row r="38" spans="1:94" x14ac:dyDescent="0.3">
      <c r="A38" s="37">
        <v>39</v>
      </c>
      <c r="B38" s="37">
        <v>1</v>
      </c>
      <c r="C38" s="37">
        <v>37</v>
      </c>
      <c r="D38" s="37">
        <v>1</v>
      </c>
      <c r="E38" s="50">
        <v>1</v>
      </c>
      <c r="F38" s="50">
        <v>1</v>
      </c>
      <c r="G38" s="37">
        <v>1</v>
      </c>
      <c r="H38" s="37">
        <v>5</v>
      </c>
      <c r="I38" s="50">
        <v>5</v>
      </c>
      <c r="J38" s="37">
        <v>1</v>
      </c>
      <c r="K38" s="3">
        <v>1</v>
      </c>
      <c r="L38" s="13">
        <v>2</v>
      </c>
      <c r="M38" s="13">
        <v>1</v>
      </c>
      <c r="N38" s="3">
        <v>3</v>
      </c>
      <c r="R38" s="20">
        <v>15000</v>
      </c>
      <c r="S38" s="20">
        <v>1500</v>
      </c>
      <c r="T38" s="37">
        <v>800</v>
      </c>
      <c r="U38" s="37">
        <v>4000</v>
      </c>
      <c r="V38" s="20">
        <v>4000</v>
      </c>
      <c r="Y38" s="37">
        <v>80000</v>
      </c>
      <c r="Z38" s="37">
        <v>1</v>
      </c>
      <c r="AA38" s="37">
        <v>4</v>
      </c>
      <c r="AB38" s="37">
        <v>2</v>
      </c>
      <c r="AC38" s="37">
        <v>1</v>
      </c>
      <c r="AT38" s="26">
        <v>600</v>
      </c>
      <c r="AX38" s="50">
        <v>800</v>
      </c>
      <c r="AY38" s="50">
        <v>14</v>
      </c>
      <c r="BA38" s="50">
        <v>3</v>
      </c>
      <c r="BD38" s="50">
        <v>200</v>
      </c>
      <c r="BE38" s="20">
        <v>0.7</v>
      </c>
      <c r="BI38" s="50">
        <v>4</v>
      </c>
      <c r="CH38" s="37">
        <v>1</v>
      </c>
      <c r="CI38" s="37">
        <v>2</v>
      </c>
      <c r="CJ38" s="37">
        <v>2</v>
      </c>
      <c r="CL38" s="37">
        <v>2</v>
      </c>
      <c r="CM38" s="37">
        <v>1</v>
      </c>
      <c r="CN38" s="37">
        <v>2</v>
      </c>
      <c r="CO38" s="37">
        <v>1</v>
      </c>
      <c r="CP38" s="37">
        <v>2</v>
      </c>
    </row>
    <row r="39" spans="1:94" x14ac:dyDescent="0.3">
      <c r="A39" s="37">
        <v>40</v>
      </c>
      <c r="B39" s="37">
        <v>1</v>
      </c>
      <c r="C39" s="37">
        <v>60</v>
      </c>
      <c r="D39" s="37">
        <v>2</v>
      </c>
      <c r="E39" s="50">
        <v>1</v>
      </c>
      <c r="F39" s="50">
        <v>1</v>
      </c>
      <c r="G39" s="37">
        <v>1</v>
      </c>
      <c r="H39" s="37">
        <v>4</v>
      </c>
      <c r="I39" s="50">
        <v>60</v>
      </c>
      <c r="J39" s="37">
        <v>1</v>
      </c>
      <c r="K39" s="3">
        <v>2</v>
      </c>
      <c r="O39" s="13">
        <v>4</v>
      </c>
      <c r="P39" s="13">
        <v>2</v>
      </c>
      <c r="Q39" s="3">
        <v>6</v>
      </c>
      <c r="R39" s="20">
        <v>60000</v>
      </c>
      <c r="S39" s="20">
        <v>2700</v>
      </c>
      <c r="T39" s="37">
        <v>700</v>
      </c>
      <c r="U39" s="37">
        <v>6000</v>
      </c>
      <c r="Y39" s="37">
        <v>20000</v>
      </c>
      <c r="Z39" s="37">
        <v>1</v>
      </c>
      <c r="AA39" s="37">
        <v>1</v>
      </c>
      <c r="AB39" s="37">
        <v>1</v>
      </c>
      <c r="AC39" s="37" t="s">
        <v>68</v>
      </c>
      <c r="AT39" s="26">
        <v>1000</v>
      </c>
      <c r="AX39" s="50">
        <v>700</v>
      </c>
      <c r="AY39" s="50">
        <v>14</v>
      </c>
      <c r="BA39" s="50">
        <v>3</v>
      </c>
      <c r="BD39" s="50">
        <v>500</v>
      </c>
      <c r="BE39" s="20">
        <v>0.5</v>
      </c>
      <c r="BI39" s="50">
        <v>3</v>
      </c>
      <c r="CH39" s="37">
        <v>1</v>
      </c>
      <c r="CI39" s="37">
        <v>2</v>
      </c>
      <c r="CJ39" s="37">
        <v>2</v>
      </c>
      <c r="CL39" s="37">
        <v>1</v>
      </c>
      <c r="CM39" s="37">
        <v>1</v>
      </c>
      <c r="CN39" s="37">
        <v>1</v>
      </c>
      <c r="CO39" s="37">
        <v>1</v>
      </c>
      <c r="CP39" s="37">
        <v>2</v>
      </c>
    </row>
    <row r="40" spans="1:94" x14ac:dyDescent="0.3">
      <c r="A40" s="37">
        <v>41</v>
      </c>
      <c r="B40" s="37">
        <v>1</v>
      </c>
      <c r="C40" s="37">
        <v>43</v>
      </c>
      <c r="D40" s="37">
        <v>1</v>
      </c>
      <c r="E40" s="50">
        <v>1</v>
      </c>
      <c r="F40" s="50">
        <v>1</v>
      </c>
      <c r="G40" s="37">
        <v>1</v>
      </c>
      <c r="H40" s="37">
        <v>4</v>
      </c>
      <c r="I40" s="50">
        <v>15</v>
      </c>
      <c r="J40" s="37">
        <v>3</v>
      </c>
      <c r="K40" s="3">
        <v>1</v>
      </c>
      <c r="L40" s="13">
        <v>2</v>
      </c>
      <c r="M40" s="13">
        <v>1</v>
      </c>
      <c r="N40" s="3">
        <v>3</v>
      </c>
      <c r="R40" s="20">
        <v>15000</v>
      </c>
      <c r="S40" s="20">
        <v>300</v>
      </c>
      <c r="T40" s="37">
        <v>350</v>
      </c>
      <c r="U40" s="37">
        <v>2000</v>
      </c>
      <c r="Y40" s="37">
        <v>15000</v>
      </c>
      <c r="Z40" s="37">
        <v>1</v>
      </c>
      <c r="AA40" s="37">
        <v>2</v>
      </c>
      <c r="AB40" s="37">
        <v>3</v>
      </c>
      <c r="AC40" s="37">
        <v>3</v>
      </c>
      <c r="AT40" s="26">
        <v>1000</v>
      </c>
      <c r="AX40" s="50">
        <v>350</v>
      </c>
      <c r="AY40" s="50">
        <v>14</v>
      </c>
      <c r="BA40" s="50">
        <v>2</v>
      </c>
      <c r="BD40" s="50">
        <v>500</v>
      </c>
      <c r="BE40" s="20">
        <v>0.15</v>
      </c>
      <c r="CH40" s="37">
        <v>1</v>
      </c>
      <c r="CI40" s="37">
        <v>2</v>
      </c>
      <c r="CJ40" s="37">
        <v>2</v>
      </c>
      <c r="CL40" s="37">
        <v>1</v>
      </c>
      <c r="CM40" s="37">
        <v>1</v>
      </c>
      <c r="CN40" s="37">
        <v>1</v>
      </c>
      <c r="CO40" s="37">
        <v>1</v>
      </c>
      <c r="CP40" s="37">
        <v>1</v>
      </c>
    </row>
    <row r="41" spans="1:94" ht="14.25" customHeight="1" x14ac:dyDescent="0.3">
      <c r="A41" s="37">
        <v>42</v>
      </c>
      <c r="B41" s="39">
        <v>1</v>
      </c>
      <c r="C41" s="37">
        <v>53</v>
      </c>
      <c r="D41" s="37">
        <v>2</v>
      </c>
      <c r="E41" s="50">
        <v>1</v>
      </c>
      <c r="F41" s="50">
        <v>1</v>
      </c>
      <c r="G41" s="37">
        <v>1</v>
      </c>
      <c r="H41" s="37">
        <v>4</v>
      </c>
      <c r="I41" s="50">
        <v>35</v>
      </c>
      <c r="J41" s="37">
        <v>3</v>
      </c>
      <c r="K41" s="3">
        <v>2</v>
      </c>
      <c r="O41" s="13">
        <v>3</v>
      </c>
      <c r="P41" s="13">
        <v>2</v>
      </c>
      <c r="Q41" s="3">
        <v>5</v>
      </c>
      <c r="R41" s="21">
        <v>35000</v>
      </c>
      <c r="S41" s="20">
        <v>1200</v>
      </c>
      <c r="T41" s="37">
        <v>600</v>
      </c>
      <c r="U41" s="37">
        <v>1500</v>
      </c>
      <c r="Y41" s="43">
        <v>50000</v>
      </c>
      <c r="Z41" s="37">
        <v>1</v>
      </c>
      <c r="AA41" s="37">
        <v>2</v>
      </c>
      <c r="AB41" s="37">
        <v>2</v>
      </c>
      <c r="AC41" s="37">
        <v>2</v>
      </c>
      <c r="AT41" s="26">
        <v>500</v>
      </c>
      <c r="AU41" s="32">
        <v>400</v>
      </c>
      <c r="AX41" s="50">
        <v>1200</v>
      </c>
      <c r="AZ41" s="50">
        <v>2</v>
      </c>
      <c r="BA41" s="50">
        <v>2</v>
      </c>
      <c r="BD41" s="54">
        <v>0.75</v>
      </c>
      <c r="BE41" s="44">
        <v>0.25</v>
      </c>
      <c r="BI41" s="50">
        <v>4</v>
      </c>
      <c r="CH41" s="37">
        <v>1</v>
      </c>
      <c r="CI41" s="37">
        <v>2</v>
      </c>
      <c r="CJ41" s="37">
        <v>1</v>
      </c>
      <c r="CL41" s="37">
        <v>2</v>
      </c>
      <c r="CM41" s="37">
        <v>1</v>
      </c>
      <c r="CN41" s="37">
        <v>1</v>
      </c>
      <c r="CO41" s="37">
        <v>1</v>
      </c>
      <c r="CP41" s="37">
        <v>2</v>
      </c>
    </row>
    <row r="42" spans="1:94" ht="14.25" customHeight="1" x14ac:dyDescent="0.3">
      <c r="A42" s="37">
        <v>43</v>
      </c>
      <c r="B42" s="39">
        <v>1</v>
      </c>
      <c r="C42" s="37">
        <v>45</v>
      </c>
      <c r="D42" s="37">
        <v>2</v>
      </c>
      <c r="E42" s="50">
        <v>1</v>
      </c>
      <c r="F42" s="50">
        <v>1</v>
      </c>
      <c r="G42" s="37">
        <v>1</v>
      </c>
      <c r="H42" s="37">
        <v>4</v>
      </c>
      <c r="I42" s="50">
        <v>10</v>
      </c>
      <c r="J42" s="37">
        <v>1</v>
      </c>
      <c r="K42" s="3">
        <v>1</v>
      </c>
      <c r="L42" s="13">
        <v>2</v>
      </c>
      <c r="M42" s="13">
        <v>1</v>
      </c>
      <c r="N42" s="3">
        <v>3</v>
      </c>
      <c r="R42" s="21">
        <v>30000</v>
      </c>
      <c r="S42" s="20">
        <v>1000</v>
      </c>
      <c r="T42" s="37">
        <v>800</v>
      </c>
      <c r="U42" s="37">
        <v>5000</v>
      </c>
      <c r="Y42" s="43">
        <v>50000</v>
      </c>
      <c r="Z42" s="37">
        <v>1</v>
      </c>
      <c r="AA42" s="37">
        <v>1</v>
      </c>
      <c r="AB42" s="37">
        <v>1</v>
      </c>
      <c r="AC42" s="37">
        <v>1</v>
      </c>
      <c r="AT42" s="26">
        <v>1500</v>
      </c>
      <c r="AX42" s="50">
        <v>1000</v>
      </c>
      <c r="AZ42" s="50">
        <v>2</v>
      </c>
      <c r="BA42" s="50">
        <v>3</v>
      </c>
      <c r="BD42" s="54">
        <v>0.5</v>
      </c>
      <c r="BE42" s="44">
        <v>0.25</v>
      </c>
      <c r="BI42" s="50">
        <v>4</v>
      </c>
      <c r="CH42" s="37">
        <v>2</v>
      </c>
      <c r="CI42" s="37">
        <v>2</v>
      </c>
      <c r="CJ42" s="37">
        <v>1</v>
      </c>
      <c r="CL42" s="37">
        <v>1</v>
      </c>
      <c r="CM42" s="37">
        <v>1</v>
      </c>
      <c r="CN42" s="37">
        <v>1</v>
      </c>
      <c r="CO42" s="37">
        <v>1</v>
      </c>
      <c r="CP42" s="37">
        <v>1</v>
      </c>
    </row>
    <row r="43" spans="1:94" ht="14.25" customHeight="1" x14ac:dyDescent="0.3">
      <c r="A43" s="37">
        <v>44</v>
      </c>
      <c r="B43" s="39">
        <v>1</v>
      </c>
      <c r="C43" s="37">
        <v>73</v>
      </c>
      <c r="D43" s="37">
        <v>2</v>
      </c>
      <c r="E43" s="50">
        <v>1</v>
      </c>
      <c r="F43" s="50">
        <v>1</v>
      </c>
      <c r="G43" s="37">
        <v>1</v>
      </c>
      <c r="H43" s="37">
        <v>4</v>
      </c>
      <c r="I43" s="50">
        <v>40</v>
      </c>
      <c r="J43" s="39">
        <v>1</v>
      </c>
      <c r="K43" s="3">
        <v>1</v>
      </c>
      <c r="L43" s="13">
        <v>2</v>
      </c>
      <c r="M43" s="13">
        <v>2</v>
      </c>
      <c r="N43" s="3">
        <v>4</v>
      </c>
      <c r="R43" s="21">
        <v>10000</v>
      </c>
      <c r="S43" s="20">
        <v>2000</v>
      </c>
      <c r="T43" s="37">
        <v>800</v>
      </c>
      <c r="U43" s="37">
        <v>4000</v>
      </c>
      <c r="Y43" s="43">
        <v>25000</v>
      </c>
      <c r="Z43" s="37">
        <v>1</v>
      </c>
      <c r="AA43" s="37">
        <v>1</v>
      </c>
      <c r="AB43" s="37">
        <v>1</v>
      </c>
      <c r="AC43" s="37">
        <v>2</v>
      </c>
      <c r="AT43" s="27">
        <v>50</v>
      </c>
      <c r="AX43" s="50">
        <v>800</v>
      </c>
      <c r="AY43" s="50">
        <v>14</v>
      </c>
      <c r="AZ43" s="50">
        <v>2</v>
      </c>
      <c r="BA43" s="50">
        <v>2</v>
      </c>
      <c r="CH43" s="37">
        <v>1</v>
      </c>
      <c r="CI43" s="37">
        <v>1</v>
      </c>
      <c r="CJ43" s="37">
        <v>1</v>
      </c>
      <c r="CL43" s="37">
        <v>1</v>
      </c>
      <c r="CM43" s="37">
        <v>1</v>
      </c>
      <c r="CN43" s="37">
        <v>1</v>
      </c>
      <c r="CO43" s="37">
        <v>1</v>
      </c>
      <c r="CP43" s="37">
        <v>2</v>
      </c>
    </row>
    <row r="44" spans="1:94" ht="14.25" customHeight="1" x14ac:dyDescent="0.3">
      <c r="A44" s="37">
        <v>45</v>
      </c>
      <c r="B44" s="39">
        <v>1</v>
      </c>
      <c r="C44" s="37">
        <v>65</v>
      </c>
      <c r="D44" s="37">
        <v>1</v>
      </c>
      <c r="E44" s="50">
        <v>1</v>
      </c>
      <c r="F44" s="50">
        <v>1</v>
      </c>
      <c r="G44" s="37">
        <v>2</v>
      </c>
      <c r="H44" s="37">
        <v>4</v>
      </c>
      <c r="I44" s="50">
        <v>40</v>
      </c>
      <c r="J44" s="39">
        <v>4</v>
      </c>
      <c r="K44" s="3">
        <v>2</v>
      </c>
      <c r="O44" s="13">
        <v>2</v>
      </c>
      <c r="P44" s="13">
        <v>1</v>
      </c>
      <c r="Q44" s="3">
        <v>3</v>
      </c>
      <c r="R44" s="21">
        <v>15000</v>
      </c>
      <c r="S44" s="20">
        <v>1300</v>
      </c>
      <c r="T44" s="37">
        <v>80</v>
      </c>
      <c r="U44" s="37">
        <v>15000</v>
      </c>
      <c r="Y44" s="37">
        <v>8000</v>
      </c>
      <c r="Z44" s="37">
        <v>1</v>
      </c>
      <c r="AA44" s="37">
        <v>2</v>
      </c>
      <c r="AB44" s="37">
        <v>2</v>
      </c>
      <c r="AC44" s="37">
        <v>3</v>
      </c>
      <c r="AT44" s="26">
        <v>1000</v>
      </c>
      <c r="AX44" s="50">
        <v>80</v>
      </c>
      <c r="AY44" s="50">
        <v>18</v>
      </c>
      <c r="AZ44" s="50">
        <v>2</v>
      </c>
      <c r="BA44" s="50">
        <v>4</v>
      </c>
      <c r="BD44" s="54">
        <v>0.2</v>
      </c>
      <c r="BE44" s="44">
        <v>0.25</v>
      </c>
      <c r="BG44" s="50">
        <v>14</v>
      </c>
      <c r="BH44" s="50">
        <v>2</v>
      </c>
      <c r="BI44" s="50">
        <v>4</v>
      </c>
      <c r="CH44" s="37">
        <v>1</v>
      </c>
      <c r="CI44" s="37">
        <v>2</v>
      </c>
      <c r="CJ44" s="37">
        <v>2</v>
      </c>
      <c r="CL44" s="37">
        <v>1</v>
      </c>
      <c r="CM44" s="37">
        <v>2</v>
      </c>
      <c r="CN44" s="37">
        <v>1</v>
      </c>
      <c r="CO44" s="37">
        <v>2</v>
      </c>
      <c r="CP44" s="37">
        <v>1</v>
      </c>
    </row>
    <row r="45" spans="1:94" ht="14.25" customHeight="1" x14ac:dyDescent="0.3">
      <c r="A45" s="37">
        <v>46</v>
      </c>
      <c r="B45" s="39">
        <v>1</v>
      </c>
      <c r="C45" s="37">
        <v>44</v>
      </c>
      <c r="D45" s="37">
        <v>1</v>
      </c>
      <c r="E45" s="50">
        <v>1</v>
      </c>
      <c r="F45" s="50">
        <v>1</v>
      </c>
      <c r="G45" s="37">
        <v>2</v>
      </c>
      <c r="H45" s="37">
        <v>3</v>
      </c>
      <c r="I45" s="50">
        <v>16</v>
      </c>
      <c r="J45" s="37">
        <v>3</v>
      </c>
      <c r="K45" s="3">
        <v>1</v>
      </c>
      <c r="L45" s="13">
        <v>2</v>
      </c>
      <c r="M45" s="13">
        <v>2</v>
      </c>
      <c r="N45" s="3">
        <v>4</v>
      </c>
      <c r="R45" s="21">
        <v>30000</v>
      </c>
      <c r="S45" s="20">
        <v>1000</v>
      </c>
      <c r="T45" s="37">
        <v>300</v>
      </c>
      <c r="U45" s="37">
        <v>5000</v>
      </c>
      <c r="V45" s="21">
        <v>20000</v>
      </c>
      <c r="Y45" s="43">
        <v>50000</v>
      </c>
      <c r="Z45" s="37">
        <v>1</v>
      </c>
      <c r="AA45" s="37">
        <v>2</v>
      </c>
      <c r="AB45" s="37">
        <v>2</v>
      </c>
      <c r="AC45" s="37">
        <v>2</v>
      </c>
      <c r="AT45" s="26">
        <v>500</v>
      </c>
      <c r="AU45" s="32">
        <v>1000</v>
      </c>
      <c r="AX45" s="50">
        <v>300</v>
      </c>
      <c r="AY45" s="50">
        <v>10</v>
      </c>
      <c r="AZ45" s="50">
        <v>2</v>
      </c>
      <c r="BA45" s="50">
        <v>3</v>
      </c>
      <c r="BZ45" s="27">
        <v>2</v>
      </c>
      <c r="CA45" s="35">
        <v>3</v>
      </c>
      <c r="CB45" s="54">
        <v>0.5</v>
      </c>
      <c r="CC45" s="44">
        <v>0.5</v>
      </c>
      <c r="CE45" s="50">
        <v>14</v>
      </c>
      <c r="CF45" s="50">
        <v>2</v>
      </c>
      <c r="CG45" s="50">
        <v>3</v>
      </c>
      <c r="CH45" s="37">
        <v>1</v>
      </c>
      <c r="CI45" s="37">
        <v>1</v>
      </c>
      <c r="CJ45" s="37">
        <v>1</v>
      </c>
      <c r="CL45" s="37">
        <v>2</v>
      </c>
      <c r="CM45" s="37">
        <v>2</v>
      </c>
      <c r="CN45" s="37">
        <v>2</v>
      </c>
      <c r="CO45" s="37">
        <v>1</v>
      </c>
      <c r="CP45" s="37">
        <v>2</v>
      </c>
    </row>
    <row r="46" spans="1:94" ht="14.25" customHeight="1" x14ac:dyDescent="0.3">
      <c r="A46" s="37">
        <v>47</v>
      </c>
      <c r="B46" s="39">
        <v>1</v>
      </c>
      <c r="C46" s="37">
        <v>75</v>
      </c>
      <c r="D46" s="37">
        <v>2</v>
      </c>
      <c r="E46" s="50">
        <v>1</v>
      </c>
      <c r="F46" s="50">
        <v>1</v>
      </c>
      <c r="G46" s="37">
        <v>1</v>
      </c>
      <c r="H46" s="37">
        <v>2</v>
      </c>
      <c r="I46" s="50">
        <v>44</v>
      </c>
      <c r="J46" s="39">
        <v>4</v>
      </c>
      <c r="K46" s="3">
        <v>1</v>
      </c>
      <c r="L46" s="13">
        <v>2</v>
      </c>
      <c r="N46" s="3">
        <v>2</v>
      </c>
      <c r="R46" s="21">
        <v>15000</v>
      </c>
      <c r="S46" s="20">
        <v>700</v>
      </c>
      <c r="T46" s="37">
        <v>200</v>
      </c>
      <c r="U46" s="37">
        <v>4000</v>
      </c>
      <c r="Y46" s="43">
        <v>15000</v>
      </c>
      <c r="Z46" s="37">
        <v>1</v>
      </c>
      <c r="AA46" s="37">
        <v>1</v>
      </c>
      <c r="AB46" s="37">
        <v>1</v>
      </c>
      <c r="AC46" s="37">
        <v>2</v>
      </c>
      <c r="AL46" s="26">
        <v>5</v>
      </c>
      <c r="AM46" s="32">
        <v>2</v>
      </c>
      <c r="AN46" s="54">
        <v>0.1</v>
      </c>
      <c r="AO46" s="44">
        <v>0.1666</v>
      </c>
      <c r="AS46" s="50">
        <v>5</v>
      </c>
      <c r="AT46" s="27">
        <v>0.33300000000000002</v>
      </c>
      <c r="AU46" s="35">
        <v>2.85</v>
      </c>
      <c r="AX46" s="50">
        <v>200</v>
      </c>
      <c r="AY46" s="50">
        <v>12</v>
      </c>
      <c r="AZ46" s="50">
        <v>1</v>
      </c>
      <c r="BA46" s="50">
        <v>4</v>
      </c>
      <c r="CH46" s="37">
        <v>1</v>
      </c>
      <c r="CI46" s="37">
        <v>2</v>
      </c>
      <c r="CJ46" s="37">
        <v>2</v>
      </c>
      <c r="CL46" s="37">
        <v>1</v>
      </c>
      <c r="CM46" s="37">
        <v>1</v>
      </c>
      <c r="CN46" s="37">
        <v>1</v>
      </c>
      <c r="CO46" s="37">
        <v>1</v>
      </c>
      <c r="CP46" s="37">
        <v>2</v>
      </c>
    </row>
    <row r="47" spans="1:94" ht="14.25" customHeight="1" x14ac:dyDescent="0.3">
      <c r="A47" s="37">
        <v>48</v>
      </c>
      <c r="B47" s="39">
        <v>2</v>
      </c>
      <c r="C47" s="37">
        <v>53</v>
      </c>
      <c r="D47" s="37">
        <v>1</v>
      </c>
      <c r="E47" s="50">
        <v>1</v>
      </c>
      <c r="F47" s="50">
        <v>1</v>
      </c>
      <c r="G47" s="37">
        <v>2</v>
      </c>
      <c r="H47" s="37">
        <v>3</v>
      </c>
      <c r="I47" s="50">
        <v>40</v>
      </c>
      <c r="J47" s="37">
        <v>3</v>
      </c>
      <c r="K47" s="3">
        <v>1</v>
      </c>
      <c r="L47" s="13">
        <v>2</v>
      </c>
      <c r="M47" s="13">
        <v>2</v>
      </c>
      <c r="N47" s="3">
        <v>4</v>
      </c>
      <c r="R47" s="21">
        <v>40000</v>
      </c>
      <c r="S47" s="20">
        <v>1000</v>
      </c>
      <c r="T47" s="37">
        <v>500</v>
      </c>
      <c r="U47" s="37">
        <v>5000</v>
      </c>
      <c r="Y47" s="43">
        <v>20000</v>
      </c>
      <c r="Z47" s="37">
        <v>1</v>
      </c>
      <c r="AA47" s="37">
        <v>2</v>
      </c>
      <c r="AB47" s="37">
        <v>1</v>
      </c>
      <c r="AC47" s="37">
        <v>2</v>
      </c>
      <c r="AT47" s="27">
        <v>133.333</v>
      </c>
      <c r="AY47" s="50">
        <v>1</v>
      </c>
      <c r="AZ47" s="50">
        <v>1</v>
      </c>
      <c r="BA47" s="50">
        <v>2</v>
      </c>
      <c r="BD47" s="50">
        <v>2</v>
      </c>
      <c r="BE47" s="44">
        <v>0.66600000000000004</v>
      </c>
      <c r="BG47" s="50">
        <v>14</v>
      </c>
      <c r="BH47" s="50">
        <v>2</v>
      </c>
      <c r="BI47" s="50">
        <v>4</v>
      </c>
      <c r="CH47" s="37">
        <v>1</v>
      </c>
      <c r="CI47" s="37">
        <v>1</v>
      </c>
      <c r="CJ47" s="37">
        <v>1</v>
      </c>
      <c r="CL47" s="37">
        <v>1</v>
      </c>
      <c r="CM47" s="37">
        <v>1</v>
      </c>
      <c r="CN47" s="37">
        <v>1</v>
      </c>
      <c r="CO47" s="37">
        <v>1</v>
      </c>
      <c r="CP47" s="37">
        <v>2</v>
      </c>
    </row>
    <row r="48" spans="1:94" ht="14.25" customHeight="1" x14ac:dyDescent="0.3">
      <c r="A48" s="37">
        <v>49</v>
      </c>
      <c r="B48" s="39">
        <v>2</v>
      </c>
      <c r="C48" s="37">
        <v>50</v>
      </c>
      <c r="D48" s="37">
        <v>2</v>
      </c>
      <c r="E48" s="50">
        <v>1</v>
      </c>
      <c r="F48" s="50">
        <v>1</v>
      </c>
      <c r="G48" s="37">
        <v>2</v>
      </c>
      <c r="H48" s="37">
        <v>4</v>
      </c>
      <c r="I48" s="50">
        <v>30</v>
      </c>
      <c r="J48" s="37">
        <v>3</v>
      </c>
      <c r="K48" s="3">
        <v>2</v>
      </c>
      <c r="O48" s="13">
        <v>4</v>
      </c>
      <c r="P48" s="13">
        <v>1</v>
      </c>
      <c r="Q48" s="3">
        <v>5</v>
      </c>
      <c r="R48" s="21">
        <v>35000</v>
      </c>
      <c r="S48" s="20">
        <v>1000</v>
      </c>
      <c r="T48" s="37">
        <v>700</v>
      </c>
      <c r="U48" s="37">
        <v>7000</v>
      </c>
      <c r="Y48" s="43">
        <v>10000</v>
      </c>
      <c r="Z48" s="37">
        <v>1</v>
      </c>
      <c r="AA48" s="37">
        <v>2</v>
      </c>
      <c r="AB48" s="37">
        <v>1</v>
      </c>
      <c r="AC48" s="37">
        <v>2</v>
      </c>
      <c r="AT48" s="27">
        <v>71.42</v>
      </c>
      <c r="AU48" s="35">
        <v>16.66</v>
      </c>
      <c r="AX48" s="50">
        <v>700</v>
      </c>
      <c r="AY48" s="50">
        <v>14</v>
      </c>
      <c r="AZ48" s="50">
        <v>2</v>
      </c>
      <c r="BA48" s="50">
        <v>2</v>
      </c>
      <c r="BD48" s="54">
        <v>0.7</v>
      </c>
      <c r="BE48" s="44">
        <v>0.25</v>
      </c>
      <c r="BG48" s="50">
        <v>21</v>
      </c>
      <c r="BH48" s="50">
        <v>3</v>
      </c>
      <c r="BI48" s="50">
        <v>4</v>
      </c>
      <c r="CH48" s="37">
        <v>1</v>
      </c>
      <c r="CI48" s="37">
        <v>2</v>
      </c>
      <c r="CJ48" s="37">
        <v>2</v>
      </c>
      <c r="CL48" s="37">
        <v>2</v>
      </c>
      <c r="CM48" s="37">
        <v>2</v>
      </c>
      <c r="CN48" s="37">
        <v>1</v>
      </c>
      <c r="CO48" s="37">
        <v>1</v>
      </c>
      <c r="CP48" s="37">
        <v>2</v>
      </c>
    </row>
    <row r="49" spans="1:94" ht="14.25" customHeight="1" x14ac:dyDescent="0.3">
      <c r="A49" s="37">
        <v>50</v>
      </c>
      <c r="B49" s="39">
        <v>1</v>
      </c>
      <c r="C49" s="37">
        <v>58</v>
      </c>
      <c r="D49" s="37">
        <v>1</v>
      </c>
      <c r="E49" s="50">
        <v>1</v>
      </c>
      <c r="F49" s="50">
        <v>1</v>
      </c>
      <c r="G49" s="37">
        <v>1</v>
      </c>
      <c r="H49" s="37">
        <v>4</v>
      </c>
      <c r="I49" s="50">
        <v>50</v>
      </c>
      <c r="J49" s="37">
        <v>1</v>
      </c>
      <c r="K49" s="3">
        <v>1</v>
      </c>
      <c r="L49" s="13">
        <v>2</v>
      </c>
      <c r="M49" s="13">
        <v>2</v>
      </c>
      <c r="N49" s="3">
        <v>4</v>
      </c>
      <c r="R49" s="21">
        <v>25000</v>
      </c>
      <c r="S49" s="20">
        <v>2000</v>
      </c>
      <c r="U49" s="37">
        <v>3000</v>
      </c>
      <c r="X49" s="20">
        <v>2500</v>
      </c>
      <c r="Y49" s="43">
        <v>45000</v>
      </c>
      <c r="Z49" s="37">
        <v>1</v>
      </c>
      <c r="AA49" s="37">
        <v>2</v>
      </c>
      <c r="AB49" s="37">
        <v>1</v>
      </c>
      <c r="AC49" s="37">
        <v>2</v>
      </c>
      <c r="AD49" s="27">
        <v>42.85</v>
      </c>
      <c r="AH49" s="50">
        <v>1000</v>
      </c>
      <c r="AI49" s="50">
        <v>1</v>
      </c>
      <c r="AJ49" s="50">
        <v>7</v>
      </c>
      <c r="AK49" s="50">
        <v>4</v>
      </c>
      <c r="AO49" s="45"/>
      <c r="BC49" s="32">
        <v>500</v>
      </c>
      <c r="BD49" s="54">
        <v>0.3</v>
      </c>
      <c r="BE49" s="44">
        <v>0.08</v>
      </c>
      <c r="BG49" s="50">
        <v>1</v>
      </c>
      <c r="BH49" s="50">
        <v>7</v>
      </c>
      <c r="BI49" s="50">
        <v>4</v>
      </c>
      <c r="CH49" s="37">
        <v>1</v>
      </c>
      <c r="CI49" s="37">
        <v>2</v>
      </c>
      <c r="CJ49" s="37">
        <v>2</v>
      </c>
      <c r="CL49" s="37">
        <v>2</v>
      </c>
      <c r="CM49" s="37">
        <v>2</v>
      </c>
      <c r="CN49" s="37">
        <v>2</v>
      </c>
      <c r="CO49" s="37">
        <v>2</v>
      </c>
      <c r="CP49" s="37">
        <v>2</v>
      </c>
    </row>
    <row r="50" spans="1:94" ht="14.25" customHeight="1" x14ac:dyDescent="0.3">
      <c r="A50" s="37">
        <v>51</v>
      </c>
      <c r="B50" s="39">
        <v>1</v>
      </c>
      <c r="C50" s="37">
        <v>44</v>
      </c>
      <c r="D50" s="37">
        <v>2</v>
      </c>
      <c r="E50" s="50">
        <v>1</v>
      </c>
      <c r="F50" s="50">
        <v>1</v>
      </c>
      <c r="G50" s="37">
        <v>1</v>
      </c>
      <c r="H50" s="37">
        <v>3</v>
      </c>
      <c r="I50" s="50">
        <v>24</v>
      </c>
      <c r="J50" s="39">
        <v>1</v>
      </c>
      <c r="K50" s="3">
        <v>2</v>
      </c>
      <c r="O50" s="13">
        <v>3</v>
      </c>
      <c r="Q50" s="3">
        <v>3</v>
      </c>
      <c r="R50" s="21">
        <v>50000</v>
      </c>
      <c r="S50" s="20">
        <v>3000</v>
      </c>
      <c r="T50" s="37">
        <v>450</v>
      </c>
      <c r="U50" s="37">
        <v>7000</v>
      </c>
      <c r="Y50" s="43">
        <v>54000</v>
      </c>
      <c r="Z50" s="37">
        <v>1</v>
      </c>
      <c r="AA50" s="37">
        <v>2</v>
      </c>
      <c r="AB50" s="37">
        <v>1</v>
      </c>
      <c r="AC50" s="37">
        <v>2</v>
      </c>
      <c r="AT50" s="27">
        <v>71.42</v>
      </c>
      <c r="AU50" s="32">
        <v>1000</v>
      </c>
      <c r="AX50" s="50">
        <v>450</v>
      </c>
      <c r="AZ50" s="50">
        <v>1</v>
      </c>
      <c r="BA50" s="50">
        <v>3</v>
      </c>
      <c r="CH50" s="37">
        <v>1</v>
      </c>
      <c r="CI50" s="37">
        <v>2</v>
      </c>
      <c r="CJ50" s="37">
        <v>2</v>
      </c>
      <c r="CL50" s="37">
        <v>1</v>
      </c>
      <c r="CM50" s="37">
        <v>2</v>
      </c>
      <c r="CN50" s="37">
        <v>2</v>
      </c>
      <c r="CO50" s="37">
        <v>1</v>
      </c>
      <c r="CP50" s="37">
        <v>2</v>
      </c>
    </row>
    <row r="51" spans="1:94" ht="14.25" customHeight="1" x14ac:dyDescent="0.3">
      <c r="A51" s="37">
        <v>52</v>
      </c>
      <c r="B51" s="39">
        <v>1</v>
      </c>
      <c r="C51" s="37">
        <v>63</v>
      </c>
      <c r="D51" s="37">
        <v>2</v>
      </c>
      <c r="E51" s="50">
        <v>1</v>
      </c>
      <c r="F51" s="50">
        <v>1</v>
      </c>
      <c r="G51" s="37">
        <v>1</v>
      </c>
      <c r="H51" s="37">
        <v>2</v>
      </c>
      <c r="I51" s="50">
        <v>63</v>
      </c>
      <c r="J51" s="37">
        <v>4</v>
      </c>
      <c r="K51" s="3">
        <v>1</v>
      </c>
      <c r="L51" s="13">
        <v>2</v>
      </c>
      <c r="M51" s="13">
        <v>2</v>
      </c>
      <c r="N51" s="3">
        <v>4</v>
      </c>
      <c r="R51" s="21">
        <v>30000</v>
      </c>
      <c r="S51" s="20">
        <v>800</v>
      </c>
      <c r="T51" s="37">
        <v>300</v>
      </c>
      <c r="U51" s="37">
        <v>1500</v>
      </c>
      <c r="Y51" s="43">
        <v>8500</v>
      </c>
      <c r="Z51" s="37">
        <v>1</v>
      </c>
      <c r="AA51" s="37">
        <v>2</v>
      </c>
      <c r="AB51" s="37">
        <v>1</v>
      </c>
      <c r="AC51" s="37">
        <v>2</v>
      </c>
      <c r="AT51" s="26">
        <v>1500</v>
      </c>
      <c r="AX51" s="50">
        <v>300</v>
      </c>
      <c r="AY51" s="50">
        <v>14</v>
      </c>
      <c r="AZ51" s="50">
        <v>2</v>
      </c>
      <c r="BA51" s="50">
        <v>3</v>
      </c>
      <c r="BD51" s="54">
        <v>0.5</v>
      </c>
      <c r="BE51" s="44">
        <v>0.25</v>
      </c>
      <c r="BG51" s="50">
        <v>7</v>
      </c>
      <c r="BH51" s="50">
        <v>14</v>
      </c>
      <c r="BI51" s="50">
        <v>4</v>
      </c>
      <c r="CH51" s="37">
        <v>1</v>
      </c>
      <c r="CI51" s="37">
        <v>2</v>
      </c>
      <c r="CJ51" s="37">
        <v>2</v>
      </c>
      <c r="CL51" s="37">
        <v>1</v>
      </c>
      <c r="CM51" s="37">
        <v>1</v>
      </c>
      <c r="CN51" s="37">
        <v>1</v>
      </c>
      <c r="CO51" s="37">
        <v>1</v>
      </c>
      <c r="CP51" s="37">
        <v>1</v>
      </c>
    </row>
    <row r="52" spans="1:94" ht="14.25" customHeight="1" x14ac:dyDescent="0.3">
      <c r="A52" s="37">
        <v>53</v>
      </c>
      <c r="B52" s="39">
        <v>1</v>
      </c>
      <c r="C52" s="37">
        <v>50</v>
      </c>
      <c r="D52" s="37">
        <v>1</v>
      </c>
      <c r="E52" s="50">
        <v>1</v>
      </c>
      <c r="F52" s="50">
        <v>1</v>
      </c>
      <c r="G52" s="37">
        <v>1</v>
      </c>
      <c r="H52" s="37">
        <v>4</v>
      </c>
      <c r="I52" s="50">
        <v>50</v>
      </c>
      <c r="J52" s="37">
        <v>4</v>
      </c>
      <c r="K52" s="3">
        <v>1</v>
      </c>
      <c r="L52" s="13">
        <v>2</v>
      </c>
      <c r="M52" s="13">
        <v>3</v>
      </c>
      <c r="N52" s="3">
        <v>5</v>
      </c>
      <c r="R52" s="21">
        <v>30000</v>
      </c>
      <c r="S52" s="20">
        <v>1000</v>
      </c>
      <c r="T52" s="37">
        <v>700</v>
      </c>
      <c r="U52" s="37">
        <v>3000</v>
      </c>
      <c r="Y52" s="43">
        <v>20000</v>
      </c>
      <c r="Z52" s="37">
        <v>1</v>
      </c>
      <c r="AA52" s="37">
        <v>1</v>
      </c>
      <c r="AB52" s="37">
        <v>2</v>
      </c>
      <c r="AC52" s="37">
        <v>4</v>
      </c>
      <c r="AT52" s="27">
        <v>66.66</v>
      </c>
      <c r="AU52" s="32">
        <v>5000</v>
      </c>
      <c r="AX52" s="50">
        <v>700</v>
      </c>
      <c r="AY52" s="50">
        <v>14</v>
      </c>
      <c r="AZ52" s="50">
        <v>2</v>
      </c>
      <c r="BA52" s="50">
        <v>3</v>
      </c>
      <c r="CH52" s="37">
        <v>1</v>
      </c>
      <c r="CI52" s="37">
        <v>2</v>
      </c>
      <c r="CJ52" s="37">
        <v>2</v>
      </c>
      <c r="CL52" s="37">
        <v>1</v>
      </c>
      <c r="CM52" s="37">
        <v>1</v>
      </c>
      <c r="CN52" s="37">
        <v>1</v>
      </c>
      <c r="CO52" s="37">
        <v>1</v>
      </c>
      <c r="CP52" s="37">
        <v>2</v>
      </c>
    </row>
    <row r="53" spans="1:94" ht="14.25" customHeight="1" x14ac:dyDescent="0.3">
      <c r="A53" s="37">
        <v>54</v>
      </c>
      <c r="B53" s="39">
        <v>2</v>
      </c>
      <c r="C53" s="37">
        <v>52</v>
      </c>
      <c r="D53" s="37">
        <v>2</v>
      </c>
      <c r="E53" s="50">
        <v>1</v>
      </c>
      <c r="F53" s="50">
        <v>1</v>
      </c>
      <c r="G53" s="37">
        <v>1</v>
      </c>
      <c r="H53" s="37">
        <v>4</v>
      </c>
      <c r="I53" s="50">
        <v>35</v>
      </c>
      <c r="J53" s="37">
        <v>4</v>
      </c>
      <c r="K53" s="3">
        <v>2</v>
      </c>
      <c r="O53" s="13">
        <v>3</v>
      </c>
      <c r="P53" s="13">
        <v>2</v>
      </c>
      <c r="Q53" s="3">
        <v>5</v>
      </c>
      <c r="R53" s="21">
        <v>40000</v>
      </c>
      <c r="S53" s="20">
        <v>1200</v>
      </c>
      <c r="T53" s="37">
        <v>600</v>
      </c>
      <c r="U53" s="37">
        <v>1500</v>
      </c>
      <c r="Y53" s="43">
        <v>50000</v>
      </c>
      <c r="Z53" s="37">
        <v>1</v>
      </c>
      <c r="AA53" s="37">
        <v>2</v>
      </c>
      <c r="AB53" s="37">
        <v>1</v>
      </c>
      <c r="AC53" s="37">
        <v>2</v>
      </c>
      <c r="AT53" s="26">
        <v>600</v>
      </c>
      <c r="AU53" s="32">
        <v>4000</v>
      </c>
      <c r="AX53" s="50">
        <v>600</v>
      </c>
      <c r="AY53" s="50">
        <v>14</v>
      </c>
      <c r="AZ53" s="50">
        <v>2</v>
      </c>
      <c r="BA53" s="50">
        <v>2</v>
      </c>
      <c r="BD53" s="54">
        <v>0.8</v>
      </c>
      <c r="BE53" s="44">
        <v>0.25</v>
      </c>
      <c r="BG53" s="50">
        <v>10</v>
      </c>
      <c r="BH53" s="50">
        <v>5</v>
      </c>
      <c r="BI53" s="50">
        <v>4</v>
      </c>
      <c r="CH53" s="37">
        <v>1</v>
      </c>
      <c r="CI53" s="37">
        <v>2</v>
      </c>
      <c r="CJ53" s="37">
        <v>2</v>
      </c>
      <c r="CL53" s="37">
        <v>1</v>
      </c>
      <c r="CM53" s="37">
        <v>1</v>
      </c>
      <c r="CN53" s="37">
        <v>1</v>
      </c>
      <c r="CO53" s="37">
        <v>1</v>
      </c>
      <c r="CP53" s="37">
        <v>2</v>
      </c>
    </row>
    <row r="54" spans="1:94" ht="14.25" customHeight="1" x14ac:dyDescent="0.3">
      <c r="A54" s="37">
        <v>55</v>
      </c>
      <c r="B54" s="39">
        <v>2</v>
      </c>
      <c r="C54" s="37">
        <v>50</v>
      </c>
      <c r="D54" s="37">
        <v>2</v>
      </c>
      <c r="E54" s="50">
        <v>1</v>
      </c>
      <c r="F54" s="50">
        <v>1</v>
      </c>
      <c r="G54" s="37">
        <v>1</v>
      </c>
      <c r="H54" s="37">
        <v>4</v>
      </c>
      <c r="I54" s="50">
        <v>48</v>
      </c>
      <c r="J54" s="37">
        <v>4</v>
      </c>
      <c r="K54" s="3">
        <v>1</v>
      </c>
      <c r="L54" s="13">
        <v>2</v>
      </c>
      <c r="M54" s="13">
        <v>1</v>
      </c>
      <c r="N54" s="3">
        <v>3</v>
      </c>
      <c r="R54" s="21">
        <v>40000</v>
      </c>
      <c r="S54" s="20">
        <v>1000</v>
      </c>
      <c r="T54" s="37">
        <v>700</v>
      </c>
      <c r="U54" s="37">
        <v>1000</v>
      </c>
      <c r="V54" s="20">
        <v>3000</v>
      </c>
      <c r="Y54" s="43">
        <v>50000</v>
      </c>
      <c r="Z54" s="37">
        <v>1</v>
      </c>
      <c r="AA54" s="37">
        <v>2</v>
      </c>
      <c r="AB54" s="37">
        <v>2</v>
      </c>
      <c r="AC54" s="37">
        <v>2</v>
      </c>
      <c r="AT54" s="26">
        <v>500</v>
      </c>
      <c r="AU54" s="32">
        <v>1500</v>
      </c>
      <c r="AX54" s="50">
        <v>700</v>
      </c>
      <c r="AZ54" s="50">
        <v>2</v>
      </c>
      <c r="BA54" s="50">
        <v>3</v>
      </c>
      <c r="BD54" s="54">
        <v>0.3</v>
      </c>
      <c r="BE54" s="44">
        <v>8.3000000000000004E-2</v>
      </c>
      <c r="BG54" s="50">
        <v>14</v>
      </c>
      <c r="BH54" s="50">
        <v>7</v>
      </c>
      <c r="BI54" s="50">
        <v>4</v>
      </c>
      <c r="CH54" s="37">
        <v>1</v>
      </c>
      <c r="CI54" s="37">
        <v>2</v>
      </c>
      <c r="CJ54" s="37">
        <v>2</v>
      </c>
      <c r="CL54" s="37">
        <v>1</v>
      </c>
      <c r="CM54" s="37">
        <v>1</v>
      </c>
      <c r="CN54" s="37">
        <v>1</v>
      </c>
      <c r="CO54" s="37">
        <v>1</v>
      </c>
      <c r="CP54" s="37">
        <v>2</v>
      </c>
    </row>
    <row r="55" spans="1:94" ht="14.25" customHeight="1" x14ac:dyDescent="0.3">
      <c r="A55" s="37">
        <v>56</v>
      </c>
      <c r="B55" s="39">
        <v>1</v>
      </c>
      <c r="C55" s="37">
        <v>54</v>
      </c>
      <c r="D55" s="37">
        <v>1</v>
      </c>
      <c r="E55" s="50">
        <v>1</v>
      </c>
      <c r="F55" s="50">
        <v>1</v>
      </c>
      <c r="G55" s="37">
        <v>1</v>
      </c>
      <c r="H55" s="37">
        <v>4</v>
      </c>
      <c r="I55" s="50">
        <v>30</v>
      </c>
      <c r="J55" s="37">
        <v>3</v>
      </c>
      <c r="K55" s="3">
        <v>1</v>
      </c>
      <c r="L55" s="13">
        <v>3</v>
      </c>
      <c r="N55" s="3">
        <v>3</v>
      </c>
      <c r="R55" s="21">
        <v>20000</v>
      </c>
      <c r="S55" s="20">
        <v>1500</v>
      </c>
      <c r="T55" s="37">
        <v>300</v>
      </c>
      <c r="U55" s="37">
        <v>4000</v>
      </c>
      <c r="W55" s="20">
        <v>3000</v>
      </c>
      <c r="X55" s="20">
        <v>3000</v>
      </c>
      <c r="Y55" s="43">
        <v>36000</v>
      </c>
      <c r="Z55" s="37">
        <v>1</v>
      </c>
      <c r="AA55" s="37">
        <v>2</v>
      </c>
      <c r="AB55" s="37">
        <v>2</v>
      </c>
      <c r="AC55" s="37">
        <v>2</v>
      </c>
      <c r="AT55" s="26">
        <v>10</v>
      </c>
      <c r="AU55" s="32">
        <v>15</v>
      </c>
      <c r="AX55" s="50">
        <v>300</v>
      </c>
      <c r="AZ55" s="50">
        <v>3</v>
      </c>
      <c r="BA55" s="50">
        <v>4</v>
      </c>
      <c r="CH55" s="37">
        <v>1</v>
      </c>
      <c r="CI55" s="37">
        <v>1</v>
      </c>
      <c r="CJ55" s="37">
        <v>2</v>
      </c>
      <c r="CL55" s="37">
        <v>2</v>
      </c>
      <c r="CM55" s="37">
        <v>2</v>
      </c>
      <c r="CN55" s="37">
        <v>1</v>
      </c>
      <c r="CO55" s="37">
        <v>2</v>
      </c>
      <c r="CP55" s="37">
        <v>2</v>
      </c>
    </row>
    <row r="56" spans="1:94" ht="14.25" customHeight="1" x14ac:dyDescent="0.3">
      <c r="A56" s="37">
        <v>57</v>
      </c>
      <c r="B56" s="39">
        <v>1</v>
      </c>
      <c r="C56" s="37">
        <v>68</v>
      </c>
      <c r="D56" s="37">
        <v>1</v>
      </c>
      <c r="E56" s="50">
        <v>1</v>
      </c>
      <c r="F56" s="50">
        <v>1</v>
      </c>
      <c r="G56" s="37">
        <v>1</v>
      </c>
      <c r="H56" s="37">
        <v>1</v>
      </c>
      <c r="I56" s="50">
        <v>68</v>
      </c>
      <c r="J56" s="37">
        <v>1</v>
      </c>
      <c r="K56" s="3">
        <v>1</v>
      </c>
      <c r="L56" s="13">
        <v>3</v>
      </c>
      <c r="N56" s="3">
        <v>3</v>
      </c>
      <c r="R56" s="21">
        <v>30000</v>
      </c>
      <c r="S56" s="20">
        <v>2000</v>
      </c>
      <c r="Y56" s="43">
        <v>18000</v>
      </c>
      <c r="Z56" s="37">
        <v>1</v>
      </c>
      <c r="AA56" s="37">
        <v>1</v>
      </c>
      <c r="AB56" s="37">
        <v>1</v>
      </c>
      <c r="AC56" s="37">
        <v>4</v>
      </c>
      <c r="BZ56" s="26">
        <v>750</v>
      </c>
      <c r="CA56" s="32">
        <v>250</v>
      </c>
      <c r="CB56" s="54">
        <v>0.1</v>
      </c>
      <c r="CE56" s="50">
        <v>2</v>
      </c>
      <c r="CG56" s="50">
        <v>5</v>
      </c>
      <c r="CH56" s="37">
        <v>1</v>
      </c>
      <c r="CI56" s="37">
        <v>1</v>
      </c>
      <c r="CJ56" s="37">
        <v>2</v>
      </c>
      <c r="CL56" s="37">
        <v>2</v>
      </c>
      <c r="CM56" s="37">
        <v>2</v>
      </c>
      <c r="CN56" s="37">
        <v>2</v>
      </c>
      <c r="CO56" s="37">
        <v>2</v>
      </c>
      <c r="CP56" s="37">
        <v>2</v>
      </c>
    </row>
    <row r="57" spans="1:94" ht="14.25" customHeight="1" x14ac:dyDescent="0.3">
      <c r="A57" s="37">
        <v>58</v>
      </c>
      <c r="B57" s="39">
        <v>1</v>
      </c>
      <c r="C57" s="37">
        <v>62</v>
      </c>
      <c r="D57" s="37">
        <v>2</v>
      </c>
      <c r="E57" s="50">
        <v>1</v>
      </c>
      <c r="F57" s="50">
        <v>1</v>
      </c>
      <c r="G57" s="37">
        <v>1</v>
      </c>
      <c r="H57" s="37">
        <v>1</v>
      </c>
      <c r="I57" s="50">
        <v>62</v>
      </c>
      <c r="J57" s="37">
        <v>3</v>
      </c>
      <c r="K57" s="3">
        <v>1</v>
      </c>
      <c r="L57" s="13">
        <v>3</v>
      </c>
      <c r="N57" s="3">
        <v>3</v>
      </c>
      <c r="R57" s="21">
        <v>30000</v>
      </c>
      <c r="S57" s="20">
        <v>600</v>
      </c>
      <c r="T57" s="37">
        <v>350</v>
      </c>
      <c r="U57" s="37">
        <v>3000</v>
      </c>
      <c r="V57" s="20">
        <v>25000</v>
      </c>
      <c r="X57" s="20">
        <v>5000</v>
      </c>
      <c r="Y57" s="43">
        <v>50000</v>
      </c>
      <c r="Z57" s="37">
        <v>1</v>
      </c>
      <c r="AA57" s="37">
        <v>2</v>
      </c>
      <c r="AB57" s="37">
        <v>2</v>
      </c>
      <c r="AC57" s="37">
        <v>2</v>
      </c>
      <c r="AT57" s="26">
        <v>10</v>
      </c>
      <c r="AU57" s="32">
        <v>10</v>
      </c>
      <c r="AX57" s="50">
        <v>300</v>
      </c>
      <c r="AZ57" s="50">
        <v>2</v>
      </c>
      <c r="BA57" s="50">
        <v>4</v>
      </c>
      <c r="CH57" s="37">
        <v>1</v>
      </c>
      <c r="CI57" s="37">
        <v>2</v>
      </c>
      <c r="CJ57" s="37">
        <v>2</v>
      </c>
      <c r="CL57" s="37">
        <v>2</v>
      </c>
      <c r="CM57" s="37">
        <v>2</v>
      </c>
      <c r="CN57" s="37">
        <v>1</v>
      </c>
      <c r="CO57" s="37">
        <v>2</v>
      </c>
      <c r="CP57" s="37">
        <v>2</v>
      </c>
    </row>
    <row r="58" spans="1:94" ht="14.25" customHeight="1" x14ac:dyDescent="0.3">
      <c r="A58" s="37">
        <v>59</v>
      </c>
      <c r="B58" s="39">
        <v>1</v>
      </c>
      <c r="C58" s="37">
        <v>61</v>
      </c>
      <c r="D58" s="37">
        <v>2</v>
      </c>
      <c r="E58" s="50">
        <v>1</v>
      </c>
      <c r="F58" s="50">
        <v>1</v>
      </c>
      <c r="G58" s="37">
        <v>1</v>
      </c>
      <c r="H58" s="37">
        <v>2</v>
      </c>
      <c r="I58" s="50">
        <v>55</v>
      </c>
      <c r="J58" s="37">
        <v>3</v>
      </c>
      <c r="K58" s="3">
        <v>1</v>
      </c>
      <c r="L58" s="13">
        <v>2</v>
      </c>
      <c r="M58" s="13">
        <v>1</v>
      </c>
      <c r="N58" s="3">
        <v>3</v>
      </c>
      <c r="R58" s="21">
        <v>30000</v>
      </c>
      <c r="S58" s="20">
        <v>1600</v>
      </c>
      <c r="U58" s="37">
        <v>2000</v>
      </c>
      <c r="V58" s="21">
        <v>10000</v>
      </c>
      <c r="Y58" s="43">
        <v>41000</v>
      </c>
      <c r="Z58" s="37">
        <v>1</v>
      </c>
      <c r="AA58" s="37">
        <v>2</v>
      </c>
      <c r="AB58" s="37">
        <v>2</v>
      </c>
      <c r="AC58" s="37">
        <v>3</v>
      </c>
      <c r="AD58" s="26">
        <v>7</v>
      </c>
      <c r="AE58" s="32">
        <v>9</v>
      </c>
      <c r="AI58" s="50">
        <v>6</v>
      </c>
      <c r="AK58" s="50">
        <v>4</v>
      </c>
      <c r="CH58" s="37">
        <v>1</v>
      </c>
      <c r="CI58" s="37">
        <v>2</v>
      </c>
      <c r="CJ58" s="37">
        <v>2</v>
      </c>
      <c r="CL58" s="37">
        <v>2</v>
      </c>
      <c r="CM58" s="37">
        <v>2</v>
      </c>
      <c r="CN58" s="37">
        <v>2</v>
      </c>
      <c r="CO58" s="37">
        <v>1</v>
      </c>
      <c r="CP58" s="37">
        <v>2</v>
      </c>
    </row>
    <row r="59" spans="1:94" ht="14.25" customHeight="1" x14ac:dyDescent="0.3">
      <c r="A59" s="37">
        <v>60</v>
      </c>
      <c r="B59" s="39">
        <v>1</v>
      </c>
      <c r="C59" s="37">
        <v>43</v>
      </c>
      <c r="D59" s="37">
        <v>1</v>
      </c>
      <c r="E59" s="50">
        <v>1</v>
      </c>
      <c r="F59" s="50">
        <v>1</v>
      </c>
      <c r="G59" s="37">
        <v>1</v>
      </c>
      <c r="H59" s="37">
        <v>3</v>
      </c>
      <c r="I59" s="50">
        <v>26</v>
      </c>
      <c r="J59" s="37">
        <v>4</v>
      </c>
      <c r="K59" s="3">
        <v>2</v>
      </c>
      <c r="O59" s="13">
        <v>3</v>
      </c>
      <c r="P59" s="13">
        <v>2</v>
      </c>
      <c r="Q59" s="3">
        <v>5</v>
      </c>
      <c r="R59" s="21">
        <v>35000</v>
      </c>
      <c r="S59" s="20">
        <v>2700</v>
      </c>
      <c r="T59" s="37">
        <v>730</v>
      </c>
      <c r="U59" s="37">
        <v>2800</v>
      </c>
      <c r="V59" s="21">
        <v>25000</v>
      </c>
      <c r="Y59" s="43">
        <v>70000</v>
      </c>
      <c r="Z59" s="37">
        <v>2</v>
      </c>
      <c r="AA59" s="37">
        <v>1</v>
      </c>
      <c r="AB59" s="37">
        <v>2</v>
      </c>
      <c r="AC59" s="37">
        <v>2</v>
      </c>
      <c r="AT59" s="26">
        <v>5</v>
      </c>
      <c r="AU59" s="32">
        <v>95</v>
      </c>
      <c r="AX59" s="50">
        <v>730</v>
      </c>
      <c r="AY59" s="50">
        <v>2</v>
      </c>
      <c r="BA59" s="50">
        <v>4</v>
      </c>
      <c r="CH59" s="37">
        <v>1</v>
      </c>
      <c r="CI59" s="37">
        <v>2</v>
      </c>
      <c r="CJ59" s="37">
        <v>2</v>
      </c>
      <c r="CL59" s="37">
        <v>2</v>
      </c>
      <c r="CM59" s="37">
        <v>2</v>
      </c>
      <c r="CN59" s="37">
        <v>1</v>
      </c>
      <c r="CO59" s="37">
        <v>2</v>
      </c>
      <c r="CP59" s="37">
        <v>2</v>
      </c>
    </row>
    <row r="60" spans="1:94" ht="14.25" customHeight="1" x14ac:dyDescent="0.3">
      <c r="A60" s="37">
        <v>61</v>
      </c>
      <c r="B60" s="39">
        <v>1</v>
      </c>
      <c r="C60" s="37">
        <v>18</v>
      </c>
      <c r="D60" s="37">
        <v>2</v>
      </c>
      <c r="E60" s="50">
        <v>1</v>
      </c>
      <c r="F60" s="50">
        <v>1</v>
      </c>
      <c r="G60" s="37">
        <v>2</v>
      </c>
      <c r="H60" s="37">
        <v>4</v>
      </c>
      <c r="I60" s="50">
        <v>18</v>
      </c>
      <c r="J60" s="37">
        <v>1</v>
      </c>
      <c r="K60" s="3">
        <v>2</v>
      </c>
      <c r="O60" s="13">
        <v>4</v>
      </c>
      <c r="P60" s="13">
        <v>2</v>
      </c>
      <c r="Q60" s="3">
        <v>6</v>
      </c>
      <c r="R60" s="21">
        <v>30000</v>
      </c>
      <c r="S60" s="20" t="s">
        <v>102</v>
      </c>
      <c r="V60" s="20">
        <v>7000</v>
      </c>
      <c r="X60" s="20">
        <v>1500</v>
      </c>
      <c r="Y60" s="43">
        <v>80000</v>
      </c>
      <c r="Z60" s="37">
        <v>1</v>
      </c>
      <c r="AA60" s="37">
        <v>1</v>
      </c>
      <c r="AB60" s="37">
        <v>2</v>
      </c>
      <c r="AC60" s="37">
        <v>1</v>
      </c>
      <c r="AD60" s="26">
        <v>11</v>
      </c>
      <c r="AE60" s="32">
        <v>400</v>
      </c>
      <c r="AI60" s="50">
        <v>3</v>
      </c>
      <c r="AK60" s="50">
        <v>5</v>
      </c>
      <c r="CH60" s="37">
        <v>1</v>
      </c>
      <c r="CI60" s="37">
        <v>2</v>
      </c>
      <c r="CJ60" s="37">
        <v>2</v>
      </c>
      <c r="CL60" s="37">
        <v>2</v>
      </c>
      <c r="CM60" s="37">
        <v>1</v>
      </c>
      <c r="CN60" s="37">
        <v>2</v>
      </c>
      <c r="CO60" s="37">
        <v>2</v>
      </c>
      <c r="CP60" s="37">
        <v>2</v>
      </c>
    </row>
    <row r="61" spans="1:94" ht="14.25" customHeight="1" x14ac:dyDescent="0.3">
      <c r="A61" s="37">
        <v>62</v>
      </c>
      <c r="B61" s="39">
        <v>1</v>
      </c>
      <c r="C61" s="37">
        <v>41</v>
      </c>
      <c r="D61" s="37">
        <v>1</v>
      </c>
      <c r="E61" s="50">
        <v>1</v>
      </c>
      <c r="F61" s="50">
        <v>1</v>
      </c>
      <c r="G61" s="37">
        <v>1</v>
      </c>
      <c r="H61" s="37">
        <v>4</v>
      </c>
      <c r="I61" s="50">
        <v>20</v>
      </c>
      <c r="J61" s="37">
        <v>1</v>
      </c>
      <c r="K61" s="3">
        <v>2</v>
      </c>
      <c r="O61" s="13">
        <v>4</v>
      </c>
      <c r="P61" s="13">
        <v>2</v>
      </c>
      <c r="Q61" s="3">
        <v>6</v>
      </c>
      <c r="R61" s="21">
        <v>40000</v>
      </c>
      <c r="S61" s="20" t="s">
        <v>103</v>
      </c>
      <c r="U61" s="43">
        <v>12000</v>
      </c>
      <c r="V61" s="21">
        <v>30000</v>
      </c>
      <c r="X61" s="20">
        <v>2000</v>
      </c>
      <c r="Y61" s="43">
        <v>50000</v>
      </c>
      <c r="Z61" s="37">
        <v>2</v>
      </c>
      <c r="AA61" s="37">
        <v>1</v>
      </c>
      <c r="AB61" s="37">
        <v>1</v>
      </c>
      <c r="AC61" s="37">
        <v>1</v>
      </c>
      <c r="CH61" s="37">
        <v>1</v>
      </c>
      <c r="CI61" s="37">
        <v>2</v>
      </c>
      <c r="CJ61" s="37">
        <v>2</v>
      </c>
      <c r="CL61" s="37">
        <v>2</v>
      </c>
      <c r="CM61" s="37">
        <v>2</v>
      </c>
      <c r="CN61" s="37">
        <v>2</v>
      </c>
      <c r="CO61" s="37">
        <v>1</v>
      </c>
      <c r="CP61" s="37">
        <v>2</v>
      </c>
    </row>
    <row r="62" spans="1:94" x14ac:dyDescent="0.3">
      <c r="A62" s="37">
        <v>63</v>
      </c>
      <c r="B62" s="40">
        <v>6</v>
      </c>
      <c r="C62" s="40">
        <v>73</v>
      </c>
      <c r="D62" s="37">
        <v>1</v>
      </c>
      <c r="E62" s="50">
        <v>1</v>
      </c>
      <c r="F62" s="50">
        <v>1</v>
      </c>
      <c r="G62" s="37">
        <v>3</v>
      </c>
      <c r="H62" s="37">
        <v>2</v>
      </c>
      <c r="I62" s="50">
        <v>73</v>
      </c>
      <c r="J62" s="37">
        <v>4</v>
      </c>
      <c r="K62" s="3">
        <v>2</v>
      </c>
      <c r="M62" s="18"/>
      <c r="O62" s="13">
        <v>1</v>
      </c>
      <c r="Q62" s="3">
        <v>1</v>
      </c>
      <c r="R62" s="22"/>
      <c r="S62" s="20">
        <v>150</v>
      </c>
      <c r="U62" s="37">
        <v>4000</v>
      </c>
      <c r="X62" s="20">
        <v>500</v>
      </c>
      <c r="Y62" s="37">
        <v>700</v>
      </c>
      <c r="Z62" s="37">
        <v>1</v>
      </c>
      <c r="AA62" s="37">
        <v>3</v>
      </c>
      <c r="AB62" s="37">
        <v>2</v>
      </c>
      <c r="AC62" s="37">
        <v>4</v>
      </c>
      <c r="AD62" s="26">
        <v>7</v>
      </c>
      <c r="AE62" s="32">
        <v>0.6</v>
      </c>
      <c r="AI62" s="50">
        <v>1</v>
      </c>
      <c r="AK62" s="50">
        <v>5</v>
      </c>
      <c r="BZ62" s="30">
        <v>2</v>
      </c>
      <c r="CA62" s="32">
        <v>0</v>
      </c>
      <c r="CB62" s="56">
        <v>0.8</v>
      </c>
      <c r="CC62" s="22">
        <v>8.5</v>
      </c>
      <c r="CE62" s="50">
        <v>2</v>
      </c>
      <c r="CG62" s="50">
        <v>3</v>
      </c>
      <c r="CH62" s="37">
        <v>1</v>
      </c>
      <c r="CI62" s="37">
        <v>2</v>
      </c>
      <c r="CJ62" s="37">
        <v>2</v>
      </c>
      <c r="CL62" s="37">
        <v>2</v>
      </c>
      <c r="CM62" s="37">
        <v>1</v>
      </c>
      <c r="CN62" s="37">
        <v>2</v>
      </c>
      <c r="CO62" s="37">
        <v>2</v>
      </c>
      <c r="CP62" s="37">
        <v>2</v>
      </c>
    </row>
    <row r="63" spans="1:94" x14ac:dyDescent="0.3">
      <c r="A63" s="37">
        <v>64</v>
      </c>
      <c r="B63" s="40">
        <v>6</v>
      </c>
      <c r="C63" s="37">
        <v>32</v>
      </c>
      <c r="D63" s="37">
        <v>1</v>
      </c>
      <c r="E63" s="50">
        <v>1</v>
      </c>
      <c r="F63" s="50">
        <v>1</v>
      </c>
      <c r="G63" s="37">
        <v>1</v>
      </c>
      <c r="H63" s="37">
        <v>4</v>
      </c>
      <c r="I63" s="50">
        <v>6</v>
      </c>
      <c r="J63" s="37">
        <v>2</v>
      </c>
      <c r="K63" s="3">
        <v>2</v>
      </c>
      <c r="O63" s="13">
        <v>3</v>
      </c>
      <c r="P63" s="13">
        <v>1</v>
      </c>
      <c r="Q63" s="3">
        <v>4</v>
      </c>
      <c r="R63" s="20">
        <v>22000</v>
      </c>
      <c r="S63" s="20">
        <v>4000</v>
      </c>
      <c r="U63" s="37">
        <v>5000</v>
      </c>
      <c r="X63" s="20">
        <v>2000</v>
      </c>
      <c r="Y63" s="37">
        <v>75000</v>
      </c>
      <c r="Z63" s="37">
        <v>1</v>
      </c>
      <c r="AA63" s="37">
        <v>1</v>
      </c>
      <c r="AB63" s="37">
        <v>1</v>
      </c>
      <c r="AC63" s="37">
        <v>2</v>
      </c>
      <c r="CH63" s="37">
        <v>1</v>
      </c>
      <c r="CI63" s="37">
        <v>2</v>
      </c>
      <c r="CJ63" s="37">
        <v>2</v>
      </c>
      <c r="CL63" s="37">
        <v>2</v>
      </c>
      <c r="CM63" s="37">
        <v>1</v>
      </c>
      <c r="CN63" s="37">
        <v>2</v>
      </c>
      <c r="CO63" s="37">
        <v>2</v>
      </c>
      <c r="CP63" s="37">
        <v>2</v>
      </c>
    </row>
    <row r="64" spans="1:94" x14ac:dyDescent="0.3">
      <c r="A64" s="37">
        <v>65</v>
      </c>
      <c r="B64" s="40">
        <v>6</v>
      </c>
      <c r="C64" s="37">
        <v>60</v>
      </c>
      <c r="D64" s="37">
        <v>2</v>
      </c>
      <c r="E64" s="50">
        <v>1</v>
      </c>
      <c r="F64" s="50">
        <v>1</v>
      </c>
      <c r="G64" s="37">
        <v>1</v>
      </c>
      <c r="H64" s="37">
        <v>3</v>
      </c>
      <c r="I64" s="50">
        <v>20</v>
      </c>
      <c r="J64" s="37">
        <v>1</v>
      </c>
      <c r="K64" s="3">
        <v>1</v>
      </c>
      <c r="L64" s="13">
        <v>2</v>
      </c>
      <c r="M64" s="13">
        <v>1</v>
      </c>
      <c r="N64" s="3">
        <v>3</v>
      </c>
      <c r="R64" s="20">
        <v>35000</v>
      </c>
      <c r="S64" s="20">
        <v>1800</v>
      </c>
      <c r="U64" s="37">
        <v>5000</v>
      </c>
      <c r="V64" s="20">
        <v>15000</v>
      </c>
      <c r="Y64" s="37">
        <v>80000</v>
      </c>
      <c r="Z64" s="37">
        <v>1</v>
      </c>
      <c r="AA64" s="37">
        <v>1</v>
      </c>
      <c r="AB64" s="37">
        <v>1</v>
      </c>
      <c r="AC64" s="37">
        <v>2</v>
      </c>
      <c r="AE64" s="32">
        <v>0.5</v>
      </c>
      <c r="AF64" s="50">
        <v>0.5</v>
      </c>
      <c r="AG64" s="22" t="s">
        <v>69</v>
      </c>
      <c r="AI64" s="50">
        <v>3</v>
      </c>
      <c r="AK64" s="50">
        <v>3</v>
      </c>
      <c r="BB64" s="26">
        <v>0.2</v>
      </c>
      <c r="BD64" s="50">
        <v>0.2</v>
      </c>
      <c r="BE64" s="22">
        <v>0.02</v>
      </c>
      <c r="BH64" s="50">
        <v>1</v>
      </c>
      <c r="BI64" s="50">
        <v>4</v>
      </c>
      <c r="CH64" s="37">
        <v>1</v>
      </c>
      <c r="CI64" s="37">
        <v>2</v>
      </c>
      <c r="CJ64" s="37">
        <v>1</v>
      </c>
      <c r="CL64" s="37">
        <v>2</v>
      </c>
      <c r="CM64" s="37">
        <v>1</v>
      </c>
      <c r="CN64" s="37">
        <v>2</v>
      </c>
      <c r="CO64" s="37">
        <v>1</v>
      </c>
      <c r="CP64" s="37">
        <v>2</v>
      </c>
    </row>
    <row r="65" spans="1:94" x14ac:dyDescent="0.3">
      <c r="A65" s="37">
        <v>66</v>
      </c>
      <c r="B65" s="40">
        <v>6</v>
      </c>
      <c r="C65" s="37">
        <v>46</v>
      </c>
      <c r="D65" s="37">
        <v>1</v>
      </c>
      <c r="E65" s="50">
        <v>1</v>
      </c>
      <c r="F65" s="50">
        <v>1</v>
      </c>
      <c r="G65" s="37">
        <v>2</v>
      </c>
      <c r="H65" s="37">
        <v>4</v>
      </c>
      <c r="I65" s="50">
        <v>28</v>
      </c>
      <c r="J65" s="37">
        <v>1</v>
      </c>
      <c r="K65" s="3">
        <v>1</v>
      </c>
      <c r="L65" s="13">
        <v>2</v>
      </c>
      <c r="M65" s="13">
        <v>2</v>
      </c>
      <c r="N65" s="3">
        <v>4</v>
      </c>
      <c r="R65" s="20">
        <v>30000</v>
      </c>
      <c r="S65" s="20">
        <v>2500</v>
      </c>
      <c r="U65" s="37">
        <v>4000</v>
      </c>
      <c r="V65" s="20">
        <v>20000</v>
      </c>
      <c r="Y65" s="37">
        <v>60000</v>
      </c>
      <c r="Z65" s="37">
        <v>1</v>
      </c>
      <c r="AA65" s="37">
        <v>2</v>
      </c>
      <c r="AB65" s="37">
        <v>1</v>
      </c>
      <c r="AC65" s="37">
        <v>2</v>
      </c>
      <c r="AT65" s="26">
        <v>0.5</v>
      </c>
      <c r="AU65" s="32">
        <v>0.2</v>
      </c>
      <c r="AZ65" s="50">
        <v>1</v>
      </c>
      <c r="BA65" s="50">
        <v>4</v>
      </c>
      <c r="CH65" s="37">
        <v>1</v>
      </c>
      <c r="CI65" s="37">
        <v>2</v>
      </c>
      <c r="CJ65" s="37">
        <v>1</v>
      </c>
      <c r="CL65" s="37">
        <v>2</v>
      </c>
      <c r="CM65" s="37">
        <v>2</v>
      </c>
      <c r="CN65" s="37">
        <v>2</v>
      </c>
      <c r="CO65" s="37">
        <v>2</v>
      </c>
      <c r="CP65" s="37">
        <v>2</v>
      </c>
    </row>
    <row r="66" spans="1:94" x14ac:dyDescent="0.3">
      <c r="A66" s="37">
        <v>67</v>
      </c>
      <c r="B66" s="40">
        <v>6</v>
      </c>
      <c r="C66" s="37">
        <v>62</v>
      </c>
      <c r="D66" s="37">
        <v>1</v>
      </c>
      <c r="E66" s="50">
        <v>1</v>
      </c>
      <c r="F66" s="50">
        <v>1</v>
      </c>
      <c r="G66" s="37">
        <v>1</v>
      </c>
      <c r="H66" s="37">
        <v>4</v>
      </c>
      <c r="I66" s="50">
        <v>62</v>
      </c>
      <c r="J66" s="37">
        <v>1</v>
      </c>
      <c r="K66" s="3">
        <v>1</v>
      </c>
      <c r="L66" s="13">
        <v>2</v>
      </c>
      <c r="M66" s="13">
        <v>1</v>
      </c>
      <c r="N66" s="3">
        <v>3</v>
      </c>
      <c r="R66" s="20">
        <v>25000</v>
      </c>
      <c r="S66" s="20">
        <v>3500</v>
      </c>
      <c r="U66" s="37">
        <v>8000</v>
      </c>
      <c r="V66" s="20">
        <v>20000</v>
      </c>
      <c r="Y66" s="37">
        <v>75000</v>
      </c>
      <c r="Z66" s="37">
        <v>1</v>
      </c>
      <c r="AA66" s="37">
        <v>1</v>
      </c>
      <c r="AB66" s="37">
        <v>1</v>
      </c>
      <c r="AC66" s="37">
        <v>2</v>
      </c>
      <c r="AE66" s="32">
        <v>1000</v>
      </c>
      <c r="AJ66" s="50">
        <v>1</v>
      </c>
      <c r="AK66" s="50">
        <v>3</v>
      </c>
      <c r="AT66" s="26">
        <v>0.5</v>
      </c>
      <c r="AV66" s="50">
        <v>0.1</v>
      </c>
      <c r="AW66" s="22" t="s">
        <v>69</v>
      </c>
      <c r="AY66" s="50">
        <v>1</v>
      </c>
      <c r="BA66" s="50">
        <v>4</v>
      </c>
      <c r="CH66" s="37">
        <v>1</v>
      </c>
      <c r="CI66" s="37">
        <v>1</v>
      </c>
      <c r="CJ66" s="37">
        <v>2</v>
      </c>
      <c r="CL66" s="37">
        <v>2</v>
      </c>
      <c r="CM66" s="37">
        <v>2</v>
      </c>
      <c r="CN66" s="37">
        <v>2</v>
      </c>
      <c r="CO66" s="37">
        <v>2</v>
      </c>
      <c r="CP66" s="37">
        <v>2</v>
      </c>
    </row>
    <row r="67" spans="1:94" x14ac:dyDescent="0.3">
      <c r="A67" s="37">
        <v>68</v>
      </c>
      <c r="B67" s="40">
        <v>3</v>
      </c>
      <c r="C67" s="37">
        <v>68</v>
      </c>
      <c r="D67" s="37">
        <v>1</v>
      </c>
      <c r="E67" s="50">
        <v>1</v>
      </c>
      <c r="F67" s="50">
        <v>1</v>
      </c>
      <c r="G67" s="37">
        <v>1</v>
      </c>
      <c r="H67" s="37">
        <v>2</v>
      </c>
      <c r="I67" s="50">
        <v>42</v>
      </c>
      <c r="J67" s="37">
        <v>2</v>
      </c>
      <c r="K67" s="3">
        <v>1</v>
      </c>
      <c r="L67" s="13">
        <v>2</v>
      </c>
      <c r="N67" s="3">
        <v>2</v>
      </c>
      <c r="R67" s="20">
        <v>10000</v>
      </c>
      <c r="S67" s="20">
        <v>1000</v>
      </c>
      <c r="U67" s="37">
        <v>2000</v>
      </c>
      <c r="Y67" s="37">
        <v>2000</v>
      </c>
      <c r="Z67" s="37">
        <v>1</v>
      </c>
      <c r="AA67" s="37">
        <v>2</v>
      </c>
      <c r="AB67" s="37">
        <v>2</v>
      </c>
      <c r="AC67" s="37">
        <v>2</v>
      </c>
      <c r="AD67" s="26">
        <v>500</v>
      </c>
      <c r="AE67" s="32">
        <v>500</v>
      </c>
      <c r="AJ67" s="50">
        <v>1</v>
      </c>
      <c r="AK67" s="50">
        <v>4</v>
      </c>
      <c r="CH67" s="37">
        <v>1</v>
      </c>
      <c r="CI67" s="37">
        <v>1</v>
      </c>
      <c r="CJ67" s="37">
        <v>2</v>
      </c>
      <c r="CL67" s="37">
        <v>1</v>
      </c>
      <c r="CM67" s="37">
        <v>2</v>
      </c>
      <c r="CN67" s="37">
        <v>2</v>
      </c>
      <c r="CO67" s="37">
        <v>2</v>
      </c>
      <c r="CP67" s="37">
        <v>2</v>
      </c>
    </row>
    <row r="68" spans="1:94" x14ac:dyDescent="0.3">
      <c r="A68" s="37">
        <v>70</v>
      </c>
      <c r="B68" s="40">
        <v>1</v>
      </c>
      <c r="C68" s="37">
        <v>79</v>
      </c>
      <c r="D68" s="37">
        <v>1</v>
      </c>
      <c r="E68" s="50">
        <v>1</v>
      </c>
      <c r="F68" s="50">
        <v>1</v>
      </c>
      <c r="G68" s="37">
        <v>1</v>
      </c>
      <c r="H68" s="37">
        <v>1</v>
      </c>
      <c r="I68" s="50">
        <v>79</v>
      </c>
      <c r="J68" s="37">
        <v>4</v>
      </c>
      <c r="K68" s="3">
        <v>1</v>
      </c>
      <c r="L68" s="13">
        <v>1</v>
      </c>
      <c r="N68" s="3">
        <v>1</v>
      </c>
      <c r="R68" s="20">
        <v>15000</v>
      </c>
      <c r="S68" s="20">
        <v>600</v>
      </c>
      <c r="U68" s="37">
        <v>5000</v>
      </c>
      <c r="Y68" s="37">
        <v>7500</v>
      </c>
      <c r="Z68" s="37">
        <v>1</v>
      </c>
      <c r="AA68" s="37">
        <v>2</v>
      </c>
      <c r="AB68" s="37">
        <v>1</v>
      </c>
      <c r="AC68" s="37">
        <v>3</v>
      </c>
      <c r="BB68" s="26">
        <v>100</v>
      </c>
      <c r="BC68" s="32">
        <v>400</v>
      </c>
      <c r="BD68" s="50">
        <v>100</v>
      </c>
      <c r="BE68" s="22">
        <v>0.05</v>
      </c>
      <c r="BH68" s="50">
        <v>1</v>
      </c>
      <c r="BI68" s="50">
        <v>3</v>
      </c>
      <c r="CH68" s="37">
        <v>1</v>
      </c>
      <c r="CI68" s="37">
        <v>2</v>
      </c>
      <c r="CJ68" s="37">
        <v>2</v>
      </c>
      <c r="CL68" s="37">
        <v>1</v>
      </c>
      <c r="CM68" s="37">
        <v>1</v>
      </c>
      <c r="CN68" s="37">
        <v>2</v>
      </c>
      <c r="CO68" s="37">
        <v>2</v>
      </c>
      <c r="CP68" s="37">
        <v>2</v>
      </c>
    </row>
    <row r="69" spans="1:94" x14ac:dyDescent="0.3">
      <c r="A69" s="37">
        <v>71</v>
      </c>
      <c r="B69" s="40">
        <v>1</v>
      </c>
      <c r="C69" s="37">
        <v>67</v>
      </c>
      <c r="D69" s="37">
        <v>1</v>
      </c>
      <c r="E69" s="50">
        <v>1</v>
      </c>
      <c r="F69" s="50">
        <v>1</v>
      </c>
      <c r="G69" s="37">
        <v>2</v>
      </c>
      <c r="H69" s="37">
        <v>1</v>
      </c>
      <c r="I69" s="50">
        <v>67</v>
      </c>
      <c r="J69" s="37">
        <v>4</v>
      </c>
      <c r="K69" s="3">
        <v>1</v>
      </c>
      <c r="L69" s="13">
        <v>1</v>
      </c>
      <c r="N69" s="3">
        <v>1</v>
      </c>
      <c r="R69" s="20">
        <v>4000</v>
      </c>
      <c r="S69" s="20">
        <v>250</v>
      </c>
      <c r="U69" s="37">
        <v>3000</v>
      </c>
      <c r="Y69" s="37">
        <v>7500</v>
      </c>
      <c r="Z69" s="37">
        <v>1</v>
      </c>
      <c r="AA69" s="37">
        <v>2</v>
      </c>
      <c r="AB69" s="37">
        <v>1</v>
      </c>
      <c r="AC69" s="37">
        <v>2</v>
      </c>
      <c r="AT69" s="26">
        <v>500</v>
      </c>
      <c r="AU69" s="32">
        <v>500</v>
      </c>
      <c r="AZ69" s="50">
        <v>2</v>
      </c>
      <c r="BA69" s="50">
        <v>4</v>
      </c>
      <c r="CH69" s="37">
        <v>1</v>
      </c>
      <c r="CI69" s="37">
        <v>2</v>
      </c>
      <c r="CJ69" s="37">
        <v>2</v>
      </c>
      <c r="CL69" s="37">
        <v>1</v>
      </c>
      <c r="CM69" s="37">
        <v>2</v>
      </c>
      <c r="CN69" s="37">
        <v>2</v>
      </c>
      <c r="CO69" s="37">
        <v>1</v>
      </c>
      <c r="CP69" s="37">
        <v>2</v>
      </c>
    </row>
    <row r="70" spans="1:94" x14ac:dyDescent="0.3">
      <c r="A70" s="37">
        <v>72</v>
      </c>
      <c r="B70" s="40">
        <v>1</v>
      </c>
      <c r="C70" s="37">
        <v>56</v>
      </c>
      <c r="D70" s="37">
        <v>1</v>
      </c>
      <c r="E70" s="50">
        <v>1</v>
      </c>
      <c r="F70" s="50">
        <v>1</v>
      </c>
      <c r="G70" s="37">
        <v>1</v>
      </c>
      <c r="H70" s="37">
        <v>3</v>
      </c>
      <c r="I70" s="50">
        <v>24</v>
      </c>
      <c r="J70" s="37">
        <v>2</v>
      </c>
      <c r="K70" s="3">
        <v>1</v>
      </c>
      <c r="L70" s="13">
        <v>2</v>
      </c>
      <c r="M70" s="13">
        <v>2</v>
      </c>
      <c r="N70" s="3">
        <v>4</v>
      </c>
      <c r="R70" s="20">
        <v>20000</v>
      </c>
      <c r="S70" s="20">
        <v>250</v>
      </c>
      <c r="U70" s="37">
        <v>3000</v>
      </c>
      <c r="V70" s="20">
        <v>40000</v>
      </c>
      <c r="Y70" s="37">
        <v>30000</v>
      </c>
      <c r="Z70" s="37">
        <v>1</v>
      </c>
      <c r="AA70" s="37">
        <v>1</v>
      </c>
      <c r="AB70" s="37">
        <v>1</v>
      </c>
      <c r="AC70" s="37">
        <v>4</v>
      </c>
      <c r="AT70" s="26">
        <v>500</v>
      </c>
      <c r="AU70" s="32">
        <v>500</v>
      </c>
      <c r="AZ70" s="50">
        <v>1</v>
      </c>
      <c r="BA70" s="50">
        <v>2</v>
      </c>
      <c r="CH70" s="37">
        <v>1</v>
      </c>
      <c r="CI70" s="37">
        <v>2</v>
      </c>
      <c r="CJ70" s="37">
        <v>2</v>
      </c>
      <c r="CL70" s="37">
        <v>2</v>
      </c>
      <c r="CM70" s="37">
        <v>1</v>
      </c>
      <c r="CN70" s="37">
        <v>2</v>
      </c>
      <c r="CO70" s="37">
        <v>2</v>
      </c>
      <c r="CP70" s="37">
        <v>2</v>
      </c>
    </row>
    <row r="71" spans="1:94" x14ac:dyDescent="0.3">
      <c r="A71" s="37">
        <v>73</v>
      </c>
      <c r="B71" s="40">
        <v>1</v>
      </c>
      <c r="C71" s="37">
        <v>50</v>
      </c>
      <c r="D71" s="37">
        <v>1</v>
      </c>
      <c r="E71" s="50">
        <v>1</v>
      </c>
      <c r="F71" s="50">
        <v>1</v>
      </c>
      <c r="G71" s="37">
        <v>1</v>
      </c>
      <c r="H71" s="37">
        <v>3</v>
      </c>
      <c r="I71" s="50">
        <v>33</v>
      </c>
      <c r="J71" s="37">
        <v>4</v>
      </c>
      <c r="K71" s="3">
        <v>1</v>
      </c>
      <c r="L71" s="13">
        <v>1</v>
      </c>
      <c r="M71" s="13">
        <v>2</v>
      </c>
      <c r="N71" s="3">
        <v>3</v>
      </c>
      <c r="R71" s="20">
        <v>8000</v>
      </c>
      <c r="S71" s="20">
        <v>1200</v>
      </c>
      <c r="T71" s="37">
        <v>220</v>
      </c>
      <c r="U71" s="37">
        <v>500</v>
      </c>
      <c r="Y71" s="37">
        <v>15000</v>
      </c>
      <c r="Z71" s="37">
        <v>1</v>
      </c>
      <c r="AA71" s="37">
        <v>2</v>
      </c>
      <c r="AB71" s="37">
        <v>2</v>
      </c>
      <c r="AC71" s="37">
        <v>2</v>
      </c>
      <c r="AT71" s="26">
        <v>1000</v>
      </c>
      <c r="AU71" s="32">
        <v>1000</v>
      </c>
      <c r="AZ71" s="50">
        <v>1</v>
      </c>
      <c r="BA71" s="50">
        <v>3</v>
      </c>
      <c r="CH71" s="37">
        <v>2</v>
      </c>
      <c r="CI71" s="37">
        <v>2</v>
      </c>
      <c r="CJ71" s="37">
        <v>1</v>
      </c>
      <c r="CL71" s="37">
        <v>1</v>
      </c>
      <c r="CM71" s="37">
        <v>1</v>
      </c>
      <c r="CN71" s="37">
        <v>2</v>
      </c>
      <c r="CO71" s="37">
        <v>1</v>
      </c>
      <c r="CP71" s="37">
        <v>2</v>
      </c>
    </row>
    <row r="72" spans="1:94" x14ac:dyDescent="0.3">
      <c r="A72" s="37">
        <v>76</v>
      </c>
      <c r="B72" s="40">
        <v>6</v>
      </c>
      <c r="C72" s="37">
        <v>24</v>
      </c>
      <c r="D72" s="37">
        <v>2</v>
      </c>
      <c r="E72" s="50">
        <v>1</v>
      </c>
      <c r="F72" s="50">
        <v>1</v>
      </c>
      <c r="G72" s="37">
        <v>1</v>
      </c>
      <c r="H72" s="37">
        <v>2</v>
      </c>
      <c r="I72" s="50">
        <v>62</v>
      </c>
      <c r="J72" s="37">
        <v>2</v>
      </c>
      <c r="K72" s="3">
        <v>1</v>
      </c>
      <c r="L72" s="13">
        <v>2</v>
      </c>
      <c r="M72" s="13">
        <v>1</v>
      </c>
      <c r="N72" s="3">
        <v>3</v>
      </c>
      <c r="R72" s="20">
        <v>18000</v>
      </c>
      <c r="S72" s="20">
        <v>1500</v>
      </c>
      <c r="U72" s="37">
        <v>2000</v>
      </c>
      <c r="X72" s="20">
        <v>1500</v>
      </c>
      <c r="Y72" s="37">
        <v>30000</v>
      </c>
      <c r="Z72" s="37">
        <v>1</v>
      </c>
      <c r="AA72" s="37">
        <v>1</v>
      </c>
      <c r="AB72" s="37">
        <v>3</v>
      </c>
      <c r="AC72" s="37">
        <v>3</v>
      </c>
      <c r="AD72" s="26">
        <v>12</v>
      </c>
      <c r="AE72" s="32">
        <v>400</v>
      </c>
      <c r="AK72" s="50">
        <v>3</v>
      </c>
      <c r="CH72" s="37">
        <v>1</v>
      </c>
      <c r="CI72" s="37">
        <v>2</v>
      </c>
      <c r="CJ72" s="37">
        <v>2</v>
      </c>
      <c r="CL72" s="37">
        <v>2</v>
      </c>
      <c r="CM72" s="37">
        <v>1</v>
      </c>
      <c r="CN72" s="37">
        <v>2</v>
      </c>
      <c r="CO72" s="37">
        <v>2</v>
      </c>
      <c r="CP72" s="37">
        <v>2</v>
      </c>
    </row>
    <row r="73" spans="1:94" x14ac:dyDescent="0.3">
      <c r="A73" s="37">
        <v>77</v>
      </c>
      <c r="B73" s="40">
        <v>3</v>
      </c>
      <c r="C73" s="37">
        <v>55</v>
      </c>
      <c r="D73" s="37">
        <v>2</v>
      </c>
      <c r="E73" s="50">
        <v>1</v>
      </c>
      <c r="F73" s="50">
        <v>1</v>
      </c>
      <c r="G73" s="37">
        <v>1</v>
      </c>
      <c r="H73" s="37">
        <v>1</v>
      </c>
      <c r="I73" s="50">
        <v>35</v>
      </c>
      <c r="J73" s="37">
        <v>4</v>
      </c>
      <c r="K73" s="3">
        <v>1</v>
      </c>
      <c r="L73" s="13">
        <v>2</v>
      </c>
      <c r="M73" s="13">
        <v>1</v>
      </c>
      <c r="N73" s="3">
        <v>3</v>
      </c>
      <c r="R73" s="20">
        <v>40000</v>
      </c>
      <c r="S73" s="20">
        <v>1200</v>
      </c>
      <c r="V73" s="20">
        <v>3600</v>
      </c>
      <c r="X73" s="20">
        <v>2000</v>
      </c>
      <c r="Y73" s="37">
        <v>75000</v>
      </c>
      <c r="Z73" s="37">
        <v>1</v>
      </c>
      <c r="AA73" s="37">
        <v>2</v>
      </c>
      <c r="AB73" s="37">
        <v>2</v>
      </c>
      <c r="AC73" s="37">
        <v>2</v>
      </c>
      <c r="AD73" s="26">
        <v>20</v>
      </c>
      <c r="AI73" s="50">
        <v>1</v>
      </c>
      <c r="AK73" s="50">
        <v>4</v>
      </c>
      <c r="BC73" s="32">
        <v>100</v>
      </c>
      <c r="BG73" s="50">
        <v>1</v>
      </c>
      <c r="BI73" s="50">
        <v>4</v>
      </c>
      <c r="CH73" s="37">
        <v>2</v>
      </c>
      <c r="CI73" s="37">
        <v>2</v>
      </c>
      <c r="CJ73" s="37">
        <v>2</v>
      </c>
      <c r="CL73" s="37">
        <v>2</v>
      </c>
      <c r="CM73" s="37">
        <v>2</v>
      </c>
      <c r="CN73" s="37">
        <v>2</v>
      </c>
      <c r="CO73" s="37">
        <v>2</v>
      </c>
      <c r="CP73" s="37">
        <v>2</v>
      </c>
    </row>
    <row r="74" spans="1:94" x14ac:dyDescent="0.3">
      <c r="A74" s="37">
        <v>78</v>
      </c>
      <c r="B74" s="40">
        <v>1</v>
      </c>
      <c r="C74" s="37">
        <v>53</v>
      </c>
      <c r="D74" s="37">
        <v>1</v>
      </c>
      <c r="E74" s="50">
        <v>1</v>
      </c>
      <c r="F74" s="50">
        <v>1</v>
      </c>
      <c r="G74" s="37">
        <v>1</v>
      </c>
      <c r="H74" s="37">
        <v>4</v>
      </c>
      <c r="I74" s="50">
        <v>53</v>
      </c>
      <c r="J74" s="37">
        <v>1</v>
      </c>
      <c r="K74" s="3">
        <v>2</v>
      </c>
      <c r="O74" s="13">
        <v>4</v>
      </c>
      <c r="P74" s="13">
        <v>1</v>
      </c>
      <c r="Q74" s="3">
        <v>5</v>
      </c>
      <c r="R74" s="20">
        <v>40000</v>
      </c>
      <c r="S74" s="20">
        <v>4000</v>
      </c>
      <c r="U74" s="37">
        <v>10000</v>
      </c>
      <c r="V74" s="20">
        <v>8000</v>
      </c>
      <c r="W74" s="20">
        <v>6000</v>
      </c>
      <c r="Y74" s="37">
        <v>175000</v>
      </c>
      <c r="Z74" s="37">
        <v>2</v>
      </c>
      <c r="AA74" s="37">
        <v>1</v>
      </c>
      <c r="AB74" s="37">
        <v>1</v>
      </c>
      <c r="AC74" s="40">
        <v>2</v>
      </c>
      <c r="AD74" s="26">
        <v>10</v>
      </c>
      <c r="AE74" s="32">
        <v>500</v>
      </c>
      <c r="AI74" s="50">
        <v>1</v>
      </c>
      <c r="AK74" s="50">
        <v>3</v>
      </c>
      <c r="CH74" s="37">
        <v>1</v>
      </c>
      <c r="CI74" s="37">
        <v>2</v>
      </c>
      <c r="CJ74" s="37">
        <v>1</v>
      </c>
      <c r="CL74" s="37">
        <v>1</v>
      </c>
      <c r="CM74" s="37">
        <v>2</v>
      </c>
      <c r="CN74" s="37">
        <v>2</v>
      </c>
      <c r="CO74" s="37">
        <v>2</v>
      </c>
      <c r="CP74" s="37">
        <v>2</v>
      </c>
    </row>
    <row r="75" spans="1:94" x14ac:dyDescent="0.3">
      <c r="A75" s="37">
        <v>79</v>
      </c>
      <c r="B75" s="40">
        <v>6</v>
      </c>
      <c r="C75" s="37">
        <v>35</v>
      </c>
      <c r="D75" s="37">
        <v>1</v>
      </c>
      <c r="E75" s="50">
        <v>1</v>
      </c>
      <c r="F75" s="50">
        <v>1</v>
      </c>
      <c r="G75" s="37">
        <v>1</v>
      </c>
      <c r="H75" s="37">
        <v>3</v>
      </c>
      <c r="I75" s="50">
        <v>35</v>
      </c>
      <c r="J75" s="37">
        <v>1</v>
      </c>
      <c r="K75" s="3">
        <v>2</v>
      </c>
      <c r="O75" s="13">
        <v>3</v>
      </c>
      <c r="P75" s="13">
        <v>1</v>
      </c>
      <c r="Q75" s="3">
        <v>4</v>
      </c>
      <c r="R75" s="20">
        <v>15000</v>
      </c>
      <c r="S75" s="20">
        <v>2500</v>
      </c>
      <c r="T75" s="37">
        <v>550</v>
      </c>
      <c r="U75" s="37">
        <v>5000</v>
      </c>
      <c r="V75" s="20">
        <v>7000</v>
      </c>
      <c r="Y75" s="37">
        <v>55000</v>
      </c>
      <c r="Z75" s="37">
        <v>1</v>
      </c>
      <c r="AA75" s="37">
        <v>1</v>
      </c>
      <c r="AB75" s="37">
        <v>2</v>
      </c>
      <c r="AC75" s="37">
        <v>2</v>
      </c>
      <c r="BR75" s="26">
        <v>500</v>
      </c>
      <c r="BS75" s="32">
        <v>500</v>
      </c>
      <c r="BV75" s="50">
        <v>550</v>
      </c>
      <c r="BX75" s="50">
        <v>1</v>
      </c>
      <c r="BY75" s="50">
        <v>4</v>
      </c>
      <c r="CH75" s="37">
        <v>1</v>
      </c>
      <c r="CI75" s="37">
        <v>2</v>
      </c>
      <c r="CJ75" s="37">
        <v>2</v>
      </c>
      <c r="CL75" s="37">
        <v>2</v>
      </c>
      <c r="CM75" s="37">
        <v>1</v>
      </c>
      <c r="CN75" s="37">
        <v>2</v>
      </c>
      <c r="CO75" s="37">
        <v>2</v>
      </c>
      <c r="CP75" s="37">
        <v>2</v>
      </c>
    </row>
    <row r="76" spans="1:94" x14ac:dyDescent="0.3">
      <c r="A76" s="37">
        <v>84</v>
      </c>
      <c r="B76" s="40">
        <v>1</v>
      </c>
      <c r="C76" s="37">
        <v>63</v>
      </c>
      <c r="D76" s="37">
        <v>1</v>
      </c>
      <c r="E76" s="50">
        <v>1</v>
      </c>
      <c r="F76" s="50">
        <v>1</v>
      </c>
      <c r="G76" s="37">
        <v>1</v>
      </c>
      <c r="H76" s="37">
        <v>2</v>
      </c>
      <c r="I76" s="50">
        <v>40</v>
      </c>
      <c r="J76" s="37">
        <v>3</v>
      </c>
      <c r="K76" s="3">
        <v>1</v>
      </c>
      <c r="L76" s="13">
        <v>2</v>
      </c>
      <c r="N76" s="3">
        <v>2</v>
      </c>
      <c r="R76" s="20">
        <v>25000</v>
      </c>
      <c r="S76" s="20">
        <v>900</v>
      </c>
      <c r="T76" s="37">
        <v>700</v>
      </c>
      <c r="X76" s="20">
        <v>1500</v>
      </c>
      <c r="Y76" s="37">
        <v>35000</v>
      </c>
      <c r="Z76" s="37">
        <v>1</v>
      </c>
      <c r="AA76" s="37">
        <v>2</v>
      </c>
      <c r="AB76" s="37">
        <v>2</v>
      </c>
      <c r="AC76" s="37">
        <v>2</v>
      </c>
      <c r="AT76" s="26">
        <v>10</v>
      </c>
      <c r="AU76" s="32">
        <v>8</v>
      </c>
      <c r="AX76" s="50">
        <v>700</v>
      </c>
      <c r="AZ76" s="50">
        <v>3</v>
      </c>
      <c r="BA76" s="50">
        <v>4</v>
      </c>
      <c r="CH76" s="37">
        <v>2</v>
      </c>
      <c r="CI76" s="37">
        <v>2</v>
      </c>
      <c r="CJ76" s="37">
        <v>1</v>
      </c>
      <c r="CL76" s="37">
        <v>2</v>
      </c>
      <c r="CM76" s="37">
        <v>2</v>
      </c>
      <c r="CN76" s="37">
        <v>2</v>
      </c>
      <c r="CO76" s="37">
        <v>2</v>
      </c>
      <c r="CP76" s="37">
        <v>2</v>
      </c>
    </row>
    <row r="77" spans="1:94" x14ac:dyDescent="0.3">
      <c r="A77" s="37">
        <v>86</v>
      </c>
      <c r="B77" s="40">
        <v>1</v>
      </c>
      <c r="C77" s="37">
        <v>73</v>
      </c>
      <c r="D77" s="37">
        <v>2</v>
      </c>
      <c r="E77" s="50">
        <v>1</v>
      </c>
      <c r="F77" s="50">
        <v>1</v>
      </c>
      <c r="G77" s="37">
        <v>1</v>
      </c>
      <c r="H77" s="37">
        <v>3</v>
      </c>
      <c r="I77" s="50">
        <v>73</v>
      </c>
      <c r="J77" s="37">
        <v>3</v>
      </c>
      <c r="K77" s="3">
        <v>1</v>
      </c>
      <c r="L77" s="13">
        <v>2</v>
      </c>
      <c r="N77" s="3">
        <v>2</v>
      </c>
      <c r="R77" s="20">
        <v>25000</v>
      </c>
      <c r="S77" s="20">
        <v>500</v>
      </c>
      <c r="Y77" s="37">
        <v>29000</v>
      </c>
      <c r="Z77" s="37">
        <v>1</v>
      </c>
      <c r="AA77" s="37">
        <v>2</v>
      </c>
      <c r="AB77" s="37">
        <v>2</v>
      </c>
      <c r="AC77" s="37">
        <v>2</v>
      </c>
      <c r="AD77" s="26">
        <v>5</v>
      </c>
      <c r="AE77" s="32">
        <v>3</v>
      </c>
      <c r="AJ77" s="50">
        <v>4</v>
      </c>
      <c r="AK77" s="50">
        <v>4</v>
      </c>
      <c r="CH77" s="37">
        <v>1</v>
      </c>
      <c r="CI77" s="37">
        <v>2</v>
      </c>
      <c r="CJ77" s="37">
        <v>2</v>
      </c>
      <c r="CL77" s="37">
        <v>2</v>
      </c>
      <c r="CM77" s="37">
        <v>2</v>
      </c>
      <c r="CN77" s="37">
        <v>2</v>
      </c>
      <c r="CO77" s="37">
        <v>1</v>
      </c>
      <c r="CP77" s="37">
        <v>2</v>
      </c>
    </row>
    <row r="78" spans="1:94" x14ac:dyDescent="0.3">
      <c r="A78" s="37">
        <v>87</v>
      </c>
      <c r="B78" s="40">
        <v>1</v>
      </c>
      <c r="C78" s="37">
        <v>43</v>
      </c>
      <c r="D78" s="37">
        <v>1</v>
      </c>
      <c r="E78" s="50">
        <v>1</v>
      </c>
      <c r="F78" s="50">
        <v>1</v>
      </c>
      <c r="G78" s="37">
        <v>1</v>
      </c>
      <c r="H78" s="37">
        <v>3</v>
      </c>
      <c r="I78" s="50">
        <v>25</v>
      </c>
      <c r="J78" s="37">
        <v>2</v>
      </c>
      <c r="K78" s="3">
        <v>2</v>
      </c>
      <c r="O78" s="13">
        <v>5</v>
      </c>
      <c r="P78" s="13">
        <v>0</v>
      </c>
      <c r="Q78" s="3">
        <v>5</v>
      </c>
      <c r="R78" s="20">
        <v>15000</v>
      </c>
      <c r="S78" s="20">
        <v>1500</v>
      </c>
      <c r="T78" s="37">
        <v>210</v>
      </c>
      <c r="U78" s="37">
        <v>200</v>
      </c>
      <c r="V78" s="20">
        <v>1000</v>
      </c>
      <c r="X78" s="20">
        <v>5000</v>
      </c>
      <c r="Y78" s="37">
        <v>35000</v>
      </c>
      <c r="Z78" s="37">
        <v>1</v>
      </c>
      <c r="AA78" s="37">
        <v>1</v>
      </c>
      <c r="AB78" s="37">
        <v>1</v>
      </c>
      <c r="AC78" s="37">
        <v>2</v>
      </c>
      <c r="AT78" s="26">
        <v>500</v>
      </c>
      <c r="AX78" s="50">
        <v>210</v>
      </c>
      <c r="AZ78" s="50">
        <v>2</v>
      </c>
      <c r="BA78" s="50">
        <v>4</v>
      </c>
      <c r="BC78" s="32">
        <v>300</v>
      </c>
      <c r="CH78" s="37">
        <v>2</v>
      </c>
      <c r="CI78" s="37">
        <v>2</v>
      </c>
      <c r="CJ78" s="37">
        <v>2</v>
      </c>
      <c r="CL78" s="37">
        <v>2</v>
      </c>
      <c r="CM78" s="37">
        <v>2</v>
      </c>
      <c r="CN78" s="37">
        <v>2</v>
      </c>
      <c r="CO78" s="37">
        <v>2</v>
      </c>
      <c r="CP78" s="37">
        <v>2</v>
      </c>
    </row>
    <row r="79" spans="1:94" x14ac:dyDescent="0.3">
      <c r="A79" s="37">
        <v>88</v>
      </c>
      <c r="B79" s="40">
        <v>1</v>
      </c>
      <c r="C79" s="37">
        <v>80</v>
      </c>
      <c r="D79" s="37">
        <v>2</v>
      </c>
      <c r="E79" s="50">
        <v>1</v>
      </c>
      <c r="F79" s="50">
        <v>1</v>
      </c>
      <c r="G79" s="37">
        <v>1</v>
      </c>
      <c r="H79" s="37">
        <v>1</v>
      </c>
      <c r="I79" s="50">
        <v>80</v>
      </c>
      <c r="J79" s="37">
        <v>3</v>
      </c>
      <c r="K79" s="3">
        <v>1</v>
      </c>
      <c r="L79" s="13">
        <v>2</v>
      </c>
      <c r="N79" s="3">
        <v>2</v>
      </c>
      <c r="R79" s="20">
        <v>5000</v>
      </c>
      <c r="S79" s="20">
        <v>200</v>
      </c>
      <c r="Z79" s="37">
        <v>1</v>
      </c>
      <c r="AA79" s="37">
        <v>1</v>
      </c>
      <c r="AB79" s="37">
        <v>1</v>
      </c>
      <c r="AC79" s="37">
        <v>4</v>
      </c>
      <c r="AL79" s="26">
        <v>5</v>
      </c>
      <c r="AN79" s="50">
        <v>2</v>
      </c>
      <c r="AO79" s="22" t="s">
        <v>70</v>
      </c>
      <c r="AQ79" s="50">
        <v>1</v>
      </c>
      <c r="AR79" s="50">
        <v>7</v>
      </c>
      <c r="AS79" s="50">
        <v>4</v>
      </c>
      <c r="CA79" s="32">
        <v>4</v>
      </c>
      <c r="CE79" s="50">
        <v>1</v>
      </c>
      <c r="CF79" s="50">
        <v>7</v>
      </c>
      <c r="CG79" s="50">
        <v>3</v>
      </c>
      <c r="CH79" s="37">
        <v>2</v>
      </c>
      <c r="CI79" s="37">
        <v>2</v>
      </c>
      <c r="CJ79" s="37">
        <v>2</v>
      </c>
      <c r="CL79" s="37">
        <v>2</v>
      </c>
      <c r="CM79" s="37">
        <v>1</v>
      </c>
      <c r="CN79" s="37">
        <v>2</v>
      </c>
      <c r="CO79" s="37">
        <v>1</v>
      </c>
      <c r="CP79" s="37">
        <v>2</v>
      </c>
    </row>
    <row r="80" spans="1:94" x14ac:dyDescent="0.3">
      <c r="A80" s="37">
        <v>89</v>
      </c>
      <c r="B80" s="40">
        <v>1</v>
      </c>
      <c r="C80" s="37">
        <v>66</v>
      </c>
      <c r="D80" s="37">
        <v>2</v>
      </c>
      <c r="E80" s="50">
        <v>1</v>
      </c>
      <c r="F80" s="50">
        <v>1</v>
      </c>
      <c r="G80" s="37">
        <v>1</v>
      </c>
      <c r="H80" s="37">
        <v>2</v>
      </c>
      <c r="I80" s="50">
        <v>66</v>
      </c>
      <c r="J80" s="37">
        <v>3</v>
      </c>
      <c r="K80" s="3">
        <v>1</v>
      </c>
      <c r="L80" s="13">
        <v>2</v>
      </c>
      <c r="M80" s="13">
        <v>3</v>
      </c>
      <c r="N80" s="3">
        <v>5</v>
      </c>
      <c r="R80" s="20">
        <v>3500</v>
      </c>
      <c r="S80" s="20">
        <v>500</v>
      </c>
      <c r="U80" s="37">
        <v>1000</v>
      </c>
      <c r="V80" s="20">
        <v>2000</v>
      </c>
      <c r="W80" s="20">
        <v>1500</v>
      </c>
      <c r="X80" s="20">
        <v>1500</v>
      </c>
      <c r="Y80" s="37">
        <v>15000</v>
      </c>
      <c r="Z80" s="37">
        <v>1</v>
      </c>
      <c r="AA80" s="37">
        <v>2</v>
      </c>
      <c r="AB80" s="37">
        <v>1</v>
      </c>
      <c r="AC80" s="37">
        <v>2</v>
      </c>
      <c r="BC80" s="32">
        <v>100</v>
      </c>
      <c r="BD80" s="50">
        <v>100</v>
      </c>
      <c r="BE80" s="20">
        <v>0.1</v>
      </c>
      <c r="BG80" s="50">
        <v>1</v>
      </c>
      <c r="BH80" s="50">
        <v>7</v>
      </c>
      <c r="BI80" s="50">
        <v>4</v>
      </c>
      <c r="CH80" s="37">
        <v>2</v>
      </c>
      <c r="CI80" s="37">
        <v>2</v>
      </c>
      <c r="CJ80" s="37">
        <v>2</v>
      </c>
      <c r="CL80" s="37">
        <v>1</v>
      </c>
      <c r="CM80" s="37">
        <v>1</v>
      </c>
      <c r="CN80" s="37">
        <v>2</v>
      </c>
      <c r="CO80" s="37">
        <v>2</v>
      </c>
      <c r="CP80" s="37">
        <v>2</v>
      </c>
    </row>
    <row r="81" spans="1:94" x14ac:dyDescent="0.3">
      <c r="A81" s="37">
        <v>90</v>
      </c>
      <c r="B81" s="40">
        <v>1</v>
      </c>
      <c r="C81" s="37">
        <v>27</v>
      </c>
      <c r="D81" s="37">
        <v>1</v>
      </c>
      <c r="E81" s="50">
        <v>1</v>
      </c>
      <c r="F81" s="50">
        <v>1</v>
      </c>
      <c r="G81" s="37">
        <v>2</v>
      </c>
      <c r="H81" s="37">
        <v>5</v>
      </c>
      <c r="I81" s="50">
        <v>27</v>
      </c>
      <c r="J81" s="37">
        <v>1</v>
      </c>
      <c r="K81" s="3">
        <v>1</v>
      </c>
      <c r="L81" s="13">
        <v>2</v>
      </c>
      <c r="M81" s="13">
        <v>2</v>
      </c>
      <c r="N81" s="3">
        <v>4</v>
      </c>
      <c r="R81" s="20">
        <v>7500</v>
      </c>
      <c r="S81" s="20">
        <v>1500</v>
      </c>
      <c r="U81" s="37">
        <v>8000</v>
      </c>
      <c r="V81" s="20">
        <v>7000</v>
      </c>
      <c r="W81" s="20">
        <v>2000</v>
      </c>
      <c r="X81" s="20">
        <v>4000</v>
      </c>
      <c r="Y81" s="37">
        <v>40000</v>
      </c>
      <c r="Z81" s="37">
        <v>1</v>
      </c>
      <c r="AA81" s="37">
        <v>1</v>
      </c>
      <c r="AB81" s="37">
        <v>1</v>
      </c>
      <c r="AC81" s="37">
        <v>2</v>
      </c>
      <c r="AD81" s="26">
        <v>500</v>
      </c>
      <c r="AE81" s="32">
        <v>100</v>
      </c>
      <c r="AF81" s="50">
        <v>20</v>
      </c>
      <c r="AG81" s="20" t="s">
        <v>71</v>
      </c>
      <c r="AI81" s="50">
        <v>1</v>
      </c>
      <c r="AJ81" s="50">
        <v>7</v>
      </c>
      <c r="AK81" s="50">
        <v>4</v>
      </c>
      <c r="BZ81" s="26">
        <v>400</v>
      </c>
      <c r="CB81" s="50">
        <v>105</v>
      </c>
      <c r="CC81" s="20" t="s">
        <v>72</v>
      </c>
      <c r="CE81" s="50">
        <v>1</v>
      </c>
      <c r="CF81" s="50">
        <v>7</v>
      </c>
      <c r="CG81" s="50">
        <v>4</v>
      </c>
      <c r="CH81" s="37">
        <v>1</v>
      </c>
      <c r="CI81" s="37">
        <v>2</v>
      </c>
      <c r="CJ81" s="37">
        <v>2</v>
      </c>
      <c r="CL81" s="37">
        <v>2</v>
      </c>
      <c r="CM81" s="37">
        <v>2</v>
      </c>
      <c r="CN81" s="37">
        <v>2</v>
      </c>
      <c r="CO81" s="37">
        <v>2</v>
      </c>
      <c r="CP81" s="37">
        <v>2</v>
      </c>
    </row>
    <row r="82" spans="1:94" x14ac:dyDescent="0.3">
      <c r="A82" s="37">
        <v>91</v>
      </c>
      <c r="B82" s="37">
        <v>1</v>
      </c>
      <c r="C82" s="37">
        <v>23</v>
      </c>
      <c r="D82" s="37">
        <v>2</v>
      </c>
      <c r="E82" s="50">
        <v>1</v>
      </c>
      <c r="F82" s="50">
        <v>1</v>
      </c>
      <c r="G82" s="37">
        <v>2</v>
      </c>
      <c r="H82" s="37">
        <v>4</v>
      </c>
      <c r="I82" s="50">
        <v>23</v>
      </c>
      <c r="J82" s="37">
        <v>4</v>
      </c>
      <c r="K82" s="3">
        <v>1</v>
      </c>
      <c r="L82" s="13">
        <v>2</v>
      </c>
      <c r="M82" s="13">
        <v>3</v>
      </c>
      <c r="N82" s="3">
        <v>5</v>
      </c>
      <c r="R82" s="20">
        <v>45000</v>
      </c>
      <c r="Y82" s="37">
        <v>60000</v>
      </c>
      <c r="Z82" s="37">
        <v>2</v>
      </c>
      <c r="AA82" s="37">
        <v>1</v>
      </c>
      <c r="AB82" s="37">
        <v>1</v>
      </c>
      <c r="AC82" s="37">
        <v>2</v>
      </c>
      <c r="BC82" s="32">
        <v>100</v>
      </c>
      <c r="BD82" s="50">
        <v>50</v>
      </c>
      <c r="BE82" s="20">
        <v>0.5</v>
      </c>
      <c r="BG82" s="50">
        <v>1</v>
      </c>
      <c r="BH82" s="50">
        <v>7</v>
      </c>
      <c r="BI82" s="50">
        <v>4</v>
      </c>
      <c r="BZ82" s="26">
        <v>5</v>
      </c>
      <c r="CB82" s="50">
        <v>50</v>
      </c>
      <c r="CC82" s="20">
        <v>5</v>
      </c>
      <c r="CE82" s="50">
        <v>1</v>
      </c>
      <c r="CF82" s="50">
        <v>7</v>
      </c>
      <c r="CG82" s="50">
        <v>4</v>
      </c>
      <c r="CH82" s="37">
        <v>1</v>
      </c>
      <c r="CI82" s="37">
        <v>2</v>
      </c>
      <c r="CJ82" s="37">
        <v>1</v>
      </c>
      <c r="CL82" s="37">
        <v>1</v>
      </c>
      <c r="CM82" s="37">
        <v>1</v>
      </c>
      <c r="CN82" s="37">
        <v>2</v>
      </c>
      <c r="CO82" s="37">
        <v>1</v>
      </c>
      <c r="CP82" s="37">
        <v>2</v>
      </c>
    </row>
    <row r="83" spans="1:94" x14ac:dyDescent="0.3">
      <c r="A83" s="37">
        <v>92</v>
      </c>
      <c r="B83" s="37">
        <v>3</v>
      </c>
      <c r="C83" s="37">
        <v>68</v>
      </c>
      <c r="D83" s="37">
        <v>1</v>
      </c>
      <c r="E83" s="50">
        <v>1</v>
      </c>
      <c r="F83" s="50">
        <v>1</v>
      </c>
      <c r="G83" s="37">
        <v>2</v>
      </c>
      <c r="H83" s="37">
        <v>2</v>
      </c>
      <c r="I83" s="50">
        <v>68</v>
      </c>
      <c r="J83" s="37">
        <v>1</v>
      </c>
      <c r="K83" s="3">
        <v>1</v>
      </c>
      <c r="L83" s="13">
        <v>2</v>
      </c>
      <c r="N83" s="3">
        <v>2</v>
      </c>
      <c r="U83" s="37">
        <v>20000</v>
      </c>
      <c r="Y83" s="37">
        <v>10000</v>
      </c>
      <c r="Z83" s="37">
        <v>1</v>
      </c>
      <c r="AA83" s="37">
        <v>1</v>
      </c>
      <c r="AB83" s="37">
        <v>1</v>
      </c>
      <c r="AC83" s="37">
        <v>4</v>
      </c>
      <c r="CH83" s="37">
        <v>1</v>
      </c>
      <c r="CI83" s="37">
        <v>2</v>
      </c>
      <c r="CJ83" s="37">
        <v>2</v>
      </c>
      <c r="CL83" s="37">
        <v>1</v>
      </c>
      <c r="CM83" s="37">
        <v>1</v>
      </c>
      <c r="CN83" s="37">
        <v>1</v>
      </c>
      <c r="CO83" s="37">
        <v>2</v>
      </c>
      <c r="CP83" s="37">
        <v>2</v>
      </c>
    </row>
    <row r="84" spans="1:94" x14ac:dyDescent="0.3">
      <c r="A84" s="37">
        <v>93</v>
      </c>
      <c r="B84" s="37">
        <v>1</v>
      </c>
      <c r="C84" s="37">
        <v>48</v>
      </c>
      <c r="D84" s="37">
        <v>1</v>
      </c>
      <c r="E84" s="50">
        <v>1</v>
      </c>
      <c r="F84" s="50">
        <v>1</v>
      </c>
      <c r="G84" s="37">
        <v>1</v>
      </c>
      <c r="H84" s="37">
        <v>3</v>
      </c>
      <c r="I84" s="50">
        <v>25</v>
      </c>
      <c r="J84" s="37">
        <v>3</v>
      </c>
      <c r="K84" s="3">
        <v>1</v>
      </c>
      <c r="L84" s="13">
        <v>2</v>
      </c>
      <c r="M84" s="13">
        <v>2</v>
      </c>
      <c r="N84" s="3">
        <v>4</v>
      </c>
      <c r="R84" s="20">
        <v>10000</v>
      </c>
      <c r="Y84" s="37">
        <v>6000</v>
      </c>
      <c r="Z84" s="37">
        <v>1</v>
      </c>
      <c r="AA84" s="37">
        <v>1</v>
      </c>
      <c r="AB84" s="37">
        <v>1</v>
      </c>
      <c r="AC84" s="37">
        <v>4</v>
      </c>
      <c r="AD84" s="26">
        <v>10</v>
      </c>
      <c r="AE84" s="32">
        <v>10</v>
      </c>
      <c r="AF84" s="50">
        <v>10</v>
      </c>
      <c r="AG84" s="20">
        <v>1</v>
      </c>
      <c r="AI84" s="50">
        <v>1</v>
      </c>
      <c r="AJ84" s="50">
        <v>7</v>
      </c>
      <c r="AK84" s="50">
        <v>4</v>
      </c>
      <c r="CH84" s="37">
        <v>1</v>
      </c>
      <c r="CI84" s="37">
        <v>2</v>
      </c>
      <c r="CJ84" s="37">
        <v>2</v>
      </c>
      <c r="CL84" s="37">
        <v>2</v>
      </c>
      <c r="CM84" s="37">
        <v>2</v>
      </c>
      <c r="CN84" s="37">
        <v>2</v>
      </c>
      <c r="CO84" s="37">
        <v>2</v>
      </c>
      <c r="CP84" s="37">
        <v>2</v>
      </c>
    </row>
    <row r="85" spans="1:94" x14ac:dyDescent="0.3">
      <c r="A85" s="37">
        <v>95</v>
      </c>
      <c r="B85" s="37">
        <v>1</v>
      </c>
      <c r="C85" s="37">
        <v>41</v>
      </c>
      <c r="D85" s="37">
        <v>1</v>
      </c>
      <c r="E85" s="50">
        <v>1</v>
      </c>
      <c r="F85" s="50">
        <v>1</v>
      </c>
      <c r="G85" s="37">
        <v>1</v>
      </c>
      <c r="H85" s="37">
        <v>3</v>
      </c>
      <c r="I85" s="50">
        <v>41</v>
      </c>
      <c r="J85" s="37">
        <v>1</v>
      </c>
      <c r="K85" s="3">
        <v>1</v>
      </c>
      <c r="L85" s="13">
        <v>2</v>
      </c>
      <c r="M85" s="13">
        <v>3</v>
      </c>
      <c r="N85" s="3">
        <v>5</v>
      </c>
      <c r="R85" s="20">
        <v>50000</v>
      </c>
      <c r="Y85" s="37">
        <v>40000</v>
      </c>
      <c r="Z85" s="37">
        <v>1</v>
      </c>
      <c r="AA85" s="37">
        <v>1</v>
      </c>
      <c r="AB85" s="37">
        <v>1</v>
      </c>
      <c r="AC85" s="37">
        <v>2</v>
      </c>
      <c r="BZ85" s="26">
        <v>500</v>
      </c>
      <c r="CC85" s="20">
        <v>10</v>
      </c>
      <c r="CE85" s="50">
        <v>1</v>
      </c>
      <c r="CF85" s="50">
        <v>7</v>
      </c>
      <c r="CG85" s="50">
        <v>3</v>
      </c>
      <c r="CH85" s="37">
        <v>2</v>
      </c>
      <c r="CI85" s="37">
        <v>2</v>
      </c>
      <c r="CJ85" s="37">
        <v>2</v>
      </c>
      <c r="CL85" s="37">
        <v>1</v>
      </c>
      <c r="CM85" s="37">
        <v>2</v>
      </c>
      <c r="CN85" s="37">
        <v>1</v>
      </c>
      <c r="CO85" s="37">
        <v>1</v>
      </c>
      <c r="CP85" s="37">
        <v>2</v>
      </c>
    </row>
    <row r="86" spans="1:94" x14ac:dyDescent="0.3">
      <c r="A86" s="37">
        <v>100</v>
      </c>
      <c r="B86" s="37">
        <v>1</v>
      </c>
      <c r="C86" s="37">
        <v>27</v>
      </c>
      <c r="D86" s="37">
        <v>1</v>
      </c>
      <c r="E86" s="50">
        <v>1</v>
      </c>
      <c r="F86" s="50">
        <v>1</v>
      </c>
      <c r="G86" s="37">
        <v>1</v>
      </c>
      <c r="H86" s="37">
        <v>4</v>
      </c>
      <c r="I86" s="50">
        <v>2</v>
      </c>
      <c r="J86" s="37">
        <v>1</v>
      </c>
      <c r="K86" s="3">
        <v>1</v>
      </c>
      <c r="L86" s="13">
        <v>2</v>
      </c>
      <c r="M86" s="13">
        <v>2</v>
      </c>
      <c r="N86" s="3">
        <v>4</v>
      </c>
      <c r="R86" s="20">
        <v>15000</v>
      </c>
      <c r="S86" s="20">
        <v>800</v>
      </c>
      <c r="U86" s="37">
        <v>10000</v>
      </c>
      <c r="V86" s="20">
        <v>4000</v>
      </c>
      <c r="Y86" s="37">
        <v>50000</v>
      </c>
      <c r="Z86" s="37">
        <v>1</v>
      </c>
      <c r="AA86" s="37">
        <v>2</v>
      </c>
      <c r="AB86" s="37">
        <v>2</v>
      </c>
      <c r="AC86" s="37">
        <v>3</v>
      </c>
      <c r="BC86" s="32">
        <v>500</v>
      </c>
      <c r="BE86" s="20">
        <v>0.1</v>
      </c>
      <c r="BF86" s="50">
        <v>5</v>
      </c>
      <c r="BH86" s="50">
        <v>1</v>
      </c>
      <c r="BI86" s="50">
        <v>4</v>
      </c>
      <c r="CH86" s="37">
        <v>1</v>
      </c>
      <c r="CI86" s="37">
        <v>2</v>
      </c>
      <c r="CJ86" s="37">
        <v>2</v>
      </c>
      <c r="CL86" s="37">
        <v>2</v>
      </c>
      <c r="CM86" s="37">
        <v>2</v>
      </c>
      <c r="CN86" s="37">
        <v>2</v>
      </c>
      <c r="CO86" s="37">
        <v>2</v>
      </c>
      <c r="CP86" s="37">
        <v>2</v>
      </c>
    </row>
    <row r="87" spans="1:94" x14ac:dyDescent="0.3">
      <c r="A87" s="37">
        <v>101</v>
      </c>
      <c r="B87" s="37">
        <v>1</v>
      </c>
      <c r="C87" s="37">
        <v>30</v>
      </c>
      <c r="D87" s="37">
        <v>1</v>
      </c>
      <c r="E87" s="50">
        <v>1</v>
      </c>
      <c r="F87" s="50">
        <v>1</v>
      </c>
      <c r="G87" s="37">
        <v>1</v>
      </c>
      <c r="H87" s="37">
        <v>4</v>
      </c>
      <c r="I87" s="50">
        <v>3</v>
      </c>
      <c r="J87" s="37">
        <v>2</v>
      </c>
      <c r="K87" s="3">
        <v>2</v>
      </c>
      <c r="O87" s="13">
        <v>4</v>
      </c>
      <c r="P87" s="13">
        <v>1</v>
      </c>
      <c r="Q87" s="3">
        <v>5</v>
      </c>
      <c r="R87" s="20">
        <v>250000</v>
      </c>
      <c r="S87" s="20">
        <v>3000</v>
      </c>
      <c r="U87" s="37">
        <v>4000</v>
      </c>
      <c r="Y87" s="37">
        <v>75000</v>
      </c>
      <c r="Z87" s="37">
        <v>1</v>
      </c>
      <c r="AA87" s="37">
        <v>1</v>
      </c>
      <c r="AB87" s="37">
        <v>1</v>
      </c>
      <c r="AC87" s="37">
        <v>2</v>
      </c>
      <c r="BC87" s="32">
        <v>250</v>
      </c>
      <c r="BD87" s="50">
        <v>250</v>
      </c>
      <c r="BG87" s="50">
        <v>1</v>
      </c>
      <c r="BI87" s="50">
        <v>4</v>
      </c>
      <c r="CH87" s="37">
        <v>1</v>
      </c>
      <c r="CI87" s="37">
        <v>2</v>
      </c>
      <c r="CJ87" s="37">
        <v>2</v>
      </c>
      <c r="CL87" s="37">
        <v>2</v>
      </c>
      <c r="CM87" s="37">
        <v>2</v>
      </c>
      <c r="CN87" s="37">
        <v>2</v>
      </c>
      <c r="CO87" s="37">
        <v>2</v>
      </c>
      <c r="CP87" s="37">
        <v>2</v>
      </c>
    </row>
    <row r="88" spans="1:94" x14ac:dyDescent="0.3">
      <c r="A88" s="37">
        <v>102</v>
      </c>
      <c r="B88" s="37">
        <v>1</v>
      </c>
      <c r="C88" s="37">
        <v>50</v>
      </c>
      <c r="D88" s="37">
        <v>2</v>
      </c>
      <c r="E88" s="50">
        <v>1</v>
      </c>
      <c r="F88" s="50">
        <v>1</v>
      </c>
      <c r="G88" s="37">
        <v>1</v>
      </c>
      <c r="H88" s="37">
        <v>1</v>
      </c>
      <c r="I88" s="50">
        <v>50</v>
      </c>
      <c r="J88" s="37">
        <v>1</v>
      </c>
      <c r="K88" s="3">
        <v>1</v>
      </c>
      <c r="L88" s="13">
        <v>3</v>
      </c>
      <c r="M88" s="13">
        <v>2</v>
      </c>
      <c r="N88" s="3">
        <v>5</v>
      </c>
      <c r="R88" s="20">
        <v>35000</v>
      </c>
      <c r="S88" s="20">
        <v>500</v>
      </c>
      <c r="V88" s="20">
        <v>20000</v>
      </c>
      <c r="Z88" s="37">
        <v>1</v>
      </c>
      <c r="AA88" s="37">
        <v>1</v>
      </c>
      <c r="AB88" s="37">
        <v>1</v>
      </c>
      <c r="AC88" s="37">
        <v>2</v>
      </c>
      <c r="BD88" s="50">
        <v>500</v>
      </c>
      <c r="BE88" s="20">
        <v>0.1</v>
      </c>
      <c r="BF88" s="50">
        <v>5</v>
      </c>
      <c r="BI88" s="50">
        <v>3</v>
      </c>
      <c r="BZ88" s="26">
        <v>1500</v>
      </c>
      <c r="CB88" s="50">
        <v>4</v>
      </c>
      <c r="CD88" s="50">
        <v>300</v>
      </c>
      <c r="CF88" s="50">
        <v>1</v>
      </c>
      <c r="CG88" s="50">
        <v>3</v>
      </c>
      <c r="CH88" s="37">
        <v>2</v>
      </c>
      <c r="CI88" s="37">
        <v>2</v>
      </c>
      <c r="CJ88" s="37">
        <v>2</v>
      </c>
      <c r="CL88" s="37">
        <v>2</v>
      </c>
      <c r="CM88" s="37">
        <v>2</v>
      </c>
      <c r="CN88" s="37">
        <v>2</v>
      </c>
      <c r="CO88" s="37">
        <v>2</v>
      </c>
      <c r="CP88" s="37">
        <v>2</v>
      </c>
    </row>
    <row r="89" spans="1:94" x14ac:dyDescent="0.3">
      <c r="A89" s="37">
        <v>103</v>
      </c>
      <c r="B89" s="37">
        <v>1</v>
      </c>
      <c r="C89" s="37">
        <v>56</v>
      </c>
      <c r="D89" s="37">
        <v>2</v>
      </c>
      <c r="E89" s="50">
        <v>1</v>
      </c>
      <c r="F89" s="50">
        <v>1</v>
      </c>
      <c r="G89" s="37">
        <v>1</v>
      </c>
      <c r="H89" s="37">
        <v>2</v>
      </c>
      <c r="I89" s="50">
        <v>56</v>
      </c>
      <c r="J89" s="37">
        <v>3</v>
      </c>
      <c r="K89" s="3">
        <v>2</v>
      </c>
      <c r="O89" s="13">
        <v>3</v>
      </c>
      <c r="P89" s="13">
        <v>3</v>
      </c>
      <c r="Q89" s="3">
        <v>6</v>
      </c>
      <c r="R89" s="20">
        <v>30000</v>
      </c>
      <c r="S89" s="20">
        <v>3000</v>
      </c>
      <c r="T89" s="37">
        <v>1000</v>
      </c>
      <c r="U89" s="37">
        <v>2000</v>
      </c>
      <c r="V89" s="20">
        <v>7000</v>
      </c>
      <c r="Y89" s="37">
        <v>50000</v>
      </c>
      <c r="Z89" s="37">
        <v>1</v>
      </c>
      <c r="AA89" s="37">
        <v>2</v>
      </c>
      <c r="AB89" s="37">
        <v>1</v>
      </c>
      <c r="AC89" s="37">
        <v>2</v>
      </c>
      <c r="AT89" s="26">
        <v>1000</v>
      </c>
      <c r="AX89" s="50">
        <v>1000</v>
      </c>
      <c r="BA89" s="50">
        <v>4</v>
      </c>
      <c r="BC89" s="32">
        <v>500</v>
      </c>
      <c r="BD89" s="50">
        <v>50</v>
      </c>
      <c r="BE89" s="20">
        <v>0.5</v>
      </c>
      <c r="BG89" s="50">
        <v>1</v>
      </c>
      <c r="BI89" s="50">
        <v>5</v>
      </c>
      <c r="CH89" s="37">
        <v>2</v>
      </c>
      <c r="CI89" s="37">
        <v>2</v>
      </c>
      <c r="CJ89" s="37">
        <v>2</v>
      </c>
      <c r="CL89" s="37">
        <v>2</v>
      </c>
      <c r="CM89" s="37">
        <v>2</v>
      </c>
      <c r="CN89" s="37">
        <v>2</v>
      </c>
      <c r="CO89" s="37">
        <v>2</v>
      </c>
      <c r="CP89" s="37">
        <v>2</v>
      </c>
    </row>
    <row r="90" spans="1:94" x14ac:dyDescent="0.3">
      <c r="A90" s="37">
        <v>108</v>
      </c>
      <c r="B90" s="37">
        <v>1</v>
      </c>
      <c r="C90" s="37">
        <v>21</v>
      </c>
      <c r="D90" s="37">
        <v>1</v>
      </c>
      <c r="E90" s="50">
        <v>1</v>
      </c>
      <c r="F90" s="50">
        <v>1</v>
      </c>
      <c r="G90" s="37">
        <v>1</v>
      </c>
      <c r="H90" s="37">
        <v>4</v>
      </c>
      <c r="I90" s="50">
        <v>21</v>
      </c>
      <c r="J90" s="37">
        <v>3</v>
      </c>
      <c r="K90" s="3">
        <v>1</v>
      </c>
      <c r="L90" s="13">
        <v>4</v>
      </c>
      <c r="N90" s="3">
        <v>4</v>
      </c>
      <c r="R90" s="20">
        <v>30000</v>
      </c>
      <c r="S90" s="20">
        <v>1500</v>
      </c>
      <c r="T90" s="37">
        <v>800</v>
      </c>
      <c r="U90" s="37">
        <v>5000</v>
      </c>
      <c r="V90" s="20">
        <v>20000</v>
      </c>
      <c r="Y90" s="37">
        <v>60000</v>
      </c>
      <c r="Z90" s="37">
        <v>1</v>
      </c>
      <c r="AA90" s="37">
        <v>1</v>
      </c>
      <c r="AB90" s="37">
        <v>1</v>
      </c>
      <c r="AC90" s="37">
        <v>2</v>
      </c>
      <c r="AT90" s="26">
        <v>500</v>
      </c>
      <c r="AV90" s="50">
        <v>1</v>
      </c>
      <c r="AW90" s="20">
        <v>30</v>
      </c>
      <c r="AX90" s="50">
        <v>800</v>
      </c>
      <c r="AZ90" s="50">
        <v>3</v>
      </c>
      <c r="BA90" s="50">
        <v>4</v>
      </c>
      <c r="BB90" s="26">
        <v>250</v>
      </c>
      <c r="BC90" s="32">
        <v>500</v>
      </c>
      <c r="BD90" s="50">
        <v>100</v>
      </c>
      <c r="BE90" s="20">
        <v>0.5</v>
      </c>
      <c r="BG90" s="50">
        <v>1</v>
      </c>
      <c r="BI90" s="50">
        <v>4</v>
      </c>
      <c r="BK90" s="32" t="s">
        <v>73</v>
      </c>
      <c r="CH90" s="37">
        <v>2</v>
      </c>
      <c r="CI90" s="37">
        <v>2</v>
      </c>
      <c r="CJ90" s="37">
        <v>2</v>
      </c>
      <c r="CL90" s="37">
        <v>2</v>
      </c>
      <c r="CM90" s="37">
        <v>2</v>
      </c>
      <c r="CN90" s="37">
        <v>2</v>
      </c>
      <c r="CO90" s="37">
        <v>2</v>
      </c>
      <c r="CP90" s="37">
        <v>2</v>
      </c>
    </row>
    <row r="91" spans="1:94" x14ac:dyDescent="0.3">
      <c r="A91" s="37">
        <v>109</v>
      </c>
      <c r="B91" s="37">
        <v>1</v>
      </c>
      <c r="C91" s="37">
        <v>30</v>
      </c>
      <c r="D91" s="37">
        <v>1</v>
      </c>
      <c r="E91" s="50">
        <v>1</v>
      </c>
      <c r="F91" s="50">
        <v>1</v>
      </c>
      <c r="G91" s="37">
        <v>1</v>
      </c>
      <c r="H91" s="37">
        <v>3</v>
      </c>
      <c r="I91" s="50">
        <v>12</v>
      </c>
      <c r="J91" s="37">
        <v>3</v>
      </c>
      <c r="K91" s="3">
        <v>1</v>
      </c>
      <c r="L91" s="13">
        <v>2</v>
      </c>
      <c r="M91" s="13">
        <v>2</v>
      </c>
      <c r="N91" s="3">
        <v>4</v>
      </c>
      <c r="R91" s="20">
        <v>19000</v>
      </c>
      <c r="S91" s="20">
        <v>400</v>
      </c>
      <c r="T91" s="37">
        <v>300</v>
      </c>
      <c r="U91" s="37">
        <v>700</v>
      </c>
      <c r="V91" s="20">
        <v>4000</v>
      </c>
      <c r="Y91" s="37">
        <v>30000</v>
      </c>
      <c r="Z91" s="37">
        <v>1</v>
      </c>
      <c r="AA91" s="37">
        <v>1</v>
      </c>
      <c r="AB91" s="37">
        <v>1</v>
      </c>
      <c r="AC91" s="52">
        <v>2</v>
      </c>
      <c r="AT91" s="26">
        <v>500</v>
      </c>
      <c r="AU91" s="32">
        <v>500</v>
      </c>
      <c r="AX91" s="50">
        <v>300</v>
      </c>
      <c r="BA91" s="50">
        <v>5</v>
      </c>
      <c r="CH91" s="37">
        <v>2</v>
      </c>
      <c r="CI91" s="37">
        <v>2</v>
      </c>
      <c r="CJ91" s="37">
        <v>2</v>
      </c>
      <c r="CL91" s="37">
        <v>2</v>
      </c>
      <c r="CM91" s="37">
        <v>2</v>
      </c>
      <c r="CN91" s="37">
        <v>2</v>
      </c>
      <c r="CO91" s="37">
        <v>2</v>
      </c>
      <c r="CP91" s="37">
        <v>2</v>
      </c>
    </row>
    <row r="92" spans="1:94" x14ac:dyDescent="0.3">
      <c r="A92" s="37">
        <v>110</v>
      </c>
      <c r="B92" s="37">
        <v>1</v>
      </c>
      <c r="C92" s="37">
        <v>62</v>
      </c>
      <c r="D92" s="37">
        <v>1</v>
      </c>
      <c r="E92" s="50">
        <v>1</v>
      </c>
      <c r="F92" s="50">
        <v>1</v>
      </c>
      <c r="G92" s="37">
        <v>1</v>
      </c>
      <c r="H92" s="37">
        <v>4</v>
      </c>
      <c r="I92" s="50">
        <v>31</v>
      </c>
      <c r="J92" s="37">
        <v>3</v>
      </c>
      <c r="K92" s="3">
        <v>2</v>
      </c>
      <c r="O92" s="13">
        <v>2</v>
      </c>
      <c r="P92" s="13">
        <v>2</v>
      </c>
      <c r="Q92" s="3">
        <v>4</v>
      </c>
      <c r="R92" s="20">
        <v>30000</v>
      </c>
      <c r="S92" s="20">
        <v>3500</v>
      </c>
      <c r="U92" s="37">
        <v>1000</v>
      </c>
      <c r="V92" s="20">
        <v>30000</v>
      </c>
      <c r="Y92" s="37">
        <v>20000</v>
      </c>
      <c r="Z92" s="37">
        <v>1</v>
      </c>
      <c r="AA92" s="37">
        <v>1</v>
      </c>
      <c r="AB92" s="37">
        <v>1</v>
      </c>
      <c r="AC92" s="37">
        <v>2</v>
      </c>
      <c r="AE92" s="32">
        <v>300</v>
      </c>
      <c r="AI92" s="50">
        <v>1</v>
      </c>
      <c r="AK92" s="50">
        <v>5</v>
      </c>
      <c r="BB92" s="26">
        <v>500</v>
      </c>
      <c r="BD92" s="50">
        <v>10</v>
      </c>
      <c r="BE92" s="20">
        <v>0.5</v>
      </c>
      <c r="BH92" s="50">
        <v>1</v>
      </c>
      <c r="BI92" s="50">
        <v>5</v>
      </c>
      <c r="CH92" s="37">
        <v>1</v>
      </c>
      <c r="CI92" s="37">
        <v>2</v>
      </c>
      <c r="CJ92" s="37">
        <v>2</v>
      </c>
      <c r="CL92" s="37">
        <v>2</v>
      </c>
      <c r="CM92" s="37">
        <v>2</v>
      </c>
      <c r="CN92" s="37">
        <v>2</v>
      </c>
      <c r="CO92" s="37">
        <v>2</v>
      </c>
      <c r="CP92" s="37">
        <v>2</v>
      </c>
    </row>
    <row r="93" spans="1:94" x14ac:dyDescent="0.3">
      <c r="A93" s="37">
        <v>111</v>
      </c>
      <c r="B93" s="37">
        <v>1</v>
      </c>
      <c r="C93" s="37">
        <v>27</v>
      </c>
      <c r="D93" s="37">
        <v>2</v>
      </c>
      <c r="E93" s="50">
        <v>1</v>
      </c>
      <c r="F93" s="50">
        <v>1</v>
      </c>
      <c r="G93" s="37">
        <v>2</v>
      </c>
      <c r="H93" s="37">
        <v>4</v>
      </c>
      <c r="I93" s="50">
        <v>30</v>
      </c>
      <c r="J93" s="37">
        <v>3</v>
      </c>
      <c r="K93" s="3">
        <v>1</v>
      </c>
      <c r="L93" s="13">
        <v>4</v>
      </c>
      <c r="M93" s="13">
        <v>1</v>
      </c>
      <c r="N93" s="3">
        <v>5</v>
      </c>
      <c r="R93" s="20">
        <v>30000</v>
      </c>
      <c r="S93" s="20">
        <v>2000</v>
      </c>
      <c r="T93" s="37">
        <v>200</v>
      </c>
      <c r="U93" s="37">
        <v>10000</v>
      </c>
      <c r="V93" s="20">
        <v>8000</v>
      </c>
      <c r="W93" s="20">
        <v>20000</v>
      </c>
      <c r="Y93" s="37">
        <v>180000</v>
      </c>
      <c r="Z93" s="37">
        <v>1</v>
      </c>
      <c r="AA93" s="37">
        <v>1</v>
      </c>
      <c r="AB93" s="37">
        <v>1</v>
      </c>
      <c r="AC93" s="37">
        <v>2</v>
      </c>
      <c r="AF93" s="50">
        <v>60000</v>
      </c>
      <c r="AK93" s="50">
        <v>2</v>
      </c>
      <c r="AT93" s="26">
        <v>15000</v>
      </c>
      <c r="AX93" s="50">
        <v>200</v>
      </c>
      <c r="BA93" s="50">
        <v>2</v>
      </c>
      <c r="CH93" s="37">
        <v>1</v>
      </c>
      <c r="CI93" s="37">
        <v>2</v>
      </c>
      <c r="CJ93" s="37">
        <v>1</v>
      </c>
      <c r="CL93" s="37">
        <v>2</v>
      </c>
      <c r="CM93" s="37">
        <v>2</v>
      </c>
      <c r="CN93" s="37">
        <v>2</v>
      </c>
      <c r="CO93" s="37">
        <v>1</v>
      </c>
      <c r="CP93" s="37">
        <v>2</v>
      </c>
    </row>
    <row r="94" spans="1:94" x14ac:dyDescent="0.3">
      <c r="A94" s="37">
        <v>112</v>
      </c>
      <c r="B94" s="37">
        <v>1</v>
      </c>
      <c r="C94" s="37">
        <v>47</v>
      </c>
      <c r="D94" s="37">
        <v>2</v>
      </c>
      <c r="E94" s="50">
        <v>1</v>
      </c>
      <c r="F94" s="50">
        <v>1</v>
      </c>
      <c r="G94" s="37">
        <v>1</v>
      </c>
      <c r="H94" s="37">
        <v>3</v>
      </c>
      <c r="I94" s="50">
        <v>47</v>
      </c>
      <c r="J94" s="37">
        <v>1</v>
      </c>
      <c r="K94" s="3">
        <v>1</v>
      </c>
      <c r="L94" s="13">
        <v>3</v>
      </c>
      <c r="M94" s="13">
        <v>3</v>
      </c>
      <c r="N94" s="3">
        <v>6</v>
      </c>
      <c r="R94" s="20">
        <v>60000</v>
      </c>
      <c r="S94" s="20">
        <v>1800</v>
      </c>
      <c r="U94" s="37">
        <v>3000</v>
      </c>
      <c r="V94" s="20">
        <v>30000</v>
      </c>
      <c r="Y94" s="37">
        <v>100000</v>
      </c>
      <c r="Z94" s="37">
        <v>1</v>
      </c>
      <c r="AA94" s="37">
        <v>2</v>
      </c>
      <c r="AB94" s="37">
        <v>1</v>
      </c>
      <c r="AC94" s="37">
        <v>1</v>
      </c>
      <c r="AD94" s="26">
        <v>10000</v>
      </c>
      <c r="AE94" s="32">
        <v>5000</v>
      </c>
      <c r="AK94" s="50">
        <v>2</v>
      </c>
      <c r="BB94" s="26">
        <v>10000</v>
      </c>
      <c r="BC94" s="32">
        <v>5000</v>
      </c>
      <c r="BD94" s="50">
        <v>150</v>
      </c>
      <c r="BE94" s="20">
        <v>0.5</v>
      </c>
      <c r="BG94" s="50">
        <v>1</v>
      </c>
      <c r="BI94" s="50">
        <v>2</v>
      </c>
      <c r="CH94" s="37">
        <v>1</v>
      </c>
      <c r="CI94" s="37">
        <v>2</v>
      </c>
      <c r="CJ94" s="37">
        <v>2</v>
      </c>
      <c r="CL94" s="37">
        <v>2</v>
      </c>
      <c r="CM94" s="37">
        <v>2</v>
      </c>
      <c r="CN94" s="37">
        <v>2</v>
      </c>
      <c r="CO94" s="37">
        <v>1</v>
      </c>
      <c r="CP94" s="37">
        <v>2</v>
      </c>
    </row>
    <row r="95" spans="1:94" x14ac:dyDescent="0.3">
      <c r="A95" s="37">
        <v>113</v>
      </c>
      <c r="B95" s="37">
        <v>1</v>
      </c>
      <c r="C95" s="37">
        <v>74</v>
      </c>
      <c r="D95" s="37">
        <v>1</v>
      </c>
      <c r="E95" s="50">
        <v>1</v>
      </c>
      <c r="F95" s="50">
        <v>1</v>
      </c>
      <c r="G95" s="37">
        <v>1</v>
      </c>
      <c r="H95" s="37">
        <v>3</v>
      </c>
      <c r="I95" s="50">
        <v>50</v>
      </c>
      <c r="J95" s="37">
        <v>4</v>
      </c>
      <c r="K95" s="3">
        <v>1</v>
      </c>
      <c r="L95" s="13">
        <v>4</v>
      </c>
      <c r="N95" s="3">
        <v>4</v>
      </c>
      <c r="R95" s="20">
        <v>20000</v>
      </c>
      <c r="S95" s="20">
        <v>200</v>
      </c>
      <c r="T95" s="37">
        <v>300</v>
      </c>
      <c r="U95" s="37">
        <v>5000</v>
      </c>
      <c r="Z95" s="37">
        <v>1</v>
      </c>
      <c r="AA95" s="37">
        <v>2</v>
      </c>
      <c r="AB95" s="37">
        <v>2</v>
      </c>
      <c r="AC95" s="37">
        <v>2</v>
      </c>
      <c r="AT95" s="26">
        <v>10000</v>
      </c>
      <c r="AU95" s="32">
        <v>5000</v>
      </c>
      <c r="BA95" s="50">
        <v>2</v>
      </c>
      <c r="BB95" s="26">
        <v>10000</v>
      </c>
      <c r="BC95" s="32">
        <v>10000</v>
      </c>
      <c r="BD95" s="50">
        <v>500</v>
      </c>
      <c r="BE95" s="20">
        <v>0.5</v>
      </c>
      <c r="BI95" s="50">
        <v>2</v>
      </c>
      <c r="CH95" s="37">
        <v>1</v>
      </c>
      <c r="CI95" s="37">
        <v>2</v>
      </c>
      <c r="CJ95" s="37">
        <v>2</v>
      </c>
      <c r="CL95" s="37">
        <v>2</v>
      </c>
      <c r="CM95" s="37">
        <v>2</v>
      </c>
      <c r="CN95" s="37">
        <v>2</v>
      </c>
      <c r="CO95" s="37">
        <v>1</v>
      </c>
      <c r="CP95" s="37">
        <v>2</v>
      </c>
    </row>
    <row r="96" spans="1:94" x14ac:dyDescent="0.3">
      <c r="A96" s="37">
        <v>117</v>
      </c>
      <c r="B96" s="37">
        <v>1</v>
      </c>
      <c r="C96" s="37">
        <v>59</v>
      </c>
      <c r="D96" s="37">
        <v>1</v>
      </c>
      <c r="E96" s="50">
        <v>1</v>
      </c>
      <c r="F96" s="50">
        <v>1</v>
      </c>
      <c r="G96" s="37">
        <v>1</v>
      </c>
      <c r="H96" s="37">
        <v>5</v>
      </c>
      <c r="I96" s="50">
        <v>35</v>
      </c>
      <c r="J96" s="37">
        <v>1</v>
      </c>
      <c r="K96" s="3">
        <v>1</v>
      </c>
      <c r="L96" s="13">
        <v>3</v>
      </c>
      <c r="N96" s="3">
        <v>3</v>
      </c>
      <c r="R96" s="20">
        <v>30000</v>
      </c>
      <c r="S96" s="20">
        <v>1200</v>
      </c>
      <c r="T96" s="37">
        <v>250</v>
      </c>
      <c r="U96" s="37">
        <v>2000</v>
      </c>
      <c r="Y96" s="37">
        <v>70000</v>
      </c>
      <c r="Z96" s="37">
        <v>1</v>
      </c>
      <c r="AA96" s="37">
        <v>1</v>
      </c>
      <c r="AB96" s="37">
        <v>1</v>
      </c>
      <c r="AC96" s="37">
        <v>2</v>
      </c>
      <c r="AD96" s="26">
        <v>10000</v>
      </c>
      <c r="AE96" s="32">
        <v>10000</v>
      </c>
      <c r="AK96" s="50">
        <v>2</v>
      </c>
      <c r="AT96" s="26">
        <v>50000</v>
      </c>
      <c r="AX96" s="50">
        <v>250</v>
      </c>
      <c r="BA96" s="50">
        <v>2</v>
      </c>
      <c r="BD96" s="55"/>
      <c r="BE96" s="20">
        <v>0.5</v>
      </c>
      <c r="BI96" s="50">
        <v>2</v>
      </c>
      <c r="CH96" s="37">
        <v>1</v>
      </c>
      <c r="CI96" s="37">
        <v>2</v>
      </c>
      <c r="CJ96" s="37">
        <v>1</v>
      </c>
      <c r="CL96" s="37">
        <v>1</v>
      </c>
      <c r="CM96" s="37">
        <v>1</v>
      </c>
      <c r="CN96" s="37">
        <v>2</v>
      </c>
      <c r="CO96" s="37">
        <v>1</v>
      </c>
      <c r="CP96" s="37">
        <v>2</v>
      </c>
    </row>
    <row r="97" spans="1:96" x14ac:dyDescent="0.3">
      <c r="A97" s="37">
        <v>118</v>
      </c>
      <c r="B97" s="37">
        <v>1</v>
      </c>
      <c r="C97" s="37">
        <v>47</v>
      </c>
      <c r="D97" s="37">
        <v>2</v>
      </c>
      <c r="E97" s="50">
        <v>1</v>
      </c>
      <c r="F97" s="50">
        <v>1</v>
      </c>
      <c r="G97" s="37">
        <v>1</v>
      </c>
      <c r="H97" s="37">
        <v>3</v>
      </c>
      <c r="I97" s="50">
        <v>47</v>
      </c>
      <c r="J97" s="37">
        <v>1</v>
      </c>
      <c r="K97" s="3">
        <v>2</v>
      </c>
      <c r="O97" s="13">
        <v>3</v>
      </c>
      <c r="P97" s="13">
        <v>3</v>
      </c>
      <c r="Q97" s="3">
        <v>6</v>
      </c>
      <c r="R97" s="20">
        <v>60000</v>
      </c>
      <c r="S97" s="20">
        <v>1800</v>
      </c>
      <c r="U97" s="37">
        <v>3000</v>
      </c>
      <c r="V97" s="20">
        <v>30000</v>
      </c>
      <c r="Y97" s="37">
        <v>45000</v>
      </c>
      <c r="Z97" s="37">
        <v>1</v>
      </c>
      <c r="AA97" s="37">
        <v>2</v>
      </c>
      <c r="AB97" s="37">
        <v>1</v>
      </c>
      <c r="AC97" s="37">
        <v>2</v>
      </c>
      <c r="AD97" s="26">
        <v>10000</v>
      </c>
      <c r="AE97" s="32">
        <v>5000</v>
      </c>
      <c r="AK97" s="50">
        <v>2</v>
      </c>
      <c r="AT97" s="26">
        <v>10000</v>
      </c>
      <c r="AU97" s="32">
        <v>5000</v>
      </c>
      <c r="AV97" s="50">
        <v>300</v>
      </c>
      <c r="AW97" s="20">
        <v>5</v>
      </c>
      <c r="BA97" s="50">
        <v>2</v>
      </c>
      <c r="CH97" s="37">
        <v>1</v>
      </c>
      <c r="CI97" s="37">
        <v>2</v>
      </c>
      <c r="CJ97" s="37">
        <v>2</v>
      </c>
      <c r="CL97" s="37">
        <v>2</v>
      </c>
      <c r="CM97" s="37">
        <v>2</v>
      </c>
      <c r="CN97" s="37">
        <v>2</v>
      </c>
      <c r="CO97" s="37">
        <v>1</v>
      </c>
      <c r="CP97" s="37">
        <v>2</v>
      </c>
    </row>
    <row r="98" spans="1:96" x14ac:dyDescent="0.3">
      <c r="A98" s="37">
        <v>119</v>
      </c>
      <c r="B98" s="37">
        <v>1</v>
      </c>
      <c r="C98" s="37">
        <v>50</v>
      </c>
      <c r="D98" s="37">
        <v>1</v>
      </c>
      <c r="E98" s="50">
        <v>1</v>
      </c>
      <c r="F98" s="50">
        <v>1</v>
      </c>
      <c r="G98" s="37">
        <v>3</v>
      </c>
      <c r="H98" s="37">
        <v>2</v>
      </c>
      <c r="I98" s="50">
        <v>4</v>
      </c>
      <c r="J98" s="37">
        <v>4</v>
      </c>
      <c r="K98" s="3">
        <v>1</v>
      </c>
      <c r="L98" s="13">
        <v>2</v>
      </c>
      <c r="M98" s="13">
        <v>1</v>
      </c>
      <c r="N98" s="3">
        <v>3</v>
      </c>
      <c r="R98" s="20">
        <v>6000</v>
      </c>
      <c r="S98" s="20">
        <v>3000</v>
      </c>
      <c r="U98" s="37">
        <v>2000</v>
      </c>
      <c r="V98" s="20">
        <v>1500</v>
      </c>
      <c r="Y98" s="37">
        <v>25000</v>
      </c>
      <c r="Z98" s="37">
        <v>1</v>
      </c>
      <c r="AA98" s="37">
        <v>3</v>
      </c>
      <c r="AB98" s="37">
        <v>2</v>
      </c>
      <c r="AC98" s="37">
        <v>3</v>
      </c>
      <c r="AD98" s="26">
        <v>30000</v>
      </c>
      <c r="AE98" s="32">
        <v>20000</v>
      </c>
      <c r="AF98" s="50">
        <v>300</v>
      </c>
      <c r="AG98" s="20">
        <v>5</v>
      </c>
      <c r="AK98" s="50">
        <v>2</v>
      </c>
      <c r="AT98" s="26">
        <v>1</v>
      </c>
      <c r="AU98" s="32">
        <v>2</v>
      </c>
      <c r="AV98" s="50">
        <v>2</v>
      </c>
      <c r="CH98" s="37">
        <v>1</v>
      </c>
      <c r="CI98" s="37">
        <v>2</v>
      </c>
      <c r="CJ98" s="37">
        <v>2</v>
      </c>
      <c r="CL98" s="37">
        <v>1</v>
      </c>
      <c r="CM98" s="37">
        <v>2</v>
      </c>
      <c r="CN98" s="37">
        <v>1</v>
      </c>
      <c r="CO98" s="37">
        <v>2</v>
      </c>
      <c r="CP98" s="37">
        <v>2</v>
      </c>
    </row>
    <row r="99" spans="1:96" x14ac:dyDescent="0.3">
      <c r="A99" s="37">
        <v>123</v>
      </c>
      <c r="B99" s="37">
        <v>1</v>
      </c>
      <c r="C99" s="37">
        <v>42</v>
      </c>
      <c r="D99" s="37">
        <v>2</v>
      </c>
      <c r="E99" s="50">
        <v>1</v>
      </c>
      <c r="F99" s="50">
        <v>1</v>
      </c>
      <c r="G99" s="37">
        <v>1</v>
      </c>
      <c r="H99" s="37">
        <v>4</v>
      </c>
      <c r="I99" s="50">
        <v>10</v>
      </c>
      <c r="J99" s="37">
        <v>1</v>
      </c>
      <c r="K99" s="3">
        <v>2</v>
      </c>
      <c r="O99" s="13">
        <v>3</v>
      </c>
      <c r="P99" s="13">
        <v>2</v>
      </c>
      <c r="Q99" s="3">
        <v>5</v>
      </c>
      <c r="R99" s="20">
        <v>20000</v>
      </c>
      <c r="S99" s="20">
        <v>1500</v>
      </c>
      <c r="T99" s="37">
        <v>400</v>
      </c>
      <c r="U99" s="37">
        <v>1500</v>
      </c>
      <c r="V99" s="20">
        <v>10000</v>
      </c>
      <c r="X99" s="20">
        <v>4000</v>
      </c>
      <c r="Y99" s="37">
        <v>85000</v>
      </c>
      <c r="Z99" s="37">
        <v>1</v>
      </c>
      <c r="AA99" s="37">
        <v>2</v>
      </c>
      <c r="AB99" s="37">
        <v>3</v>
      </c>
      <c r="AC99" s="37">
        <v>3</v>
      </c>
      <c r="AT99" s="26">
        <v>25</v>
      </c>
      <c r="AU99" s="32">
        <v>2000</v>
      </c>
      <c r="AX99" s="50">
        <v>400</v>
      </c>
      <c r="AZ99" s="50">
        <v>2</v>
      </c>
      <c r="BA99" s="50">
        <v>4</v>
      </c>
      <c r="CH99" s="37">
        <v>1</v>
      </c>
      <c r="CI99" s="37">
        <v>2</v>
      </c>
      <c r="CJ99" s="37">
        <v>2</v>
      </c>
      <c r="CL99" s="37">
        <v>1</v>
      </c>
      <c r="CM99" s="37">
        <v>1</v>
      </c>
      <c r="CN99" s="37">
        <v>2</v>
      </c>
      <c r="CO99" s="37">
        <v>2</v>
      </c>
      <c r="CP99" s="37">
        <v>2</v>
      </c>
    </row>
    <row r="100" spans="1:96" x14ac:dyDescent="0.3">
      <c r="A100" s="37">
        <v>124</v>
      </c>
      <c r="B100" s="37">
        <v>1</v>
      </c>
      <c r="C100" s="37">
        <v>57</v>
      </c>
      <c r="D100" s="37">
        <v>2</v>
      </c>
      <c r="E100" s="50">
        <v>1</v>
      </c>
      <c r="F100" s="50">
        <v>1</v>
      </c>
      <c r="G100" s="37">
        <v>1</v>
      </c>
      <c r="H100" s="37">
        <v>2</v>
      </c>
      <c r="I100" s="50">
        <v>57</v>
      </c>
      <c r="J100" s="37">
        <v>1</v>
      </c>
      <c r="K100" s="3">
        <v>1</v>
      </c>
      <c r="L100" s="13">
        <v>2</v>
      </c>
      <c r="M100" s="13">
        <v>1</v>
      </c>
      <c r="N100" s="3">
        <v>3</v>
      </c>
      <c r="R100" s="20">
        <v>30000</v>
      </c>
      <c r="S100" s="20">
        <v>3000</v>
      </c>
      <c r="T100" s="37">
        <v>200</v>
      </c>
      <c r="U100" s="37">
        <v>1000</v>
      </c>
      <c r="V100" s="20">
        <v>20000</v>
      </c>
      <c r="Y100" s="37">
        <v>90000</v>
      </c>
      <c r="Z100" s="37">
        <v>1</v>
      </c>
      <c r="AA100" s="37">
        <v>2</v>
      </c>
      <c r="AB100" s="37">
        <v>2</v>
      </c>
      <c r="AC100" s="37">
        <v>2</v>
      </c>
      <c r="AE100" s="32">
        <v>2000</v>
      </c>
      <c r="AK100" s="50">
        <v>1</v>
      </c>
      <c r="AT100" s="26">
        <v>40</v>
      </c>
      <c r="AX100" s="50">
        <v>350</v>
      </c>
      <c r="AZ100" s="50">
        <v>1</v>
      </c>
      <c r="BA100" s="50">
        <v>5</v>
      </c>
      <c r="CA100" s="32">
        <v>2000</v>
      </c>
      <c r="CB100" s="50">
        <v>300</v>
      </c>
      <c r="CC100" s="20">
        <v>5</v>
      </c>
      <c r="CG100" s="50">
        <v>3</v>
      </c>
      <c r="CH100" s="37">
        <v>2</v>
      </c>
      <c r="CI100" s="37">
        <v>2</v>
      </c>
      <c r="CJ100" s="37">
        <v>2</v>
      </c>
      <c r="CL100" s="37">
        <v>1</v>
      </c>
      <c r="CM100" s="37">
        <v>2</v>
      </c>
      <c r="CN100" s="37">
        <v>2</v>
      </c>
      <c r="CO100" s="37">
        <v>1</v>
      </c>
      <c r="CP100" s="37">
        <v>2</v>
      </c>
    </row>
    <row r="101" spans="1:96" x14ac:dyDescent="0.3">
      <c r="A101" s="37">
        <v>125</v>
      </c>
      <c r="B101" s="37">
        <v>1</v>
      </c>
      <c r="C101" s="37">
        <v>50</v>
      </c>
      <c r="D101" s="37">
        <v>1</v>
      </c>
      <c r="E101" s="50">
        <v>1</v>
      </c>
      <c r="F101" s="50">
        <v>1</v>
      </c>
      <c r="G101" s="37">
        <v>1</v>
      </c>
      <c r="H101" s="37">
        <v>2</v>
      </c>
      <c r="I101" s="50">
        <v>50</v>
      </c>
      <c r="J101" s="37">
        <v>3</v>
      </c>
      <c r="K101" s="3">
        <v>2</v>
      </c>
      <c r="O101" s="13">
        <v>3</v>
      </c>
      <c r="Q101" s="3">
        <v>3</v>
      </c>
      <c r="R101" s="23">
        <v>60000</v>
      </c>
      <c r="S101" s="23">
        <v>2500</v>
      </c>
      <c r="U101" s="41">
        <v>6000</v>
      </c>
      <c r="V101" s="23"/>
      <c r="W101" s="23"/>
      <c r="X101" s="23"/>
      <c r="Y101" s="41">
        <v>80000</v>
      </c>
      <c r="Z101" s="41">
        <v>1</v>
      </c>
      <c r="AA101" s="41">
        <v>1</v>
      </c>
      <c r="AB101" s="41">
        <v>2</v>
      </c>
      <c r="AC101" s="41">
        <v>2</v>
      </c>
      <c r="AD101" s="28"/>
      <c r="AE101" s="33">
        <v>3000</v>
      </c>
      <c r="AF101" s="53">
        <v>1</v>
      </c>
      <c r="AG101" s="23"/>
      <c r="AH101" s="53"/>
      <c r="AI101" s="53"/>
      <c r="AJ101" s="53"/>
      <c r="AK101" s="53">
        <v>2</v>
      </c>
      <c r="AL101" s="28"/>
      <c r="AM101" s="33"/>
      <c r="AN101" s="53"/>
      <c r="AO101" s="23"/>
      <c r="AP101" s="53"/>
      <c r="AQ101" s="53"/>
      <c r="AR101" s="53"/>
      <c r="AS101" s="53"/>
      <c r="AT101" s="28">
        <v>40</v>
      </c>
      <c r="AU101" s="33"/>
      <c r="AV101" s="53"/>
      <c r="AW101" s="23"/>
      <c r="AX101" s="53"/>
      <c r="AY101" s="53"/>
      <c r="AZ101" s="53"/>
      <c r="BA101" s="53"/>
      <c r="BB101" s="28"/>
      <c r="BC101" s="33"/>
      <c r="BD101" s="53"/>
      <c r="BE101" s="23"/>
      <c r="BF101" s="53"/>
      <c r="BG101" s="53"/>
      <c r="BH101" s="53"/>
      <c r="BI101" s="53"/>
      <c r="BJ101" s="28"/>
      <c r="BK101" s="33"/>
      <c r="BL101" s="53"/>
      <c r="BM101" s="23"/>
      <c r="BN101" s="53"/>
      <c r="BO101" s="53"/>
      <c r="BP101" s="53"/>
      <c r="BQ101" s="53"/>
      <c r="BR101" s="28"/>
      <c r="BS101" s="33"/>
      <c r="BT101" s="53"/>
      <c r="BU101" s="23"/>
      <c r="BV101" s="53"/>
      <c r="BW101" s="53"/>
      <c r="BX101" s="53"/>
      <c r="BY101" s="53"/>
      <c r="BZ101" s="28"/>
      <c r="CA101" s="33"/>
      <c r="CB101" s="50">
        <v>0.35</v>
      </c>
      <c r="CC101" s="20">
        <v>0.16</v>
      </c>
      <c r="CD101" s="53"/>
      <c r="CE101" s="53"/>
      <c r="CF101" s="53"/>
      <c r="CG101" s="53"/>
      <c r="CH101" s="41">
        <v>2</v>
      </c>
      <c r="CI101" s="41">
        <v>2</v>
      </c>
      <c r="CJ101" s="41">
        <v>1</v>
      </c>
      <c r="CK101" s="53"/>
      <c r="CL101" s="41">
        <v>1</v>
      </c>
      <c r="CM101" s="41">
        <v>1</v>
      </c>
      <c r="CN101" s="41">
        <v>2</v>
      </c>
      <c r="CO101" s="41">
        <v>2</v>
      </c>
      <c r="CP101" s="41">
        <v>2</v>
      </c>
      <c r="CQ101" s="53"/>
      <c r="CR101" s="53"/>
    </row>
    <row r="102" spans="1:96" x14ac:dyDescent="0.3">
      <c r="A102" s="37">
        <v>126</v>
      </c>
      <c r="B102" s="37">
        <v>1</v>
      </c>
      <c r="C102" s="37">
        <v>52</v>
      </c>
      <c r="D102" s="37">
        <v>1</v>
      </c>
      <c r="E102" s="50">
        <v>1</v>
      </c>
      <c r="F102" s="50">
        <v>1</v>
      </c>
      <c r="G102" s="37">
        <v>1</v>
      </c>
      <c r="H102" s="37">
        <v>3</v>
      </c>
      <c r="I102" s="50">
        <v>52</v>
      </c>
      <c r="J102" s="37">
        <v>4</v>
      </c>
      <c r="K102" s="3">
        <v>2</v>
      </c>
      <c r="O102" s="13">
        <v>4</v>
      </c>
      <c r="P102" s="13">
        <v>1</v>
      </c>
      <c r="Q102" s="3">
        <v>5</v>
      </c>
      <c r="R102" s="23">
        <v>15000</v>
      </c>
      <c r="S102" s="23">
        <v>3000</v>
      </c>
      <c r="T102" s="41">
        <v>1450</v>
      </c>
      <c r="U102" s="41"/>
      <c r="V102" s="23">
        <v>6000</v>
      </c>
      <c r="W102" s="23"/>
      <c r="X102" s="23"/>
      <c r="Y102" s="41">
        <v>23000</v>
      </c>
      <c r="Z102" s="41">
        <v>1</v>
      </c>
      <c r="AA102" s="41">
        <v>2</v>
      </c>
      <c r="AB102" s="41">
        <v>2</v>
      </c>
      <c r="AC102" s="41">
        <v>2</v>
      </c>
      <c r="AD102" s="28"/>
      <c r="AE102" s="33"/>
      <c r="AF102" s="53"/>
      <c r="AG102" s="23"/>
      <c r="AH102" s="53"/>
      <c r="AI102" s="53"/>
      <c r="AJ102" s="53"/>
      <c r="AK102" s="53"/>
      <c r="AL102" s="28"/>
      <c r="AM102" s="33"/>
      <c r="AN102" s="53"/>
      <c r="AO102" s="23"/>
      <c r="AP102" s="53"/>
      <c r="AQ102" s="53"/>
      <c r="AR102" s="53"/>
      <c r="AS102" s="53"/>
      <c r="AT102" s="28"/>
      <c r="AU102" s="33"/>
      <c r="AV102" s="53"/>
      <c r="AW102" s="23"/>
      <c r="AX102" s="53"/>
      <c r="AY102" s="53"/>
      <c r="AZ102" s="53"/>
      <c r="BA102" s="53"/>
      <c r="BB102" s="28"/>
      <c r="BC102" s="33"/>
      <c r="BD102" s="53"/>
      <c r="BE102" s="23"/>
      <c r="BF102" s="53"/>
      <c r="BG102" s="53"/>
      <c r="BH102" s="53"/>
      <c r="BI102" s="53"/>
      <c r="BJ102" s="28"/>
      <c r="BK102" s="33"/>
      <c r="BL102" s="53"/>
      <c r="BM102" s="23"/>
      <c r="BN102" s="53"/>
      <c r="BO102" s="53"/>
      <c r="BP102" s="53"/>
      <c r="BQ102" s="53"/>
      <c r="BR102" s="28">
        <v>50</v>
      </c>
      <c r="BS102" s="33"/>
      <c r="BT102" s="53"/>
      <c r="BU102" s="23"/>
      <c r="BV102" s="53">
        <v>450</v>
      </c>
      <c r="BW102" s="53"/>
      <c r="BX102" s="53">
        <v>1</v>
      </c>
      <c r="BY102" s="53">
        <v>3</v>
      </c>
      <c r="BZ102" s="28"/>
      <c r="CA102" s="33">
        <v>500</v>
      </c>
      <c r="CB102" s="50">
        <v>0.2</v>
      </c>
      <c r="CC102" s="20">
        <v>0.08</v>
      </c>
      <c r="CD102" s="53"/>
      <c r="CE102" s="53"/>
      <c r="CF102" s="53"/>
      <c r="CG102" s="53">
        <v>4</v>
      </c>
      <c r="CH102" s="41">
        <v>1</v>
      </c>
      <c r="CI102" s="41">
        <v>1</v>
      </c>
      <c r="CJ102" s="41">
        <v>1</v>
      </c>
      <c r="CK102" s="53"/>
      <c r="CL102" s="41">
        <v>1</v>
      </c>
      <c r="CM102" s="41">
        <v>1</v>
      </c>
      <c r="CN102" s="41">
        <v>2</v>
      </c>
      <c r="CO102" s="41">
        <v>1</v>
      </c>
      <c r="CP102" s="41">
        <v>2</v>
      </c>
      <c r="CQ102" s="53"/>
      <c r="CR102" s="53"/>
    </row>
    <row r="103" spans="1:96" x14ac:dyDescent="0.3">
      <c r="A103" s="37">
        <v>127</v>
      </c>
      <c r="B103" s="37">
        <v>1</v>
      </c>
      <c r="C103" s="37">
        <v>96</v>
      </c>
      <c r="D103" s="37">
        <v>2</v>
      </c>
      <c r="E103" s="50">
        <v>1</v>
      </c>
      <c r="F103" s="50">
        <v>1</v>
      </c>
      <c r="G103" s="37">
        <v>1</v>
      </c>
      <c r="H103" s="37">
        <v>1</v>
      </c>
      <c r="I103" s="50">
        <v>96</v>
      </c>
      <c r="J103" s="37">
        <v>4</v>
      </c>
      <c r="K103" s="3">
        <v>2</v>
      </c>
      <c r="O103" s="13">
        <v>3</v>
      </c>
      <c r="Q103" s="3">
        <v>3</v>
      </c>
      <c r="R103" s="23">
        <v>15000</v>
      </c>
      <c r="S103" s="20">
        <v>500</v>
      </c>
      <c r="T103" s="37">
        <v>200</v>
      </c>
      <c r="U103" s="41">
        <v>1500</v>
      </c>
      <c r="Y103" s="41">
        <v>20000</v>
      </c>
      <c r="Z103" s="37">
        <v>1</v>
      </c>
      <c r="AA103" s="37">
        <v>2</v>
      </c>
      <c r="AB103" s="37">
        <v>3</v>
      </c>
      <c r="AC103" s="37">
        <v>2</v>
      </c>
      <c r="AT103" s="26">
        <v>20</v>
      </c>
      <c r="AX103" s="50">
        <v>200</v>
      </c>
      <c r="AZ103" s="50">
        <v>2</v>
      </c>
      <c r="BA103" s="50">
        <v>2</v>
      </c>
      <c r="CA103" s="32">
        <v>500</v>
      </c>
      <c r="CB103" s="50">
        <v>0.5</v>
      </c>
      <c r="CC103" s="20">
        <v>0.25</v>
      </c>
      <c r="CG103" s="50">
        <v>5</v>
      </c>
      <c r="CH103" s="37">
        <v>1</v>
      </c>
      <c r="CI103" s="37">
        <v>2</v>
      </c>
      <c r="CJ103" s="37">
        <v>2</v>
      </c>
      <c r="CL103" s="37">
        <v>1</v>
      </c>
      <c r="CM103" s="37">
        <v>1</v>
      </c>
      <c r="CN103" s="37">
        <v>2</v>
      </c>
      <c r="CO103" s="37">
        <v>1</v>
      </c>
      <c r="CP103" s="37">
        <v>2</v>
      </c>
    </row>
    <row r="104" spans="1:96" x14ac:dyDescent="0.3">
      <c r="A104" s="37">
        <v>132</v>
      </c>
      <c r="B104" s="37">
        <v>1</v>
      </c>
      <c r="C104" s="37">
        <v>37</v>
      </c>
      <c r="D104" s="37">
        <v>1</v>
      </c>
      <c r="E104" s="50">
        <v>1</v>
      </c>
      <c r="F104" s="50">
        <v>1</v>
      </c>
      <c r="G104" s="37">
        <v>1</v>
      </c>
      <c r="H104" s="37">
        <v>2</v>
      </c>
      <c r="I104" s="50">
        <v>37</v>
      </c>
      <c r="J104" s="37">
        <v>1</v>
      </c>
      <c r="K104" s="3">
        <v>1</v>
      </c>
      <c r="L104" s="13">
        <v>2</v>
      </c>
      <c r="M104" s="13">
        <v>1</v>
      </c>
      <c r="N104" s="3">
        <v>3</v>
      </c>
      <c r="R104" s="20">
        <v>30000</v>
      </c>
      <c r="S104" s="20">
        <v>1500</v>
      </c>
      <c r="T104" s="37">
        <v>400</v>
      </c>
      <c r="V104" s="20">
        <v>2000</v>
      </c>
      <c r="Y104" s="37">
        <v>45000</v>
      </c>
      <c r="Z104" s="37">
        <v>1</v>
      </c>
      <c r="AA104" s="37">
        <v>2</v>
      </c>
      <c r="AB104" s="37">
        <v>2</v>
      </c>
      <c r="AC104" s="37">
        <v>2</v>
      </c>
      <c r="AT104" s="26">
        <v>20</v>
      </c>
      <c r="AX104" s="50">
        <v>350</v>
      </c>
      <c r="AZ104" s="50">
        <v>21</v>
      </c>
      <c r="BA104" s="50">
        <v>4</v>
      </c>
      <c r="CB104" s="50">
        <v>300</v>
      </c>
      <c r="CC104" s="20">
        <v>5</v>
      </c>
      <c r="CG104" s="50">
        <v>1</v>
      </c>
      <c r="CH104" s="37">
        <v>1</v>
      </c>
      <c r="CI104" s="37">
        <v>2</v>
      </c>
      <c r="CJ104" s="37">
        <v>1</v>
      </c>
      <c r="CL104" s="37">
        <v>1</v>
      </c>
      <c r="CM104" s="37">
        <v>1</v>
      </c>
      <c r="CN104" s="37">
        <v>2</v>
      </c>
      <c r="CO104" s="37">
        <v>1</v>
      </c>
      <c r="CP104" s="37">
        <v>2</v>
      </c>
    </row>
    <row r="105" spans="1:96" x14ac:dyDescent="0.3">
      <c r="A105" s="37">
        <v>135</v>
      </c>
      <c r="B105" s="37">
        <v>1</v>
      </c>
      <c r="C105" s="37">
        <v>43</v>
      </c>
      <c r="D105" s="37">
        <v>1</v>
      </c>
      <c r="E105" s="50">
        <v>1</v>
      </c>
      <c r="F105" s="50">
        <v>1</v>
      </c>
      <c r="G105" s="37">
        <v>1</v>
      </c>
      <c r="H105" s="37">
        <v>3</v>
      </c>
      <c r="I105" s="50">
        <v>43</v>
      </c>
      <c r="J105" s="37">
        <v>4</v>
      </c>
      <c r="K105" s="3">
        <v>2</v>
      </c>
      <c r="O105" s="13">
        <v>3</v>
      </c>
      <c r="P105" s="13">
        <v>2</v>
      </c>
      <c r="Q105" s="3">
        <v>5</v>
      </c>
      <c r="R105" s="23">
        <v>20000</v>
      </c>
      <c r="S105" s="20">
        <v>2000</v>
      </c>
      <c r="U105" s="41"/>
      <c r="Y105" s="41">
        <v>35000</v>
      </c>
      <c r="Z105" s="37">
        <v>1</v>
      </c>
      <c r="AA105" s="37">
        <v>2</v>
      </c>
      <c r="AB105" s="37">
        <v>1</v>
      </c>
      <c r="AC105" s="37">
        <v>2</v>
      </c>
      <c r="BA105" s="50">
        <v>0</v>
      </c>
      <c r="BC105" s="32">
        <v>500</v>
      </c>
      <c r="BD105" s="50">
        <v>0.6</v>
      </c>
      <c r="BE105" s="20">
        <v>0.25</v>
      </c>
      <c r="BG105" s="50">
        <v>1</v>
      </c>
      <c r="BI105" s="50">
        <v>4</v>
      </c>
      <c r="BZ105" s="28">
        <v>20000</v>
      </c>
      <c r="CA105" s="33"/>
      <c r="CD105" s="50">
        <v>300</v>
      </c>
      <c r="CF105" s="50">
        <v>2</v>
      </c>
      <c r="CG105" s="50">
        <v>3</v>
      </c>
      <c r="CH105" s="37">
        <v>1</v>
      </c>
      <c r="CI105" s="37">
        <v>2</v>
      </c>
      <c r="CJ105" s="37">
        <v>2</v>
      </c>
      <c r="CL105" s="37">
        <v>2</v>
      </c>
      <c r="CM105" s="37">
        <v>1</v>
      </c>
      <c r="CN105" s="37">
        <v>2</v>
      </c>
      <c r="CO105" s="37">
        <v>1</v>
      </c>
      <c r="CP105" s="37">
        <v>2</v>
      </c>
    </row>
    <row r="106" spans="1:96" x14ac:dyDescent="0.3">
      <c r="A106" s="37">
        <v>136</v>
      </c>
      <c r="B106" s="37">
        <v>1</v>
      </c>
      <c r="C106" s="37">
        <v>75</v>
      </c>
      <c r="D106" s="37">
        <v>1</v>
      </c>
      <c r="E106" s="50">
        <v>1</v>
      </c>
      <c r="F106" s="50">
        <v>1</v>
      </c>
      <c r="G106" s="37">
        <v>1</v>
      </c>
      <c r="H106" s="37">
        <v>2</v>
      </c>
      <c r="I106" s="50">
        <v>50</v>
      </c>
      <c r="J106" s="37">
        <v>3</v>
      </c>
      <c r="K106" s="3">
        <v>2</v>
      </c>
      <c r="O106" s="13">
        <v>2</v>
      </c>
      <c r="P106" s="13">
        <v>1</v>
      </c>
      <c r="Q106" s="3">
        <v>3</v>
      </c>
      <c r="R106" s="23">
        <v>12000</v>
      </c>
      <c r="S106" s="20">
        <v>300</v>
      </c>
      <c r="U106" s="41"/>
      <c r="V106" s="20">
        <v>2000</v>
      </c>
      <c r="Y106" s="41">
        <v>30000</v>
      </c>
      <c r="Z106" s="37">
        <v>1</v>
      </c>
      <c r="AA106" s="37">
        <v>2</v>
      </c>
      <c r="AB106" s="37">
        <v>2</v>
      </c>
      <c r="AC106" s="37">
        <v>3</v>
      </c>
      <c r="AL106" s="26">
        <v>5000</v>
      </c>
      <c r="AM106" s="32">
        <v>1000</v>
      </c>
      <c r="AN106" s="50">
        <v>0.3</v>
      </c>
      <c r="AO106" s="20">
        <v>0.08</v>
      </c>
      <c r="AR106" s="50">
        <v>7</v>
      </c>
      <c r="AS106" s="50">
        <v>4</v>
      </c>
      <c r="BA106" s="50">
        <v>0</v>
      </c>
      <c r="BB106" s="26">
        <v>1000</v>
      </c>
      <c r="BC106" s="32">
        <v>500</v>
      </c>
      <c r="BD106" s="50">
        <v>0.7</v>
      </c>
      <c r="BE106" s="20">
        <v>1.6</v>
      </c>
      <c r="BG106" s="50">
        <v>1</v>
      </c>
      <c r="BI106" s="50">
        <v>4</v>
      </c>
      <c r="BZ106" s="28"/>
      <c r="CA106" s="33"/>
      <c r="CH106" s="37">
        <v>1</v>
      </c>
      <c r="CI106" s="37">
        <v>2</v>
      </c>
      <c r="CJ106" s="37">
        <v>2</v>
      </c>
      <c r="CL106" s="37">
        <v>2</v>
      </c>
      <c r="CM106" s="37">
        <v>2</v>
      </c>
      <c r="CN106" s="37">
        <v>1</v>
      </c>
      <c r="CO106" s="37">
        <v>1</v>
      </c>
      <c r="CP106" s="37">
        <v>2</v>
      </c>
    </row>
    <row r="107" spans="1:96" x14ac:dyDescent="0.3">
      <c r="A107" s="37">
        <v>137</v>
      </c>
      <c r="B107" s="37">
        <v>1</v>
      </c>
      <c r="C107" s="37">
        <v>46</v>
      </c>
      <c r="D107" s="37">
        <v>2</v>
      </c>
      <c r="E107" s="50">
        <v>1</v>
      </c>
      <c r="F107" s="50">
        <v>1</v>
      </c>
      <c r="G107" s="37">
        <v>1</v>
      </c>
      <c r="H107" s="37">
        <v>3</v>
      </c>
      <c r="I107" s="50">
        <v>46</v>
      </c>
      <c r="J107" s="37">
        <v>4</v>
      </c>
      <c r="K107" s="3">
        <v>1</v>
      </c>
      <c r="L107" s="13">
        <v>2</v>
      </c>
      <c r="M107" s="13">
        <v>2</v>
      </c>
      <c r="N107" s="3">
        <v>4</v>
      </c>
      <c r="R107" s="23">
        <v>15000</v>
      </c>
      <c r="S107" s="23">
        <v>3700</v>
      </c>
      <c r="T107" s="37">
        <v>300</v>
      </c>
      <c r="U107" s="41"/>
      <c r="V107" s="23">
        <v>3000</v>
      </c>
      <c r="W107" s="23"/>
      <c r="X107" s="23"/>
      <c r="Y107" s="41">
        <v>40000</v>
      </c>
      <c r="Z107" s="41">
        <v>1</v>
      </c>
      <c r="AA107" s="41">
        <v>1</v>
      </c>
      <c r="AB107" s="41">
        <v>1</v>
      </c>
      <c r="AC107" s="41">
        <v>2</v>
      </c>
      <c r="AD107" s="28"/>
      <c r="AE107" s="33"/>
      <c r="AF107" s="53"/>
      <c r="AG107" s="23"/>
      <c r="AH107" s="53"/>
      <c r="AI107" s="53"/>
      <c r="AJ107" s="53"/>
      <c r="AK107" s="53"/>
      <c r="AL107" s="28"/>
      <c r="AM107" s="33"/>
      <c r="AN107" s="53"/>
      <c r="AO107" s="23"/>
      <c r="AP107" s="53"/>
      <c r="AQ107" s="53"/>
      <c r="AR107" s="53"/>
      <c r="AS107" s="53"/>
      <c r="AT107" s="28"/>
      <c r="AU107" s="33"/>
      <c r="AV107" s="53"/>
      <c r="AW107" s="23"/>
      <c r="AX107" s="53"/>
      <c r="AY107" s="53"/>
      <c r="AZ107" s="53"/>
      <c r="BA107" s="53">
        <v>0</v>
      </c>
      <c r="BB107" s="28">
        <v>2000</v>
      </c>
      <c r="BC107" s="33">
        <v>0</v>
      </c>
      <c r="BD107" s="50">
        <v>0.3</v>
      </c>
      <c r="BE107" s="20">
        <v>1.6</v>
      </c>
      <c r="BF107" s="53"/>
      <c r="BG107" s="53">
        <v>1</v>
      </c>
      <c r="BH107" s="53"/>
      <c r="BI107" s="53">
        <v>4</v>
      </c>
      <c r="BJ107" s="28"/>
      <c r="BK107" s="33"/>
      <c r="BL107" s="53"/>
      <c r="BM107" s="23"/>
      <c r="BN107" s="53"/>
      <c r="BO107" s="53"/>
      <c r="BP107" s="53"/>
      <c r="BQ107" s="53"/>
      <c r="BR107" s="28"/>
      <c r="BS107" s="33"/>
      <c r="BT107" s="53"/>
      <c r="BU107" s="23"/>
      <c r="BV107" s="53"/>
      <c r="BW107" s="53"/>
      <c r="BX107" s="53"/>
      <c r="BY107" s="53"/>
      <c r="BZ107" s="28">
        <v>15000</v>
      </c>
      <c r="CA107" s="33"/>
      <c r="CB107" s="53"/>
      <c r="CC107" s="23"/>
      <c r="CD107" s="53">
        <v>50</v>
      </c>
      <c r="CE107" s="53"/>
      <c r="CF107" s="53">
        <v>2</v>
      </c>
      <c r="CG107" s="53">
        <v>3</v>
      </c>
      <c r="CH107" s="41">
        <v>1</v>
      </c>
      <c r="CI107" s="41">
        <v>2</v>
      </c>
      <c r="CJ107" s="41">
        <v>2</v>
      </c>
      <c r="CK107" s="53"/>
      <c r="CL107" s="41">
        <v>2</v>
      </c>
      <c r="CM107" s="41"/>
      <c r="CN107" s="41">
        <v>2</v>
      </c>
      <c r="CO107" s="41">
        <v>1</v>
      </c>
      <c r="CP107" s="41">
        <v>1</v>
      </c>
      <c r="CR107" s="53"/>
    </row>
    <row r="108" spans="1:96" x14ac:dyDescent="0.3">
      <c r="A108" s="37">
        <v>138</v>
      </c>
      <c r="B108" s="37">
        <v>1</v>
      </c>
      <c r="C108" s="37">
        <v>54</v>
      </c>
      <c r="D108" s="37">
        <v>1</v>
      </c>
      <c r="E108" s="50">
        <v>1</v>
      </c>
      <c r="F108" s="50">
        <v>1</v>
      </c>
      <c r="G108" s="37">
        <v>1</v>
      </c>
      <c r="H108" s="37">
        <v>4</v>
      </c>
      <c r="I108" s="50">
        <v>29</v>
      </c>
      <c r="J108" s="37">
        <v>4</v>
      </c>
      <c r="K108" s="3">
        <v>2</v>
      </c>
      <c r="O108" s="13">
        <v>3</v>
      </c>
      <c r="P108" s="13">
        <v>3</v>
      </c>
      <c r="Q108" s="3">
        <v>6</v>
      </c>
      <c r="R108" s="23">
        <v>15000</v>
      </c>
      <c r="S108" s="23">
        <v>2000</v>
      </c>
      <c r="T108" s="37">
        <v>300</v>
      </c>
      <c r="U108" s="41"/>
      <c r="V108" s="23"/>
      <c r="W108" s="23"/>
      <c r="X108" s="23"/>
      <c r="Y108" s="41">
        <v>45000</v>
      </c>
      <c r="Z108" s="41">
        <v>1</v>
      </c>
      <c r="AA108" s="41">
        <v>1</v>
      </c>
      <c r="AB108" s="41">
        <v>1</v>
      </c>
      <c r="AC108" s="41">
        <v>2</v>
      </c>
      <c r="AD108" s="28"/>
      <c r="AE108" s="33"/>
      <c r="AF108" s="53"/>
      <c r="AG108" s="23"/>
      <c r="AH108" s="53"/>
      <c r="AI108" s="53"/>
      <c r="AJ108" s="53"/>
      <c r="AK108" s="53"/>
      <c r="AL108" s="28"/>
      <c r="AM108" s="33"/>
      <c r="AN108" s="53"/>
      <c r="AO108" s="23"/>
      <c r="AP108" s="53"/>
      <c r="AQ108" s="53"/>
      <c r="AR108" s="53"/>
      <c r="AS108" s="53"/>
      <c r="AT108" s="28"/>
      <c r="AU108" s="33"/>
      <c r="AV108" s="53"/>
      <c r="AW108" s="23"/>
      <c r="AX108" s="53"/>
      <c r="AY108" s="53"/>
      <c r="AZ108" s="53"/>
      <c r="BA108" s="53">
        <v>0</v>
      </c>
      <c r="BB108" s="28"/>
      <c r="BC108" s="33">
        <v>400</v>
      </c>
      <c r="BD108" s="53">
        <v>500</v>
      </c>
      <c r="BE108" s="20">
        <v>1.6</v>
      </c>
      <c r="BF108" s="53"/>
      <c r="BG108" s="53"/>
      <c r="BH108" s="53"/>
      <c r="BI108" s="53">
        <v>4</v>
      </c>
      <c r="BJ108" s="28"/>
      <c r="BK108" s="33"/>
      <c r="BL108" s="53"/>
      <c r="BM108" s="23"/>
      <c r="BN108" s="53"/>
      <c r="BO108" s="53"/>
      <c r="BP108" s="53"/>
      <c r="BQ108" s="53"/>
      <c r="BR108" s="28"/>
      <c r="BS108" s="33"/>
      <c r="BT108" s="53"/>
      <c r="BU108" s="23"/>
      <c r="BV108" s="53"/>
      <c r="BW108" s="53"/>
      <c r="BX108" s="53"/>
      <c r="BY108" s="53"/>
      <c r="BZ108" s="28">
        <v>15000</v>
      </c>
      <c r="CA108" s="33">
        <v>2000</v>
      </c>
      <c r="CB108" s="53"/>
      <c r="CC108" s="23"/>
      <c r="CD108" s="53">
        <v>300</v>
      </c>
      <c r="CE108" s="53"/>
      <c r="CF108" s="53">
        <v>2</v>
      </c>
      <c r="CG108" s="53">
        <v>3</v>
      </c>
      <c r="CH108" s="41">
        <v>1</v>
      </c>
      <c r="CI108" s="41">
        <v>2</v>
      </c>
      <c r="CJ108" s="41">
        <v>2</v>
      </c>
      <c r="CK108" s="53"/>
      <c r="CL108" s="41">
        <v>1</v>
      </c>
      <c r="CM108" s="41">
        <v>2</v>
      </c>
      <c r="CN108" s="41">
        <v>2</v>
      </c>
      <c r="CO108" s="41">
        <v>1</v>
      </c>
      <c r="CP108" s="41">
        <v>2</v>
      </c>
      <c r="CQ108" s="53"/>
    </row>
    <row r="109" spans="1:96" x14ac:dyDescent="0.3">
      <c r="A109" s="37">
        <v>139</v>
      </c>
      <c r="B109" s="37">
        <v>1</v>
      </c>
      <c r="C109" s="37">
        <v>57</v>
      </c>
      <c r="D109" s="37">
        <v>2</v>
      </c>
      <c r="E109" s="50">
        <v>1</v>
      </c>
      <c r="F109" s="50">
        <v>1</v>
      </c>
      <c r="G109" s="37">
        <v>1</v>
      </c>
      <c r="H109" s="37">
        <v>2</v>
      </c>
      <c r="I109" s="50">
        <v>57</v>
      </c>
      <c r="J109" s="37">
        <v>4</v>
      </c>
      <c r="K109" s="3">
        <v>1</v>
      </c>
      <c r="L109" s="13">
        <v>2</v>
      </c>
      <c r="N109" s="3">
        <v>2</v>
      </c>
      <c r="R109" s="23">
        <v>10000</v>
      </c>
      <c r="S109" s="20">
        <v>300</v>
      </c>
      <c r="U109" s="41"/>
      <c r="Y109" s="41">
        <v>23000</v>
      </c>
      <c r="Z109" s="37">
        <v>1</v>
      </c>
      <c r="AA109" s="37">
        <v>1</v>
      </c>
      <c r="AB109" s="37">
        <v>2</v>
      </c>
      <c r="AC109" s="37">
        <v>2</v>
      </c>
      <c r="BA109" s="50">
        <v>0</v>
      </c>
      <c r="BB109" s="26">
        <v>6000</v>
      </c>
      <c r="BC109" s="32">
        <v>3000</v>
      </c>
      <c r="BD109" s="50">
        <v>0.3</v>
      </c>
      <c r="BE109" s="20">
        <v>1.6</v>
      </c>
      <c r="BZ109" s="28"/>
      <c r="CA109" s="33"/>
      <c r="CH109" s="37">
        <v>1</v>
      </c>
      <c r="CI109" s="37">
        <v>2</v>
      </c>
      <c r="CJ109" s="37">
        <v>2</v>
      </c>
      <c r="CL109" s="37">
        <v>2</v>
      </c>
      <c r="CM109" s="37">
        <v>2</v>
      </c>
      <c r="CN109" s="37">
        <v>1</v>
      </c>
      <c r="CO109" s="37">
        <v>1</v>
      </c>
      <c r="CP109" s="37">
        <v>2</v>
      </c>
    </row>
    <row r="110" spans="1:96" x14ac:dyDescent="0.3">
      <c r="A110" s="37">
        <v>144</v>
      </c>
      <c r="B110" s="37">
        <v>1</v>
      </c>
      <c r="C110" s="37">
        <v>60</v>
      </c>
      <c r="D110" s="37">
        <v>2</v>
      </c>
      <c r="E110" s="50">
        <v>1</v>
      </c>
      <c r="F110" s="50">
        <v>1</v>
      </c>
      <c r="G110" s="37">
        <v>1</v>
      </c>
      <c r="H110" s="37">
        <v>3</v>
      </c>
      <c r="I110" s="50">
        <v>20</v>
      </c>
      <c r="J110" s="37">
        <v>1</v>
      </c>
      <c r="K110" s="3">
        <v>1</v>
      </c>
      <c r="L110" s="13">
        <v>3</v>
      </c>
      <c r="N110" s="3">
        <v>3</v>
      </c>
      <c r="R110" s="23">
        <v>20000</v>
      </c>
      <c r="S110" s="20">
        <v>2000</v>
      </c>
      <c r="T110" s="37">
        <v>400</v>
      </c>
      <c r="U110" s="41">
        <v>12000</v>
      </c>
      <c r="Y110" s="41">
        <v>50000</v>
      </c>
      <c r="Z110" s="37">
        <v>1</v>
      </c>
      <c r="AA110" s="37">
        <v>2</v>
      </c>
      <c r="AB110" s="37">
        <v>1</v>
      </c>
      <c r="AC110" s="37">
        <v>2</v>
      </c>
      <c r="AT110" s="26">
        <v>1500</v>
      </c>
      <c r="AU110" s="32">
        <v>2500</v>
      </c>
      <c r="AZ110" s="50">
        <v>1</v>
      </c>
      <c r="BA110" s="50">
        <v>3</v>
      </c>
      <c r="BZ110" s="28"/>
      <c r="CA110" s="33">
        <v>1000</v>
      </c>
      <c r="CH110" s="37">
        <v>1</v>
      </c>
      <c r="CI110" s="37">
        <v>2</v>
      </c>
      <c r="CJ110" s="37">
        <v>2</v>
      </c>
      <c r="CL110" s="37">
        <v>1</v>
      </c>
      <c r="CM110" s="37">
        <v>1</v>
      </c>
      <c r="CN110" s="37">
        <v>1</v>
      </c>
      <c r="CO110" s="37">
        <v>1</v>
      </c>
      <c r="CP110" s="37">
        <v>1</v>
      </c>
    </row>
    <row r="111" spans="1:96" x14ac:dyDescent="0.3">
      <c r="A111" s="37">
        <v>145</v>
      </c>
      <c r="B111" s="37">
        <v>1</v>
      </c>
      <c r="C111" s="37">
        <v>34</v>
      </c>
      <c r="D111" s="37">
        <v>1</v>
      </c>
      <c r="E111" s="50">
        <v>1</v>
      </c>
      <c r="F111" s="50">
        <v>1</v>
      </c>
      <c r="G111" s="37">
        <v>1</v>
      </c>
      <c r="H111" s="37">
        <v>5</v>
      </c>
      <c r="I111" s="50">
        <v>34</v>
      </c>
      <c r="J111" s="37">
        <v>3</v>
      </c>
      <c r="K111" s="3">
        <v>2</v>
      </c>
      <c r="O111" s="13">
        <v>4</v>
      </c>
      <c r="Q111" s="3">
        <v>4</v>
      </c>
      <c r="R111" s="23">
        <v>30000</v>
      </c>
      <c r="S111" s="20">
        <v>500</v>
      </c>
      <c r="T111" s="37">
        <v>300</v>
      </c>
      <c r="U111" s="41">
        <v>15000</v>
      </c>
      <c r="V111" s="23">
        <v>40000</v>
      </c>
      <c r="W111" s="23"/>
      <c r="X111" s="23"/>
      <c r="Y111" s="41">
        <v>100000</v>
      </c>
      <c r="Z111" s="41">
        <v>1</v>
      </c>
      <c r="AA111" s="41">
        <v>1</v>
      </c>
      <c r="AB111" s="41">
        <v>1</v>
      </c>
      <c r="AC111" s="41">
        <v>2</v>
      </c>
      <c r="AD111" s="28"/>
      <c r="AE111" s="33"/>
      <c r="AF111" s="53"/>
      <c r="AG111" s="23"/>
      <c r="AH111" s="53"/>
      <c r="AI111" s="53"/>
      <c r="AJ111" s="53"/>
      <c r="AK111" s="53"/>
      <c r="AL111" s="28"/>
      <c r="AM111" s="33"/>
      <c r="AN111" s="53"/>
      <c r="AO111" s="23"/>
      <c r="AP111" s="53"/>
      <c r="AQ111" s="53"/>
      <c r="AR111" s="53"/>
      <c r="AS111" s="53"/>
      <c r="AT111" s="28">
        <v>2000</v>
      </c>
      <c r="AU111" s="33">
        <v>3000</v>
      </c>
      <c r="AV111" s="53"/>
      <c r="AW111" s="23"/>
      <c r="AX111" s="53"/>
      <c r="AY111" s="53"/>
      <c r="AZ111" s="53">
        <v>1</v>
      </c>
      <c r="BA111" s="53">
        <v>1</v>
      </c>
      <c r="BB111" s="28"/>
      <c r="BC111" s="33"/>
      <c r="BD111" s="53"/>
      <c r="BE111" s="23"/>
      <c r="BF111" s="53"/>
      <c r="BG111" s="53"/>
      <c r="BH111" s="53"/>
      <c r="BI111" s="53"/>
      <c r="BJ111" s="28"/>
      <c r="BK111" s="33"/>
      <c r="BL111" s="53"/>
      <c r="BM111" s="23"/>
      <c r="BN111" s="53"/>
      <c r="BO111" s="53"/>
      <c r="BP111" s="53"/>
      <c r="BQ111" s="53"/>
      <c r="BR111" s="28"/>
      <c r="BS111" s="33"/>
      <c r="BT111" s="53"/>
      <c r="BU111" s="23"/>
      <c r="BV111" s="53"/>
      <c r="BW111" s="53"/>
      <c r="BX111" s="53"/>
      <c r="BY111" s="53"/>
      <c r="BZ111" s="28"/>
      <c r="CA111" s="33"/>
      <c r="CB111" s="53">
        <v>2</v>
      </c>
      <c r="CC111" s="23"/>
      <c r="CD111" s="53"/>
      <c r="CE111" s="53"/>
      <c r="CF111" s="53"/>
      <c r="CG111" s="53"/>
      <c r="CH111" s="41">
        <v>1</v>
      </c>
      <c r="CI111" s="41"/>
      <c r="CJ111" s="41"/>
      <c r="CK111" s="53"/>
      <c r="CL111" s="41">
        <v>1</v>
      </c>
      <c r="CM111" s="41">
        <v>1</v>
      </c>
      <c r="CN111" s="41">
        <v>1</v>
      </c>
      <c r="CO111" s="41">
        <v>1</v>
      </c>
      <c r="CP111" s="41">
        <v>1</v>
      </c>
      <c r="CQ111" s="53"/>
      <c r="CR111" s="53"/>
    </row>
    <row r="112" spans="1:96" x14ac:dyDescent="0.3">
      <c r="A112" s="37">
        <v>149</v>
      </c>
      <c r="B112" s="37">
        <v>1</v>
      </c>
      <c r="C112" s="37">
        <v>42</v>
      </c>
      <c r="D112" s="37">
        <v>1</v>
      </c>
      <c r="E112" s="50">
        <v>1</v>
      </c>
      <c r="F112" s="50">
        <v>1</v>
      </c>
      <c r="G112" s="37">
        <v>1</v>
      </c>
      <c r="H112" s="37">
        <v>4</v>
      </c>
      <c r="I112" s="50">
        <v>20</v>
      </c>
      <c r="J112" s="37">
        <v>1</v>
      </c>
      <c r="K112" s="3">
        <v>1</v>
      </c>
      <c r="L112" s="13">
        <v>2</v>
      </c>
      <c r="M112" s="13">
        <v>1</v>
      </c>
      <c r="N112" s="3">
        <v>3</v>
      </c>
      <c r="R112" s="23">
        <v>35000</v>
      </c>
      <c r="S112" s="20">
        <v>2500</v>
      </c>
      <c r="T112" s="37">
        <v>500</v>
      </c>
      <c r="U112" s="37">
        <v>1000</v>
      </c>
      <c r="V112" s="20">
        <v>20000</v>
      </c>
      <c r="W112" s="20">
        <v>500</v>
      </c>
      <c r="X112" s="20">
        <v>5000</v>
      </c>
      <c r="Y112" s="41">
        <v>55000</v>
      </c>
      <c r="Z112" s="41">
        <v>1</v>
      </c>
      <c r="AA112" s="41">
        <v>1</v>
      </c>
      <c r="AB112" s="41">
        <v>1</v>
      </c>
      <c r="AC112" s="41">
        <v>2</v>
      </c>
      <c r="AT112" s="26">
        <v>3500</v>
      </c>
      <c r="AU112" s="32">
        <v>10500</v>
      </c>
      <c r="AX112" s="50">
        <v>500</v>
      </c>
      <c r="AY112" s="50">
        <v>1</v>
      </c>
      <c r="AZ112" s="50">
        <v>3</v>
      </c>
      <c r="CH112" s="41">
        <v>1</v>
      </c>
      <c r="CI112" s="41">
        <v>2</v>
      </c>
      <c r="CJ112" s="41">
        <v>1</v>
      </c>
      <c r="CL112" s="41">
        <v>1</v>
      </c>
      <c r="CM112" s="41">
        <v>1</v>
      </c>
      <c r="CN112" s="41">
        <v>1</v>
      </c>
      <c r="CO112" s="41">
        <v>1</v>
      </c>
      <c r="CP112" s="41">
        <v>1</v>
      </c>
    </row>
    <row r="113" spans="1:94" x14ac:dyDescent="0.3">
      <c r="A113" s="37">
        <v>150</v>
      </c>
      <c r="B113" s="37">
        <v>1</v>
      </c>
      <c r="C113" s="37">
        <v>25</v>
      </c>
      <c r="D113" s="37">
        <v>1</v>
      </c>
      <c r="E113" s="50">
        <v>1</v>
      </c>
      <c r="F113" s="50">
        <v>1</v>
      </c>
      <c r="G113" s="37">
        <v>1</v>
      </c>
      <c r="H113" s="37">
        <v>4</v>
      </c>
      <c r="I113" s="50">
        <v>1</v>
      </c>
      <c r="J113" s="37">
        <v>3</v>
      </c>
      <c r="K113" s="3">
        <v>1</v>
      </c>
      <c r="L113" s="13">
        <v>2</v>
      </c>
      <c r="M113" s="13">
        <v>1</v>
      </c>
      <c r="N113" s="3">
        <v>3</v>
      </c>
      <c r="R113" s="23">
        <v>25000</v>
      </c>
      <c r="S113" s="20">
        <v>3000</v>
      </c>
      <c r="T113" s="37">
        <v>80</v>
      </c>
      <c r="V113" s="20">
        <v>1800</v>
      </c>
      <c r="X113" s="20">
        <v>1000</v>
      </c>
      <c r="Y113" s="41">
        <v>45000</v>
      </c>
      <c r="Z113" s="41">
        <v>1</v>
      </c>
      <c r="AA113" s="41">
        <v>2</v>
      </c>
      <c r="AB113" s="41">
        <v>2</v>
      </c>
      <c r="AC113" s="41">
        <v>2</v>
      </c>
      <c r="AE113" s="33">
        <v>15000</v>
      </c>
      <c r="AI113" s="50">
        <v>5</v>
      </c>
      <c r="AT113" s="26">
        <v>3000</v>
      </c>
      <c r="AX113" s="50">
        <v>80</v>
      </c>
      <c r="AZ113" s="50">
        <v>1</v>
      </c>
      <c r="CH113" s="41">
        <v>1</v>
      </c>
      <c r="CI113" s="41">
        <v>2</v>
      </c>
      <c r="CJ113" s="41">
        <v>2</v>
      </c>
      <c r="CL113" s="41">
        <v>1</v>
      </c>
      <c r="CM113" s="41">
        <v>2</v>
      </c>
      <c r="CN113" s="41">
        <v>2</v>
      </c>
      <c r="CO113" s="41">
        <v>1</v>
      </c>
      <c r="CP113" s="41">
        <v>2</v>
      </c>
    </row>
    <row r="114" spans="1:94" x14ac:dyDescent="0.3">
      <c r="A114" s="37">
        <v>151</v>
      </c>
      <c r="B114" s="37">
        <v>1</v>
      </c>
      <c r="C114" s="37">
        <v>60</v>
      </c>
      <c r="D114" s="37">
        <v>2</v>
      </c>
      <c r="E114" s="50">
        <v>1</v>
      </c>
      <c r="F114" s="50">
        <v>1</v>
      </c>
      <c r="G114" s="37">
        <v>1</v>
      </c>
      <c r="H114" s="37">
        <v>4</v>
      </c>
      <c r="I114" s="50">
        <v>60</v>
      </c>
      <c r="J114" s="37">
        <v>4</v>
      </c>
      <c r="K114" s="3">
        <v>1</v>
      </c>
      <c r="L114" s="13">
        <v>2</v>
      </c>
      <c r="M114" s="13">
        <v>2</v>
      </c>
      <c r="N114" s="3">
        <v>4</v>
      </c>
      <c r="R114" s="23">
        <v>20000</v>
      </c>
      <c r="S114" s="20">
        <v>600</v>
      </c>
      <c r="T114" s="37">
        <v>300</v>
      </c>
      <c r="U114" s="41">
        <v>1000</v>
      </c>
      <c r="V114" s="20">
        <v>25000</v>
      </c>
      <c r="X114" s="20">
        <v>500</v>
      </c>
      <c r="Y114" s="41">
        <v>50000</v>
      </c>
      <c r="Z114" s="41">
        <v>1</v>
      </c>
      <c r="AA114" s="41">
        <v>1</v>
      </c>
      <c r="AB114" s="41">
        <v>1</v>
      </c>
      <c r="AC114" s="41">
        <v>2</v>
      </c>
      <c r="AT114" s="26">
        <v>4000</v>
      </c>
      <c r="AU114" s="32">
        <v>3000</v>
      </c>
      <c r="AZ114" s="50">
        <v>1</v>
      </c>
      <c r="BA114" s="50">
        <v>2</v>
      </c>
      <c r="CH114" s="41">
        <v>1</v>
      </c>
      <c r="CI114" s="41">
        <v>2</v>
      </c>
      <c r="CJ114" s="41">
        <v>2</v>
      </c>
      <c r="CL114" s="41">
        <v>1</v>
      </c>
      <c r="CM114" s="41">
        <v>1</v>
      </c>
      <c r="CN114" s="41">
        <v>2</v>
      </c>
      <c r="CO114" s="41">
        <v>1</v>
      </c>
      <c r="CP114" s="41">
        <v>2</v>
      </c>
    </row>
    <row r="115" spans="1:94" x14ac:dyDescent="0.3">
      <c r="A115" s="37">
        <v>155</v>
      </c>
      <c r="B115" s="37">
        <v>1</v>
      </c>
      <c r="C115" s="37">
        <v>67</v>
      </c>
      <c r="D115" s="37">
        <v>2</v>
      </c>
      <c r="E115" s="50">
        <v>1</v>
      </c>
      <c r="F115" s="50">
        <v>1</v>
      </c>
      <c r="G115" s="37">
        <v>1</v>
      </c>
      <c r="H115" s="37">
        <v>3</v>
      </c>
      <c r="I115" s="50">
        <v>67</v>
      </c>
      <c r="J115" s="37">
        <v>1</v>
      </c>
      <c r="K115" s="3">
        <v>1</v>
      </c>
      <c r="L115" s="13">
        <v>3</v>
      </c>
      <c r="N115" s="3">
        <v>3</v>
      </c>
      <c r="R115" s="23">
        <v>10000</v>
      </c>
      <c r="S115" s="20">
        <v>1500</v>
      </c>
      <c r="T115" s="37">
        <v>500</v>
      </c>
      <c r="U115" s="41">
        <v>3000</v>
      </c>
      <c r="W115" s="20">
        <v>4500</v>
      </c>
      <c r="X115" s="20">
        <v>40000</v>
      </c>
      <c r="Y115" s="41">
        <v>30000</v>
      </c>
      <c r="Z115" s="41">
        <v>1</v>
      </c>
      <c r="AA115" s="41">
        <v>1</v>
      </c>
      <c r="AB115" s="41">
        <v>2</v>
      </c>
      <c r="AC115" s="41">
        <v>2</v>
      </c>
      <c r="AT115" s="26">
        <v>2500</v>
      </c>
      <c r="AU115" s="32">
        <v>3000</v>
      </c>
      <c r="AX115" s="50">
        <v>500</v>
      </c>
      <c r="AZ115" s="50">
        <v>1</v>
      </c>
      <c r="BA115" s="50">
        <v>3</v>
      </c>
      <c r="CH115" s="41">
        <v>1</v>
      </c>
      <c r="CI115" s="41">
        <v>1</v>
      </c>
      <c r="CJ115" s="41">
        <v>2</v>
      </c>
      <c r="CL115" s="41">
        <v>1</v>
      </c>
      <c r="CM115" s="41">
        <v>2</v>
      </c>
      <c r="CN115" s="41">
        <v>2</v>
      </c>
      <c r="CO115" s="41">
        <v>2</v>
      </c>
      <c r="CP115" s="41">
        <v>2</v>
      </c>
    </row>
    <row r="116" spans="1:94" x14ac:dyDescent="0.3">
      <c r="A116" s="37">
        <v>157</v>
      </c>
      <c r="B116" s="37">
        <v>1</v>
      </c>
      <c r="C116" s="37">
        <v>63</v>
      </c>
      <c r="D116" s="37">
        <v>1</v>
      </c>
      <c r="E116" s="50">
        <v>1</v>
      </c>
      <c r="F116" s="50">
        <v>1</v>
      </c>
      <c r="G116" s="37">
        <v>1</v>
      </c>
      <c r="H116" s="37">
        <v>4</v>
      </c>
      <c r="I116" s="50">
        <v>30</v>
      </c>
      <c r="J116" s="37">
        <v>3</v>
      </c>
      <c r="K116" s="3">
        <v>1</v>
      </c>
      <c r="L116" s="13">
        <v>4</v>
      </c>
      <c r="M116" s="13">
        <v>2</v>
      </c>
      <c r="N116" s="3">
        <v>6</v>
      </c>
      <c r="R116" s="23">
        <v>25000</v>
      </c>
      <c r="S116" s="20">
        <v>1100</v>
      </c>
      <c r="T116" s="37">
        <v>150</v>
      </c>
      <c r="U116" s="41">
        <v>2000</v>
      </c>
      <c r="V116" s="20">
        <v>15000</v>
      </c>
      <c r="W116" s="20">
        <v>4000</v>
      </c>
      <c r="X116" s="20">
        <v>2000</v>
      </c>
      <c r="Y116" s="41">
        <v>30000</v>
      </c>
      <c r="Z116" s="41">
        <v>1</v>
      </c>
      <c r="AA116" s="41">
        <v>1</v>
      </c>
      <c r="AB116" s="41">
        <v>1</v>
      </c>
      <c r="AC116" s="41">
        <v>2</v>
      </c>
      <c r="AT116" s="26">
        <v>250</v>
      </c>
      <c r="AU116" s="32">
        <v>1500</v>
      </c>
      <c r="AX116" s="50">
        <v>500</v>
      </c>
      <c r="AZ116" s="50">
        <v>1</v>
      </c>
      <c r="BA116" s="50">
        <v>3</v>
      </c>
      <c r="CH116" s="41">
        <v>1</v>
      </c>
      <c r="CI116" s="41">
        <v>2</v>
      </c>
      <c r="CJ116" s="41">
        <v>2</v>
      </c>
      <c r="CL116" s="41">
        <v>1</v>
      </c>
      <c r="CM116" s="41">
        <v>2</v>
      </c>
      <c r="CN116" s="41">
        <v>2</v>
      </c>
      <c r="CO116" s="41">
        <v>2</v>
      </c>
      <c r="CP116" s="41">
        <v>2</v>
      </c>
    </row>
    <row r="117" spans="1:94" x14ac:dyDescent="0.3">
      <c r="A117" s="37">
        <v>159</v>
      </c>
      <c r="B117" s="37">
        <v>1</v>
      </c>
      <c r="C117" s="37">
        <v>57</v>
      </c>
      <c r="D117" s="37">
        <v>1</v>
      </c>
      <c r="E117" s="50">
        <v>1</v>
      </c>
      <c r="F117" s="50">
        <v>1</v>
      </c>
      <c r="G117" s="37">
        <v>1</v>
      </c>
      <c r="H117" s="37">
        <v>3</v>
      </c>
      <c r="I117" s="50">
        <v>30</v>
      </c>
      <c r="J117" s="37">
        <v>1</v>
      </c>
      <c r="K117" s="3">
        <v>1</v>
      </c>
      <c r="L117" s="13">
        <v>4</v>
      </c>
      <c r="N117" s="3">
        <v>4</v>
      </c>
      <c r="R117" s="23">
        <v>25000</v>
      </c>
      <c r="S117" s="20">
        <v>5000</v>
      </c>
      <c r="T117" s="37">
        <v>250</v>
      </c>
      <c r="U117" s="41">
        <v>4000</v>
      </c>
      <c r="V117" s="20">
        <v>15000</v>
      </c>
      <c r="X117" s="20">
        <v>3000</v>
      </c>
      <c r="Y117" s="41">
        <v>10000</v>
      </c>
      <c r="Z117" s="41">
        <v>2</v>
      </c>
      <c r="AA117" s="41">
        <v>1</v>
      </c>
      <c r="AB117" s="41">
        <v>1</v>
      </c>
      <c r="AC117" s="41">
        <v>2</v>
      </c>
      <c r="AE117" s="33">
        <v>2800</v>
      </c>
      <c r="AF117" s="50">
        <v>0.06</v>
      </c>
      <c r="AG117" s="20">
        <v>0.16</v>
      </c>
      <c r="AH117" s="50">
        <v>500</v>
      </c>
      <c r="AJ117" s="50">
        <v>2</v>
      </c>
      <c r="AK117" s="50">
        <v>4</v>
      </c>
      <c r="AT117" s="26">
        <v>2000</v>
      </c>
      <c r="AU117" s="32">
        <v>500</v>
      </c>
      <c r="AZ117" s="50">
        <v>1</v>
      </c>
      <c r="BA117" s="50">
        <v>3</v>
      </c>
      <c r="CH117" s="41">
        <v>1</v>
      </c>
      <c r="CI117" s="41">
        <v>2</v>
      </c>
      <c r="CJ117" s="41">
        <v>2</v>
      </c>
      <c r="CL117" s="41">
        <v>1</v>
      </c>
      <c r="CM117" s="41">
        <v>2</v>
      </c>
      <c r="CN117" s="41">
        <v>2</v>
      </c>
      <c r="CO117" s="41">
        <v>2</v>
      </c>
      <c r="CP117" s="41">
        <v>2</v>
      </c>
    </row>
    <row r="118" spans="1:94" x14ac:dyDescent="0.3">
      <c r="A118" s="37">
        <v>160</v>
      </c>
      <c r="B118" s="37">
        <v>1</v>
      </c>
      <c r="C118" s="37">
        <v>50</v>
      </c>
      <c r="D118" s="37">
        <v>1</v>
      </c>
      <c r="E118" s="50">
        <v>1</v>
      </c>
      <c r="F118" s="50">
        <v>1</v>
      </c>
      <c r="G118" s="37">
        <v>1</v>
      </c>
      <c r="H118" s="37">
        <v>4</v>
      </c>
      <c r="I118" s="50">
        <v>30</v>
      </c>
      <c r="J118" s="37">
        <v>4</v>
      </c>
      <c r="K118" s="3">
        <v>1</v>
      </c>
      <c r="L118" s="13">
        <v>2</v>
      </c>
      <c r="M118" s="13">
        <v>2</v>
      </c>
      <c r="N118" s="3">
        <v>4</v>
      </c>
      <c r="R118" s="23">
        <v>30000</v>
      </c>
      <c r="S118" s="20">
        <v>1000</v>
      </c>
      <c r="T118" s="37">
        <v>200</v>
      </c>
      <c r="U118" s="41">
        <v>5000</v>
      </c>
      <c r="V118" s="20">
        <v>10000</v>
      </c>
      <c r="Y118" s="41">
        <v>55000</v>
      </c>
      <c r="Z118" s="41">
        <v>1</v>
      </c>
      <c r="AA118" s="41">
        <v>1</v>
      </c>
      <c r="AB118" s="41">
        <v>1</v>
      </c>
      <c r="AC118" s="41">
        <v>2</v>
      </c>
      <c r="AE118" s="33">
        <v>10000</v>
      </c>
      <c r="AF118" s="53">
        <v>5000</v>
      </c>
      <c r="AI118" s="50">
        <v>1</v>
      </c>
      <c r="AK118" s="50">
        <v>2</v>
      </c>
      <c r="AT118" s="26">
        <v>5000</v>
      </c>
      <c r="AX118" s="50">
        <v>200</v>
      </c>
      <c r="AZ118" s="50">
        <v>1</v>
      </c>
      <c r="BA118" s="50">
        <v>3</v>
      </c>
      <c r="BB118" s="26">
        <v>10000</v>
      </c>
      <c r="BC118" s="32">
        <v>10000</v>
      </c>
      <c r="BD118" s="50">
        <v>0.5</v>
      </c>
      <c r="BE118" s="20">
        <v>0.25</v>
      </c>
      <c r="BG118" s="50">
        <v>1</v>
      </c>
      <c r="BI118" s="50">
        <v>2</v>
      </c>
      <c r="CH118" s="41">
        <v>1</v>
      </c>
      <c r="CI118" s="41">
        <v>2</v>
      </c>
      <c r="CJ118" s="41">
        <v>2</v>
      </c>
      <c r="CL118" s="41">
        <v>2</v>
      </c>
      <c r="CM118" s="41">
        <v>2</v>
      </c>
      <c r="CN118" s="41">
        <v>2</v>
      </c>
      <c r="CO118" s="41">
        <v>1</v>
      </c>
      <c r="CP118" s="41">
        <v>2</v>
      </c>
    </row>
    <row r="119" spans="1:94" x14ac:dyDescent="0.3">
      <c r="A119" s="37">
        <v>161</v>
      </c>
      <c r="B119" s="37">
        <v>1</v>
      </c>
      <c r="C119" s="37">
        <v>37</v>
      </c>
      <c r="D119" s="37">
        <v>2</v>
      </c>
      <c r="E119" s="50">
        <v>1</v>
      </c>
      <c r="F119" s="50">
        <v>1</v>
      </c>
      <c r="G119" s="37">
        <v>1</v>
      </c>
      <c r="H119" s="37">
        <v>5</v>
      </c>
      <c r="I119" s="50">
        <v>37</v>
      </c>
      <c r="J119" s="37">
        <v>2</v>
      </c>
      <c r="K119" s="3">
        <v>1</v>
      </c>
      <c r="L119" s="13">
        <v>4</v>
      </c>
      <c r="N119" s="3">
        <v>4</v>
      </c>
      <c r="R119" s="23">
        <v>25000</v>
      </c>
      <c r="S119" s="20">
        <v>1000</v>
      </c>
      <c r="T119" s="37">
        <v>200</v>
      </c>
      <c r="U119" s="41">
        <v>1000</v>
      </c>
      <c r="W119" s="20">
        <v>5000</v>
      </c>
      <c r="Y119" s="41">
        <v>75000</v>
      </c>
      <c r="Z119" s="41">
        <v>2</v>
      </c>
      <c r="AA119" s="41">
        <v>1</v>
      </c>
      <c r="AB119" s="41">
        <v>1</v>
      </c>
      <c r="AC119" s="41">
        <v>2</v>
      </c>
      <c r="AT119" s="26">
        <v>15000</v>
      </c>
      <c r="AU119" s="32">
        <v>5000</v>
      </c>
      <c r="AX119" s="50">
        <v>200</v>
      </c>
      <c r="AZ119" s="50">
        <v>1</v>
      </c>
      <c r="BA119" s="50">
        <v>3</v>
      </c>
      <c r="CH119" s="41">
        <v>1</v>
      </c>
      <c r="CJ119" s="41">
        <v>1</v>
      </c>
      <c r="CL119" s="41">
        <v>1</v>
      </c>
      <c r="CM119" s="41">
        <v>2</v>
      </c>
      <c r="CN119" s="41">
        <v>2</v>
      </c>
      <c r="CO119" s="41">
        <v>2</v>
      </c>
      <c r="CP119" s="41">
        <v>2</v>
      </c>
    </row>
    <row r="120" spans="1:94" x14ac:dyDescent="0.3">
      <c r="A120" s="37">
        <v>166</v>
      </c>
      <c r="B120" s="37">
        <v>1</v>
      </c>
      <c r="C120" s="37">
        <v>64</v>
      </c>
      <c r="D120" s="37">
        <v>2</v>
      </c>
      <c r="E120" s="50">
        <v>1</v>
      </c>
      <c r="F120" s="50">
        <v>1</v>
      </c>
      <c r="G120" s="37">
        <v>1</v>
      </c>
      <c r="H120" s="37">
        <v>3</v>
      </c>
      <c r="I120" s="50">
        <v>64</v>
      </c>
      <c r="J120" s="37">
        <v>3</v>
      </c>
      <c r="K120" s="3">
        <v>2</v>
      </c>
      <c r="O120" s="13">
        <v>4</v>
      </c>
      <c r="P120" s="13">
        <v>3</v>
      </c>
      <c r="Q120" s="3">
        <v>7</v>
      </c>
      <c r="S120" s="20">
        <v>1200</v>
      </c>
      <c r="T120" s="37">
        <v>500</v>
      </c>
      <c r="U120" s="41">
        <v>1500</v>
      </c>
      <c r="X120" s="23"/>
      <c r="Y120" s="41">
        <v>20000</v>
      </c>
      <c r="Z120" s="41">
        <v>1</v>
      </c>
      <c r="AA120" s="41">
        <v>2</v>
      </c>
      <c r="AB120" s="41">
        <v>1</v>
      </c>
      <c r="AC120" s="41">
        <v>4</v>
      </c>
      <c r="AT120" s="26">
        <v>1000</v>
      </c>
      <c r="AX120" s="50">
        <v>500</v>
      </c>
      <c r="AZ120" s="50">
        <v>2</v>
      </c>
      <c r="BA120" s="50">
        <v>3</v>
      </c>
      <c r="CH120" s="41">
        <v>1</v>
      </c>
      <c r="CI120" s="41">
        <v>2</v>
      </c>
      <c r="CJ120" s="41">
        <v>1</v>
      </c>
      <c r="CL120" s="41">
        <v>2</v>
      </c>
      <c r="CM120" s="41">
        <v>1</v>
      </c>
      <c r="CN120" s="41">
        <v>1</v>
      </c>
      <c r="CO120" s="41">
        <v>1</v>
      </c>
      <c r="CP120" s="41">
        <v>2</v>
      </c>
    </row>
    <row r="121" spans="1:94" x14ac:dyDescent="0.3">
      <c r="A121" s="37">
        <v>167</v>
      </c>
      <c r="B121" s="37">
        <v>1</v>
      </c>
      <c r="C121" s="37">
        <v>61</v>
      </c>
      <c r="D121" s="37">
        <v>1</v>
      </c>
      <c r="E121" s="50">
        <v>1</v>
      </c>
      <c r="F121" s="50">
        <v>1</v>
      </c>
      <c r="G121" s="37">
        <v>1</v>
      </c>
      <c r="H121" s="37">
        <v>2</v>
      </c>
      <c r="I121" s="50">
        <v>61</v>
      </c>
      <c r="J121" s="37">
        <v>2</v>
      </c>
      <c r="K121" s="3">
        <v>2</v>
      </c>
      <c r="O121" s="13">
        <v>5</v>
      </c>
      <c r="P121" s="13">
        <v>1</v>
      </c>
      <c r="Q121" s="3">
        <v>6</v>
      </c>
      <c r="R121" s="23">
        <v>6000</v>
      </c>
      <c r="S121" s="20">
        <v>1125</v>
      </c>
      <c r="T121" s="37">
        <v>140</v>
      </c>
      <c r="W121" s="20">
        <v>4000</v>
      </c>
      <c r="Y121" s="41">
        <v>15000</v>
      </c>
      <c r="Z121" s="41">
        <v>1</v>
      </c>
      <c r="AA121" s="41">
        <v>2</v>
      </c>
      <c r="AB121" s="41">
        <v>1</v>
      </c>
      <c r="AC121" s="41">
        <v>2</v>
      </c>
      <c r="AT121" s="26">
        <v>2000</v>
      </c>
      <c r="AX121" s="50">
        <v>140</v>
      </c>
      <c r="AZ121" s="50">
        <v>1</v>
      </c>
      <c r="BA121" s="50">
        <v>3</v>
      </c>
      <c r="CH121" s="41">
        <v>1</v>
      </c>
      <c r="CI121" s="41">
        <v>2</v>
      </c>
      <c r="CJ121" s="41">
        <v>2</v>
      </c>
      <c r="CL121" s="41">
        <v>2</v>
      </c>
      <c r="CM121" s="41">
        <v>1</v>
      </c>
      <c r="CN121" s="41">
        <v>2</v>
      </c>
      <c r="CO121" s="41">
        <v>2</v>
      </c>
      <c r="CP121" s="41">
        <v>2</v>
      </c>
    </row>
    <row r="122" spans="1:94" ht="15.75" customHeight="1" x14ac:dyDescent="0.3">
      <c r="A122" s="37">
        <v>168</v>
      </c>
      <c r="B122" s="39">
        <v>1</v>
      </c>
      <c r="C122" s="37">
        <v>39</v>
      </c>
      <c r="D122" s="37">
        <v>2</v>
      </c>
      <c r="E122" s="50">
        <v>1</v>
      </c>
      <c r="F122" s="50">
        <v>1</v>
      </c>
      <c r="G122" s="37">
        <v>1</v>
      </c>
      <c r="H122" s="37">
        <v>3</v>
      </c>
      <c r="I122" s="50">
        <v>39</v>
      </c>
      <c r="J122" s="37">
        <v>4</v>
      </c>
      <c r="K122" s="3">
        <v>2</v>
      </c>
      <c r="O122" s="13">
        <v>2</v>
      </c>
      <c r="P122" s="13">
        <v>3</v>
      </c>
      <c r="Q122" s="3">
        <v>5</v>
      </c>
      <c r="R122" s="20">
        <v>5000</v>
      </c>
      <c r="S122" s="20">
        <v>200</v>
      </c>
      <c r="T122" s="37">
        <v>150</v>
      </c>
      <c r="V122" s="20">
        <v>2500</v>
      </c>
      <c r="Y122" s="37">
        <v>10000</v>
      </c>
      <c r="Z122" s="37">
        <v>2</v>
      </c>
      <c r="AA122" s="37">
        <v>2</v>
      </c>
      <c r="AB122" s="37">
        <v>2</v>
      </c>
      <c r="AC122" s="37">
        <v>2</v>
      </c>
      <c r="AT122" s="26">
        <v>1000</v>
      </c>
      <c r="AX122" s="50">
        <v>150</v>
      </c>
      <c r="AZ122" s="50">
        <v>1</v>
      </c>
      <c r="BA122" s="50">
        <v>3</v>
      </c>
      <c r="CH122" s="37">
        <v>1</v>
      </c>
      <c r="CI122" s="37">
        <v>2</v>
      </c>
      <c r="CJ122" s="37">
        <v>2</v>
      </c>
      <c r="CL122" s="37">
        <v>2</v>
      </c>
      <c r="CM122" s="37">
        <v>1</v>
      </c>
      <c r="CN122" s="37">
        <v>1</v>
      </c>
      <c r="CO122" s="37">
        <v>2</v>
      </c>
      <c r="CP122" s="37">
        <v>2</v>
      </c>
    </row>
    <row r="123" spans="1:94" ht="15.75" customHeight="1" x14ac:dyDescent="0.3">
      <c r="A123" s="37">
        <v>169</v>
      </c>
      <c r="B123" s="39">
        <v>1</v>
      </c>
      <c r="C123" s="37">
        <v>69</v>
      </c>
      <c r="D123" s="37">
        <v>1</v>
      </c>
      <c r="E123" s="50">
        <v>1</v>
      </c>
      <c r="F123" s="50">
        <v>1</v>
      </c>
      <c r="G123" s="37">
        <v>1</v>
      </c>
      <c r="H123" s="37">
        <v>1</v>
      </c>
      <c r="I123" s="50">
        <v>50</v>
      </c>
      <c r="J123" s="37">
        <v>3</v>
      </c>
      <c r="K123" s="3">
        <v>2</v>
      </c>
      <c r="O123" s="13">
        <v>4</v>
      </c>
      <c r="P123" s="13">
        <v>2</v>
      </c>
      <c r="Q123" s="3">
        <v>6</v>
      </c>
      <c r="R123" s="20">
        <v>15000</v>
      </c>
      <c r="S123" s="20">
        <v>1500</v>
      </c>
      <c r="T123" s="37">
        <v>250</v>
      </c>
      <c r="V123" s="20">
        <v>8000</v>
      </c>
      <c r="W123" s="20">
        <v>500</v>
      </c>
      <c r="Y123" s="37">
        <v>25000</v>
      </c>
      <c r="Z123" s="37">
        <v>1</v>
      </c>
      <c r="AA123" s="37">
        <v>1</v>
      </c>
      <c r="AB123" s="37">
        <v>2</v>
      </c>
      <c r="AC123" s="37">
        <v>2</v>
      </c>
      <c r="AT123" s="26">
        <v>1500</v>
      </c>
      <c r="AX123" s="50">
        <v>250</v>
      </c>
      <c r="AZ123" s="50">
        <v>2</v>
      </c>
      <c r="BA123" s="50">
        <v>4</v>
      </c>
      <c r="BZ123" s="26">
        <v>10</v>
      </c>
      <c r="CG123" s="50">
        <v>2</v>
      </c>
      <c r="CH123" s="37">
        <v>1</v>
      </c>
      <c r="CI123" s="37">
        <v>2</v>
      </c>
      <c r="CJ123" s="37">
        <v>2</v>
      </c>
      <c r="CL123" s="37">
        <v>2</v>
      </c>
      <c r="CM123" s="37">
        <v>1</v>
      </c>
      <c r="CN123" s="37">
        <v>2</v>
      </c>
      <c r="CO123" s="37">
        <v>2</v>
      </c>
      <c r="CP123" s="37">
        <v>2</v>
      </c>
    </row>
    <row r="124" spans="1:94" ht="15.75" customHeight="1" x14ac:dyDescent="0.3">
      <c r="A124" s="37">
        <v>170</v>
      </c>
      <c r="B124" s="39">
        <v>4</v>
      </c>
      <c r="C124" s="37">
        <v>40</v>
      </c>
      <c r="D124" s="37">
        <v>1</v>
      </c>
      <c r="E124" s="50">
        <v>1</v>
      </c>
      <c r="F124" s="50">
        <v>1</v>
      </c>
      <c r="G124" s="37">
        <v>1</v>
      </c>
      <c r="H124" s="37">
        <v>4</v>
      </c>
      <c r="I124" s="50">
        <v>17</v>
      </c>
      <c r="J124" s="37">
        <v>2</v>
      </c>
      <c r="K124" s="3">
        <v>2</v>
      </c>
      <c r="O124" s="13">
        <v>4</v>
      </c>
      <c r="P124" s="13">
        <v>3</v>
      </c>
      <c r="Q124" s="3">
        <v>7</v>
      </c>
      <c r="R124" s="20">
        <v>15000</v>
      </c>
      <c r="S124" s="20">
        <v>1500</v>
      </c>
      <c r="V124" s="20">
        <v>5000</v>
      </c>
      <c r="Y124" s="37">
        <v>35000</v>
      </c>
      <c r="Z124" s="37">
        <v>1</v>
      </c>
      <c r="AA124" s="37">
        <v>2</v>
      </c>
      <c r="AB124" s="37">
        <v>2</v>
      </c>
      <c r="AC124" s="37">
        <v>2</v>
      </c>
      <c r="AF124" s="50">
        <v>3</v>
      </c>
      <c r="AK124" s="50">
        <v>4</v>
      </c>
      <c r="CH124" s="37">
        <v>1</v>
      </c>
      <c r="CI124" s="37">
        <v>2</v>
      </c>
      <c r="CJ124" s="37">
        <v>2</v>
      </c>
      <c r="CL124" s="37">
        <v>2</v>
      </c>
      <c r="CM124" s="37">
        <v>2</v>
      </c>
      <c r="CN124" s="37">
        <v>2</v>
      </c>
      <c r="CO124" s="37">
        <v>2</v>
      </c>
      <c r="CP124" s="37">
        <v>2</v>
      </c>
    </row>
    <row r="125" spans="1:94" ht="15.75" customHeight="1" x14ac:dyDescent="0.3">
      <c r="A125" s="37">
        <v>171</v>
      </c>
      <c r="B125" s="39">
        <v>1</v>
      </c>
      <c r="C125" s="37">
        <v>50</v>
      </c>
      <c r="D125" s="37">
        <v>1</v>
      </c>
      <c r="E125" s="50">
        <v>1</v>
      </c>
      <c r="F125" s="50">
        <v>1</v>
      </c>
      <c r="G125" s="37">
        <v>1</v>
      </c>
      <c r="H125" s="37">
        <v>4</v>
      </c>
      <c r="I125" s="50">
        <v>15</v>
      </c>
      <c r="J125" s="37">
        <v>1</v>
      </c>
      <c r="K125" s="3">
        <v>1</v>
      </c>
      <c r="L125" s="13">
        <v>2</v>
      </c>
      <c r="M125" s="13">
        <v>2</v>
      </c>
      <c r="N125" s="3">
        <v>4</v>
      </c>
      <c r="R125" s="20">
        <v>50000</v>
      </c>
      <c r="S125" s="20">
        <v>10000</v>
      </c>
      <c r="T125" s="37">
        <v>4000</v>
      </c>
      <c r="U125" s="37">
        <v>15000</v>
      </c>
      <c r="V125" s="20">
        <v>50000</v>
      </c>
      <c r="W125" s="20">
        <v>2000</v>
      </c>
      <c r="X125" s="20">
        <v>20000</v>
      </c>
      <c r="Y125" s="37">
        <v>150000</v>
      </c>
      <c r="Z125" s="37">
        <v>1</v>
      </c>
      <c r="AA125" s="37">
        <v>1</v>
      </c>
      <c r="AB125" s="37">
        <v>1</v>
      </c>
      <c r="AC125" s="37">
        <v>2</v>
      </c>
      <c r="AD125" s="26">
        <v>400</v>
      </c>
      <c r="AF125" s="50">
        <v>3</v>
      </c>
      <c r="AG125" s="20">
        <v>1</v>
      </c>
      <c r="AH125" s="50">
        <v>9000</v>
      </c>
      <c r="AJ125" s="50">
        <v>7</v>
      </c>
      <c r="AK125" s="50">
        <v>5</v>
      </c>
      <c r="AU125" s="32">
        <v>500</v>
      </c>
      <c r="AX125" s="50">
        <v>4000</v>
      </c>
      <c r="BA125" s="50">
        <v>5</v>
      </c>
      <c r="CH125" s="37">
        <v>1</v>
      </c>
      <c r="CI125" s="37">
        <v>2</v>
      </c>
      <c r="CJ125" s="37">
        <v>2</v>
      </c>
      <c r="CL125" s="37">
        <v>2</v>
      </c>
      <c r="CM125" s="37">
        <v>2</v>
      </c>
      <c r="CN125" s="37">
        <v>2</v>
      </c>
      <c r="CO125" s="37">
        <v>2</v>
      </c>
      <c r="CP125" s="37">
        <v>2</v>
      </c>
    </row>
    <row r="126" spans="1:94" ht="15.75" customHeight="1" x14ac:dyDescent="0.3">
      <c r="A126" s="37">
        <v>172</v>
      </c>
      <c r="B126" s="39">
        <v>1</v>
      </c>
      <c r="C126" s="37">
        <v>75</v>
      </c>
      <c r="D126" s="37">
        <v>2</v>
      </c>
      <c r="E126" s="50">
        <v>1</v>
      </c>
      <c r="F126" s="50">
        <v>1</v>
      </c>
      <c r="G126" s="37">
        <v>1</v>
      </c>
      <c r="H126" s="37">
        <v>3</v>
      </c>
      <c r="I126" s="50">
        <v>68</v>
      </c>
      <c r="J126" s="37">
        <v>2</v>
      </c>
      <c r="K126" s="3">
        <v>2</v>
      </c>
      <c r="O126" s="13">
        <v>4</v>
      </c>
      <c r="P126" s="13">
        <v>1</v>
      </c>
      <c r="Q126" s="3">
        <v>5</v>
      </c>
      <c r="R126" s="20">
        <v>10000</v>
      </c>
      <c r="S126" s="20">
        <v>2000</v>
      </c>
      <c r="T126" s="37">
        <v>250</v>
      </c>
      <c r="U126" s="37">
        <v>1000</v>
      </c>
      <c r="W126" s="20">
        <v>1000</v>
      </c>
      <c r="X126" s="20">
        <v>10000</v>
      </c>
      <c r="Y126" s="37">
        <v>30000</v>
      </c>
      <c r="Z126" s="37">
        <v>1</v>
      </c>
      <c r="AA126" s="37">
        <v>2</v>
      </c>
      <c r="AB126" s="37">
        <v>1</v>
      </c>
      <c r="AC126" s="37">
        <v>4</v>
      </c>
      <c r="AT126" s="26">
        <v>500</v>
      </c>
      <c r="AU126" s="32">
        <v>250</v>
      </c>
      <c r="AX126" s="50">
        <v>250</v>
      </c>
      <c r="BA126" s="50">
        <v>5</v>
      </c>
      <c r="CA126" s="32">
        <v>500</v>
      </c>
      <c r="CB126" s="50">
        <v>1.5</v>
      </c>
      <c r="CC126" s="20">
        <v>0.25</v>
      </c>
      <c r="CF126" s="50">
        <v>5</v>
      </c>
      <c r="CG126" s="50">
        <v>1</v>
      </c>
      <c r="CH126" s="37">
        <v>1</v>
      </c>
      <c r="CI126" s="37">
        <v>2</v>
      </c>
      <c r="CJ126" s="37">
        <v>2</v>
      </c>
      <c r="CL126" s="37">
        <v>2</v>
      </c>
      <c r="CM126" s="37">
        <v>1</v>
      </c>
      <c r="CN126" s="37">
        <v>1</v>
      </c>
      <c r="CO126" s="37">
        <v>1</v>
      </c>
      <c r="CP126" s="37">
        <v>2</v>
      </c>
    </row>
    <row r="127" spans="1:94" ht="15.75" customHeight="1" x14ac:dyDescent="0.3">
      <c r="A127" s="37">
        <v>173</v>
      </c>
      <c r="B127" s="39">
        <v>1</v>
      </c>
      <c r="C127" s="37">
        <v>37</v>
      </c>
      <c r="D127" s="37">
        <v>1</v>
      </c>
      <c r="E127" s="50">
        <v>1</v>
      </c>
      <c r="F127" s="50">
        <v>1</v>
      </c>
      <c r="G127" s="37">
        <v>1</v>
      </c>
      <c r="H127" s="37">
        <v>4</v>
      </c>
      <c r="I127" s="50">
        <v>37</v>
      </c>
      <c r="J127" s="37">
        <v>1</v>
      </c>
      <c r="K127" s="3">
        <v>1</v>
      </c>
      <c r="L127" s="13">
        <v>2</v>
      </c>
      <c r="M127" s="13">
        <v>2</v>
      </c>
      <c r="N127" s="3">
        <v>4</v>
      </c>
      <c r="R127" s="20">
        <v>30000</v>
      </c>
      <c r="S127" s="20">
        <v>650</v>
      </c>
      <c r="T127" s="37">
        <v>200</v>
      </c>
      <c r="V127" s="20">
        <v>2000</v>
      </c>
      <c r="W127" s="20">
        <v>10000</v>
      </c>
      <c r="X127" s="20">
        <v>10000</v>
      </c>
      <c r="Y127" s="37">
        <v>40000</v>
      </c>
      <c r="Z127" s="37">
        <v>1</v>
      </c>
      <c r="AA127" s="37">
        <v>1</v>
      </c>
      <c r="AB127" s="37">
        <v>1</v>
      </c>
      <c r="AC127" s="37">
        <v>2</v>
      </c>
      <c r="AT127" s="26">
        <v>1000</v>
      </c>
      <c r="AU127" s="32">
        <v>2800</v>
      </c>
      <c r="AX127" s="50">
        <v>250</v>
      </c>
      <c r="AZ127" s="50">
        <v>5</v>
      </c>
      <c r="BA127" s="50">
        <v>4</v>
      </c>
      <c r="CH127" s="37">
        <v>1</v>
      </c>
      <c r="CI127" s="37">
        <v>2</v>
      </c>
      <c r="CJ127" s="37">
        <v>2</v>
      </c>
      <c r="CL127" s="37">
        <v>2</v>
      </c>
      <c r="CM127" s="37">
        <v>1</v>
      </c>
      <c r="CN127" s="37">
        <v>1</v>
      </c>
      <c r="CO127" s="37">
        <v>1</v>
      </c>
      <c r="CP127" s="37">
        <v>2</v>
      </c>
    </row>
    <row r="128" spans="1:94" ht="15.75" customHeight="1" x14ac:dyDescent="0.3">
      <c r="A128" s="37">
        <v>174</v>
      </c>
      <c r="B128" s="39">
        <v>1</v>
      </c>
      <c r="C128" s="37">
        <v>78</v>
      </c>
      <c r="D128" s="37">
        <v>2</v>
      </c>
      <c r="E128" s="50">
        <v>1</v>
      </c>
      <c r="F128" s="50">
        <v>1</v>
      </c>
      <c r="G128" s="37">
        <v>1</v>
      </c>
      <c r="H128" s="37">
        <v>3</v>
      </c>
      <c r="I128" s="50">
        <v>68</v>
      </c>
      <c r="J128" s="37">
        <v>4</v>
      </c>
      <c r="K128" s="3">
        <v>2</v>
      </c>
      <c r="O128" s="13">
        <v>5</v>
      </c>
      <c r="P128" s="13">
        <v>1</v>
      </c>
      <c r="Q128" s="3">
        <v>6</v>
      </c>
      <c r="R128" s="20">
        <v>80000</v>
      </c>
      <c r="S128" s="20">
        <v>120</v>
      </c>
      <c r="T128" s="37">
        <v>250</v>
      </c>
      <c r="V128" s="20">
        <v>5000</v>
      </c>
      <c r="W128" s="20">
        <v>1000</v>
      </c>
      <c r="X128" s="20">
        <v>15000</v>
      </c>
      <c r="Y128" s="37">
        <v>120000</v>
      </c>
      <c r="Z128" s="37">
        <v>1</v>
      </c>
      <c r="AA128" s="37">
        <v>1</v>
      </c>
      <c r="AB128" s="37">
        <v>1</v>
      </c>
      <c r="AC128" s="37">
        <v>2</v>
      </c>
      <c r="AT128" s="26">
        <v>1000</v>
      </c>
      <c r="AU128" s="32">
        <v>2500</v>
      </c>
      <c r="AX128" s="50">
        <v>250</v>
      </c>
      <c r="AZ128" s="50">
        <v>1</v>
      </c>
      <c r="BA128" s="50">
        <v>5</v>
      </c>
      <c r="BC128" s="32">
        <v>700</v>
      </c>
      <c r="BD128" s="50">
        <v>1</v>
      </c>
      <c r="BE128" s="20">
        <v>0.1</v>
      </c>
      <c r="BH128" s="50">
        <v>1</v>
      </c>
      <c r="BI128" s="50">
        <v>1</v>
      </c>
      <c r="CH128" s="37">
        <v>1</v>
      </c>
      <c r="CI128" s="37">
        <v>2</v>
      </c>
      <c r="CJ128" s="37">
        <v>1</v>
      </c>
      <c r="CL128" s="37">
        <v>2</v>
      </c>
      <c r="CM128" s="37">
        <v>1</v>
      </c>
      <c r="CN128" s="37">
        <v>2</v>
      </c>
      <c r="CO128" s="37">
        <v>1</v>
      </c>
      <c r="CP128" s="37">
        <v>2</v>
      </c>
    </row>
    <row r="129" spans="1:96" ht="15.75" customHeight="1" x14ac:dyDescent="0.3">
      <c r="A129" s="37">
        <v>175</v>
      </c>
      <c r="B129" s="39">
        <v>4</v>
      </c>
      <c r="C129" s="37">
        <v>42</v>
      </c>
      <c r="D129" s="37">
        <v>1</v>
      </c>
      <c r="E129" s="50">
        <v>1</v>
      </c>
      <c r="F129" s="50">
        <v>1</v>
      </c>
      <c r="G129" s="37">
        <v>1</v>
      </c>
      <c r="H129" s="37">
        <v>3</v>
      </c>
      <c r="I129" s="50">
        <v>25</v>
      </c>
      <c r="J129" s="37">
        <v>2</v>
      </c>
      <c r="K129" s="3">
        <v>1</v>
      </c>
      <c r="L129" s="13">
        <v>2</v>
      </c>
      <c r="M129" s="13">
        <v>2</v>
      </c>
      <c r="N129" s="3">
        <v>4</v>
      </c>
      <c r="R129" s="20">
        <v>10000</v>
      </c>
      <c r="S129" s="20">
        <v>350</v>
      </c>
      <c r="U129" s="37">
        <v>1000</v>
      </c>
      <c r="V129" s="20">
        <v>5000</v>
      </c>
      <c r="Y129" s="37">
        <v>25000</v>
      </c>
      <c r="Z129" s="37">
        <v>1</v>
      </c>
      <c r="AA129" s="37">
        <v>2</v>
      </c>
      <c r="AB129" s="37">
        <v>2</v>
      </c>
      <c r="AC129" s="37">
        <v>2</v>
      </c>
      <c r="AD129" s="26">
        <v>500</v>
      </c>
      <c r="AE129" s="32">
        <v>600</v>
      </c>
      <c r="AF129" s="50">
        <v>3</v>
      </c>
      <c r="AK129" s="50">
        <v>5</v>
      </c>
      <c r="AL129" s="26">
        <v>100</v>
      </c>
      <c r="AM129" s="32">
        <v>700</v>
      </c>
      <c r="AN129" s="50">
        <v>5</v>
      </c>
      <c r="AO129" s="20">
        <v>0.03</v>
      </c>
      <c r="AS129" s="50">
        <v>5</v>
      </c>
      <c r="CH129" s="37">
        <v>1</v>
      </c>
      <c r="CI129" s="37">
        <v>2</v>
      </c>
      <c r="CJ129" s="37">
        <v>2</v>
      </c>
      <c r="CL129" s="37">
        <v>2</v>
      </c>
      <c r="CM129" s="37">
        <v>1</v>
      </c>
      <c r="CN129" s="37">
        <v>1</v>
      </c>
      <c r="CO129" s="37">
        <v>2</v>
      </c>
      <c r="CP129" s="37">
        <v>2</v>
      </c>
    </row>
    <row r="130" spans="1:96" ht="15.75" customHeight="1" x14ac:dyDescent="0.3">
      <c r="A130" s="37">
        <v>176</v>
      </c>
      <c r="B130" s="39">
        <v>1</v>
      </c>
      <c r="C130" s="37">
        <v>37</v>
      </c>
      <c r="D130" s="37">
        <v>2</v>
      </c>
      <c r="E130" s="50">
        <v>1</v>
      </c>
      <c r="F130" s="50">
        <v>1</v>
      </c>
      <c r="G130" s="37">
        <v>1</v>
      </c>
      <c r="H130" s="37">
        <v>4</v>
      </c>
      <c r="I130" s="50">
        <v>37</v>
      </c>
      <c r="J130" s="37">
        <v>1</v>
      </c>
      <c r="K130" s="3">
        <v>1</v>
      </c>
      <c r="L130" s="13">
        <v>2</v>
      </c>
      <c r="M130" s="13">
        <v>1</v>
      </c>
      <c r="N130" s="3">
        <v>3</v>
      </c>
      <c r="R130" s="20">
        <v>40000</v>
      </c>
      <c r="S130" s="20">
        <v>800</v>
      </c>
      <c r="T130" s="37">
        <v>700</v>
      </c>
      <c r="U130" s="37">
        <v>4000</v>
      </c>
      <c r="V130" s="20">
        <v>2000</v>
      </c>
      <c r="Y130" s="37">
        <v>120000</v>
      </c>
      <c r="Z130" s="37">
        <v>2</v>
      </c>
      <c r="AA130" s="37">
        <v>1</v>
      </c>
      <c r="AB130" s="37">
        <v>1</v>
      </c>
      <c r="AC130" s="37">
        <v>2</v>
      </c>
      <c r="AT130" s="26">
        <v>300</v>
      </c>
      <c r="AU130" s="32">
        <v>700</v>
      </c>
      <c r="AX130" s="50">
        <v>700</v>
      </c>
      <c r="AZ130" s="50">
        <v>1</v>
      </c>
      <c r="BA130" s="50">
        <v>3</v>
      </c>
      <c r="CH130" s="37">
        <v>1</v>
      </c>
      <c r="CI130" s="37">
        <v>2</v>
      </c>
      <c r="CJ130" s="37">
        <v>2</v>
      </c>
      <c r="CL130" s="37">
        <v>1</v>
      </c>
      <c r="CM130" s="37">
        <v>2</v>
      </c>
      <c r="CN130" s="37">
        <v>2</v>
      </c>
      <c r="CO130" s="37">
        <v>1</v>
      </c>
      <c r="CP130" s="37">
        <v>2</v>
      </c>
    </row>
    <row r="131" spans="1:96" ht="15.75" customHeight="1" x14ac:dyDescent="0.3">
      <c r="A131" s="37">
        <v>177</v>
      </c>
      <c r="B131" s="39">
        <v>1</v>
      </c>
      <c r="C131" s="37">
        <v>20</v>
      </c>
      <c r="D131" s="37">
        <v>1</v>
      </c>
      <c r="E131" s="50">
        <v>1</v>
      </c>
      <c r="F131" s="50">
        <v>1</v>
      </c>
      <c r="G131" s="37">
        <v>2</v>
      </c>
      <c r="H131" s="37">
        <v>4</v>
      </c>
      <c r="I131" s="50">
        <v>20</v>
      </c>
      <c r="J131" s="37">
        <v>1</v>
      </c>
      <c r="K131" s="3">
        <v>1</v>
      </c>
      <c r="L131" s="13">
        <v>2</v>
      </c>
      <c r="M131" s="13">
        <v>2</v>
      </c>
      <c r="N131" s="3">
        <v>4</v>
      </c>
      <c r="R131" s="20">
        <v>54000</v>
      </c>
      <c r="S131" s="20">
        <v>3000</v>
      </c>
      <c r="T131" s="37">
        <v>500</v>
      </c>
      <c r="U131" s="37">
        <v>10000</v>
      </c>
      <c r="V131" s="20">
        <v>15000</v>
      </c>
      <c r="Y131" s="37">
        <v>100000</v>
      </c>
      <c r="Z131" s="37">
        <v>1</v>
      </c>
      <c r="AA131" s="37">
        <v>1</v>
      </c>
      <c r="AB131" s="37">
        <v>1</v>
      </c>
      <c r="AC131" s="37">
        <v>2</v>
      </c>
      <c r="AT131" s="26">
        <v>800</v>
      </c>
      <c r="AU131" s="32">
        <v>800</v>
      </c>
      <c r="AX131" s="50">
        <v>500</v>
      </c>
      <c r="AZ131" s="50">
        <v>1</v>
      </c>
      <c r="BA131" s="50">
        <v>3</v>
      </c>
      <c r="CH131" s="37">
        <v>1</v>
      </c>
      <c r="CI131" s="37">
        <v>2</v>
      </c>
      <c r="CJ131" s="37">
        <v>1</v>
      </c>
      <c r="CL131" s="37">
        <v>1</v>
      </c>
      <c r="CM131" s="37">
        <v>2</v>
      </c>
      <c r="CN131" s="37">
        <v>2</v>
      </c>
      <c r="CO131" s="37">
        <v>1</v>
      </c>
      <c r="CP131" s="37">
        <v>2</v>
      </c>
    </row>
    <row r="132" spans="1:96" ht="15.75" customHeight="1" x14ac:dyDescent="0.3">
      <c r="A132" s="37">
        <v>178</v>
      </c>
      <c r="B132" s="39">
        <v>4</v>
      </c>
      <c r="C132" s="37">
        <v>42</v>
      </c>
      <c r="D132" s="37">
        <v>1</v>
      </c>
      <c r="E132" s="50">
        <v>1</v>
      </c>
      <c r="F132" s="50">
        <v>1</v>
      </c>
      <c r="G132" s="37">
        <v>1</v>
      </c>
      <c r="H132" s="37">
        <v>3</v>
      </c>
      <c r="I132" s="50">
        <v>42</v>
      </c>
      <c r="J132" s="37">
        <v>2</v>
      </c>
      <c r="K132" s="3">
        <v>2</v>
      </c>
      <c r="O132" s="13">
        <v>3</v>
      </c>
      <c r="P132" s="13">
        <v>2</v>
      </c>
      <c r="Q132" s="3">
        <v>5</v>
      </c>
      <c r="R132" s="20">
        <v>35000</v>
      </c>
      <c r="S132" s="20">
        <v>2000</v>
      </c>
      <c r="U132" s="37">
        <v>3000</v>
      </c>
      <c r="V132" s="20">
        <v>5000</v>
      </c>
      <c r="Y132" s="37">
        <v>50000</v>
      </c>
      <c r="Z132" s="37">
        <v>1</v>
      </c>
      <c r="AA132" s="37">
        <v>2</v>
      </c>
      <c r="AB132" s="37">
        <v>1</v>
      </c>
      <c r="AC132" s="37">
        <v>2</v>
      </c>
      <c r="AD132" s="26">
        <v>400</v>
      </c>
      <c r="AE132" s="32">
        <v>600</v>
      </c>
      <c r="AF132" s="50">
        <v>0.05</v>
      </c>
      <c r="AG132" s="20">
        <v>0.03</v>
      </c>
      <c r="AK132" s="50">
        <v>5</v>
      </c>
      <c r="CH132" s="37">
        <v>1</v>
      </c>
      <c r="CI132" s="37">
        <v>1</v>
      </c>
      <c r="CJ132" s="37">
        <v>2</v>
      </c>
      <c r="CL132" s="37">
        <v>2</v>
      </c>
      <c r="CM132" s="37">
        <v>2</v>
      </c>
      <c r="CN132" s="37">
        <v>2</v>
      </c>
      <c r="CO132" s="37">
        <v>2</v>
      </c>
      <c r="CP132" s="37">
        <v>2</v>
      </c>
    </row>
    <row r="133" spans="1:96" ht="15.75" customHeight="1" x14ac:dyDescent="0.3">
      <c r="A133" s="37">
        <v>179</v>
      </c>
      <c r="B133" s="39">
        <v>2</v>
      </c>
      <c r="C133" s="37">
        <v>63</v>
      </c>
      <c r="D133" s="37">
        <v>1</v>
      </c>
      <c r="E133" s="50">
        <v>1</v>
      </c>
      <c r="F133" s="50">
        <v>1</v>
      </c>
      <c r="G133" s="37">
        <v>1</v>
      </c>
      <c r="H133" s="37">
        <v>3</v>
      </c>
      <c r="I133" s="50">
        <v>35</v>
      </c>
      <c r="J133" s="37">
        <v>1</v>
      </c>
      <c r="K133" s="3">
        <v>2</v>
      </c>
      <c r="O133" s="13">
        <v>3</v>
      </c>
      <c r="P133" s="13">
        <v>3</v>
      </c>
      <c r="Q133" s="3">
        <v>6</v>
      </c>
      <c r="R133" s="20">
        <v>35000</v>
      </c>
      <c r="S133" s="20">
        <v>5000</v>
      </c>
      <c r="T133" s="37">
        <v>300</v>
      </c>
      <c r="U133" s="37">
        <v>3500</v>
      </c>
      <c r="V133" s="20">
        <v>6000</v>
      </c>
      <c r="Y133" s="37">
        <v>70000</v>
      </c>
      <c r="Z133" s="37">
        <v>2</v>
      </c>
      <c r="AA133" s="37">
        <v>1</v>
      </c>
      <c r="AB133" s="37">
        <v>1</v>
      </c>
      <c r="AC133" s="37">
        <v>2</v>
      </c>
      <c r="AL133" s="26">
        <v>30</v>
      </c>
      <c r="AN133" s="50">
        <v>1.5</v>
      </c>
      <c r="AO133" s="20">
        <v>0.3</v>
      </c>
      <c r="AP133" s="50">
        <v>400</v>
      </c>
      <c r="AQ133" s="50">
        <v>3</v>
      </c>
      <c r="AR133" s="50">
        <v>2</v>
      </c>
      <c r="AS133" s="50">
        <v>5</v>
      </c>
      <c r="AU133" s="32">
        <v>500</v>
      </c>
      <c r="AX133" s="50">
        <v>300</v>
      </c>
      <c r="AZ133" s="50">
        <v>1</v>
      </c>
      <c r="BA133" s="50">
        <v>3</v>
      </c>
      <c r="CH133" s="37">
        <v>1</v>
      </c>
      <c r="CI133" s="37">
        <v>1</v>
      </c>
      <c r="CJ133" s="37">
        <v>2</v>
      </c>
      <c r="CL133" s="37">
        <v>1</v>
      </c>
      <c r="CM133" s="37">
        <v>2</v>
      </c>
      <c r="CN133" s="37">
        <v>2</v>
      </c>
      <c r="CO133" s="37">
        <v>1</v>
      </c>
      <c r="CP133" s="37">
        <v>2</v>
      </c>
    </row>
    <row r="134" spans="1:96" ht="15.75" customHeight="1" x14ac:dyDescent="0.3">
      <c r="A134" s="37">
        <v>180</v>
      </c>
      <c r="B134" s="39">
        <v>5</v>
      </c>
      <c r="C134" s="37">
        <v>59</v>
      </c>
      <c r="D134" s="37">
        <v>2</v>
      </c>
      <c r="E134" s="50">
        <v>1</v>
      </c>
      <c r="F134" s="50">
        <v>1</v>
      </c>
      <c r="G134" s="37">
        <v>1</v>
      </c>
      <c r="H134" s="37">
        <v>3</v>
      </c>
      <c r="I134" s="50">
        <v>59</v>
      </c>
      <c r="J134" s="37">
        <v>3</v>
      </c>
      <c r="K134" s="3">
        <v>1</v>
      </c>
      <c r="L134" s="13">
        <v>2</v>
      </c>
      <c r="N134" s="3">
        <v>2</v>
      </c>
      <c r="R134" s="20">
        <v>15000</v>
      </c>
      <c r="S134" s="20">
        <v>600</v>
      </c>
      <c r="U134" s="37">
        <v>2000</v>
      </c>
      <c r="Y134" s="37">
        <v>25000</v>
      </c>
      <c r="Z134" s="37">
        <v>2</v>
      </c>
      <c r="AA134" s="37">
        <v>1</v>
      </c>
      <c r="AB134" s="37">
        <v>1</v>
      </c>
      <c r="AC134" s="37">
        <v>2</v>
      </c>
      <c r="AD134" s="26">
        <v>300</v>
      </c>
      <c r="AE134" s="32">
        <v>500</v>
      </c>
      <c r="AF134" s="50">
        <v>0.05</v>
      </c>
      <c r="AG134" s="20">
        <v>0.01</v>
      </c>
      <c r="AK134" s="50">
        <v>5</v>
      </c>
      <c r="BD134" s="50">
        <v>0.5</v>
      </c>
      <c r="BE134" s="20">
        <v>0.08</v>
      </c>
      <c r="BG134" s="50">
        <v>1</v>
      </c>
      <c r="BH134" s="50">
        <v>7</v>
      </c>
      <c r="BI134" s="50">
        <v>3</v>
      </c>
      <c r="CH134" s="37">
        <v>2</v>
      </c>
      <c r="CI134" s="37">
        <v>2</v>
      </c>
      <c r="CJ134" s="37">
        <v>2</v>
      </c>
      <c r="CL134" s="37">
        <v>1</v>
      </c>
      <c r="CM134" s="37">
        <v>2</v>
      </c>
      <c r="CN134" s="37">
        <v>2</v>
      </c>
      <c r="CO134" s="37">
        <v>1</v>
      </c>
      <c r="CP134" s="37">
        <v>2</v>
      </c>
    </row>
    <row r="135" spans="1:96" ht="15.75" customHeight="1" x14ac:dyDescent="0.3">
      <c r="A135" s="37">
        <v>181</v>
      </c>
      <c r="B135" s="39">
        <v>1</v>
      </c>
      <c r="C135" s="37">
        <v>52</v>
      </c>
      <c r="D135" s="37">
        <v>1</v>
      </c>
      <c r="E135" s="50">
        <v>1</v>
      </c>
      <c r="F135" s="50">
        <v>1</v>
      </c>
      <c r="G135" s="37">
        <v>1</v>
      </c>
      <c r="H135" s="37">
        <v>3</v>
      </c>
      <c r="I135" s="50">
        <v>52</v>
      </c>
      <c r="J135" s="37">
        <v>3</v>
      </c>
      <c r="K135" s="3">
        <v>1</v>
      </c>
      <c r="L135" s="13">
        <v>2</v>
      </c>
      <c r="M135" s="13">
        <v>1</v>
      </c>
      <c r="N135" s="3">
        <v>3</v>
      </c>
      <c r="R135" s="20">
        <v>30000</v>
      </c>
      <c r="S135" s="20">
        <v>900</v>
      </c>
      <c r="T135" s="37">
        <v>1000</v>
      </c>
      <c r="V135" s="20">
        <v>2000</v>
      </c>
      <c r="Y135" s="37">
        <v>30000</v>
      </c>
      <c r="Z135" s="37">
        <v>1</v>
      </c>
      <c r="AA135" s="37">
        <v>2</v>
      </c>
      <c r="AB135" s="37">
        <v>1</v>
      </c>
      <c r="AC135" s="37">
        <v>3</v>
      </c>
      <c r="AT135" s="26">
        <v>500</v>
      </c>
      <c r="AX135" s="50">
        <v>1000</v>
      </c>
      <c r="AZ135" s="50">
        <v>1</v>
      </c>
      <c r="BA135" s="50">
        <v>5</v>
      </c>
      <c r="BD135" s="50">
        <v>0.1</v>
      </c>
      <c r="BE135" s="20">
        <v>0.11</v>
      </c>
      <c r="BG135" s="50">
        <v>1</v>
      </c>
      <c r="BH135" s="50">
        <v>7</v>
      </c>
      <c r="CH135" s="37">
        <v>1</v>
      </c>
      <c r="CI135" s="37">
        <v>2</v>
      </c>
      <c r="CJ135" s="37">
        <v>2</v>
      </c>
      <c r="CL135" s="37">
        <v>2</v>
      </c>
      <c r="CM135" s="37">
        <v>1</v>
      </c>
      <c r="CN135" s="37">
        <v>2</v>
      </c>
      <c r="CO135" s="37">
        <v>1</v>
      </c>
      <c r="CP135" s="37">
        <v>2</v>
      </c>
    </row>
    <row r="136" spans="1:96" ht="15.75" customHeight="1" x14ac:dyDescent="0.3">
      <c r="A136" s="37">
        <v>182</v>
      </c>
      <c r="B136" s="39">
        <v>1</v>
      </c>
      <c r="C136" s="37">
        <v>54</v>
      </c>
      <c r="D136" s="37">
        <v>1</v>
      </c>
      <c r="E136" s="50">
        <v>1</v>
      </c>
      <c r="F136" s="50">
        <v>1</v>
      </c>
      <c r="G136" s="37">
        <v>1</v>
      </c>
      <c r="H136" s="37">
        <v>3</v>
      </c>
      <c r="I136" s="50">
        <v>54</v>
      </c>
      <c r="J136" s="37">
        <v>3</v>
      </c>
      <c r="K136" s="3">
        <v>2</v>
      </c>
      <c r="O136" s="13">
        <v>6</v>
      </c>
      <c r="P136" s="13">
        <v>2</v>
      </c>
      <c r="Q136" s="3">
        <v>8</v>
      </c>
      <c r="R136" s="20">
        <v>40000</v>
      </c>
      <c r="S136" s="20">
        <v>4000</v>
      </c>
      <c r="T136" s="37">
        <v>800</v>
      </c>
      <c r="V136" s="20">
        <v>15000</v>
      </c>
      <c r="W136" s="20">
        <v>6000</v>
      </c>
      <c r="Y136" s="37">
        <v>100000</v>
      </c>
      <c r="Z136" s="37">
        <v>2</v>
      </c>
      <c r="AA136" s="37">
        <v>1</v>
      </c>
      <c r="AB136" s="37">
        <v>1</v>
      </c>
      <c r="AC136" s="37">
        <v>2</v>
      </c>
      <c r="AT136" s="26">
        <v>4000</v>
      </c>
      <c r="AZ136" s="50">
        <v>1</v>
      </c>
      <c r="BA136" s="50">
        <v>3</v>
      </c>
      <c r="BD136" s="50">
        <v>1.3</v>
      </c>
      <c r="BE136" s="20">
        <v>0.1</v>
      </c>
      <c r="BG136" s="50">
        <v>1</v>
      </c>
      <c r="BH136" s="50">
        <v>7</v>
      </c>
      <c r="BI136" s="50">
        <v>3</v>
      </c>
      <c r="CH136" s="37">
        <v>1</v>
      </c>
      <c r="CI136" s="37">
        <v>2</v>
      </c>
      <c r="CJ136" s="37">
        <v>1</v>
      </c>
      <c r="CL136" s="37">
        <v>1</v>
      </c>
      <c r="CM136" s="37">
        <v>1</v>
      </c>
      <c r="CN136" s="37">
        <v>1</v>
      </c>
      <c r="CO136" s="37">
        <v>1</v>
      </c>
      <c r="CP136" s="37">
        <v>2</v>
      </c>
    </row>
    <row r="137" spans="1:96" ht="15.75" customHeight="1" x14ac:dyDescent="0.3">
      <c r="A137" s="37">
        <v>183</v>
      </c>
      <c r="B137" s="39">
        <v>2</v>
      </c>
      <c r="C137" s="37">
        <v>52</v>
      </c>
      <c r="D137" s="37">
        <v>2</v>
      </c>
      <c r="E137" s="50">
        <v>1</v>
      </c>
      <c r="F137" s="50">
        <v>1</v>
      </c>
      <c r="G137" s="37">
        <v>2</v>
      </c>
      <c r="H137" s="37">
        <v>2</v>
      </c>
      <c r="I137" s="50">
        <v>52</v>
      </c>
      <c r="J137" s="37">
        <v>3</v>
      </c>
      <c r="K137" s="3">
        <v>1</v>
      </c>
      <c r="L137" s="13">
        <v>1</v>
      </c>
      <c r="N137" s="3">
        <v>1</v>
      </c>
      <c r="R137" s="20">
        <v>12000</v>
      </c>
      <c r="S137" s="20">
        <v>1500</v>
      </c>
      <c r="T137" s="37">
        <v>150</v>
      </c>
      <c r="Y137" s="37">
        <v>20000</v>
      </c>
      <c r="Z137" s="37">
        <v>1</v>
      </c>
      <c r="AA137" s="37">
        <v>2</v>
      </c>
      <c r="AB137" s="37">
        <v>1</v>
      </c>
      <c r="AC137" s="37">
        <v>2</v>
      </c>
      <c r="AT137" s="26">
        <v>500</v>
      </c>
      <c r="AU137" s="32">
        <v>100</v>
      </c>
      <c r="AY137" s="50">
        <v>1</v>
      </c>
      <c r="AZ137" s="50">
        <v>1</v>
      </c>
      <c r="BA137" s="50">
        <v>3</v>
      </c>
      <c r="CH137" s="37">
        <v>1</v>
      </c>
      <c r="CI137" s="37">
        <v>2</v>
      </c>
      <c r="CJ137" s="37">
        <v>2</v>
      </c>
      <c r="CL137" s="37">
        <v>1</v>
      </c>
      <c r="CM137" s="37">
        <v>2</v>
      </c>
      <c r="CN137" s="37">
        <v>2</v>
      </c>
      <c r="CO137" s="37">
        <v>1</v>
      </c>
      <c r="CP137" s="37">
        <v>2</v>
      </c>
    </row>
    <row r="138" spans="1:96" ht="15.75" customHeight="1" x14ac:dyDescent="0.3">
      <c r="A138" s="37">
        <v>184</v>
      </c>
      <c r="B138" s="39">
        <v>2</v>
      </c>
      <c r="C138" s="37">
        <v>31</v>
      </c>
      <c r="D138" s="37">
        <v>1</v>
      </c>
      <c r="E138" s="50">
        <v>1</v>
      </c>
      <c r="F138" s="50">
        <v>1</v>
      </c>
      <c r="G138" s="37">
        <v>1</v>
      </c>
      <c r="H138" s="37">
        <v>3</v>
      </c>
      <c r="I138" s="50">
        <v>7</v>
      </c>
      <c r="J138" s="37">
        <v>3</v>
      </c>
      <c r="K138" s="3">
        <v>1</v>
      </c>
      <c r="L138" s="13">
        <v>2</v>
      </c>
      <c r="M138" s="13">
        <v>3</v>
      </c>
      <c r="N138" s="3">
        <v>5</v>
      </c>
      <c r="R138" s="20">
        <v>20000</v>
      </c>
      <c r="S138" s="20">
        <v>1500</v>
      </c>
      <c r="T138" s="37">
        <v>300</v>
      </c>
      <c r="U138" s="37">
        <v>3000</v>
      </c>
      <c r="V138" s="20">
        <v>2500</v>
      </c>
      <c r="Y138" s="37">
        <v>30000</v>
      </c>
      <c r="Z138" s="37">
        <v>1</v>
      </c>
      <c r="AA138" s="37">
        <v>2</v>
      </c>
      <c r="AB138" s="37">
        <v>2</v>
      </c>
      <c r="AC138" s="37">
        <v>2</v>
      </c>
      <c r="AT138" s="26">
        <v>1500</v>
      </c>
      <c r="AU138" s="32">
        <v>1500</v>
      </c>
      <c r="AY138" s="50">
        <v>1</v>
      </c>
      <c r="AZ138" s="50">
        <v>1</v>
      </c>
      <c r="BA138" s="50">
        <v>3</v>
      </c>
      <c r="CH138" s="37">
        <v>1</v>
      </c>
      <c r="CI138" s="37">
        <v>2</v>
      </c>
      <c r="CJ138" s="37">
        <v>2</v>
      </c>
      <c r="CL138" s="37">
        <v>1</v>
      </c>
      <c r="CM138" s="37">
        <v>2</v>
      </c>
      <c r="CN138" s="37">
        <v>2</v>
      </c>
      <c r="CO138" s="37">
        <v>1</v>
      </c>
      <c r="CP138" s="37">
        <v>1</v>
      </c>
    </row>
    <row r="139" spans="1:96" ht="15.75" customHeight="1" x14ac:dyDescent="0.3">
      <c r="A139" s="37">
        <v>185</v>
      </c>
      <c r="B139" s="39">
        <v>3</v>
      </c>
      <c r="C139" s="37">
        <v>52</v>
      </c>
      <c r="D139" s="37">
        <v>1</v>
      </c>
      <c r="E139" s="50">
        <v>1</v>
      </c>
      <c r="F139" s="50">
        <v>1</v>
      </c>
      <c r="G139" s="37">
        <v>1</v>
      </c>
      <c r="H139" s="37">
        <v>3</v>
      </c>
      <c r="I139" s="50">
        <v>52</v>
      </c>
      <c r="J139" s="37">
        <v>3</v>
      </c>
      <c r="K139" s="3">
        <v>1</v>
      </c>
      <c r="L139" s="13">
        <v>2</v>
      </c>
      <c r="N139" s="3">
        <v>2</v>
      </c>
      <c r="R139" s="20">
        <v>40000</v>
      </c>
      <c r="S139" s="20">
        <v>6000</v>
      </c>
      <c r="T139" s="37">
        <v>350</v>
      </c>
      <c r="U139" s="37">
        <v>8000</v>
      </c>
      <c r="W139" s="20">
        <v>6000</v>
      </c>
      <c r="Y139" s="37">
        <v>56000</v>
      </c>
      <c r="Z139" s="37">
        <v>1</v>
      </c>
      <c r="AA139" s="37">
        <v>2</v>
      </c>
      <c r="AB139" s="37">
        <v>1</v>
      </c>
      <c r="AC139" s="37">
        <v>2</v>
      </c>
      <c r="AT139" s="26">
        <v>1000</v>
      </c>
      <c r="AU139" s="32">
        <v>1500</v>
      </c>
      <c r="AY139" s="50">
        <v>1</v>
      </c>
      <c r="AZ139" s="50">
        <v>1</v>
      </c>
      <c r="BA139" s="50">
        <v>2</v>
      </c>
      <c r="CH139" s="37">
        <v>1</v>
      </c>
      <c r="CI139" s="37">
        <v>1</v>
      </c>
      <c r="CJ139" s="37">
        <v>2</v>
      </c>
      <c r="CL139" s="37">
        <v>1</v>
      </c>
      <c r="CM139" s="37">
        <v>2</v>
      </c>
      <c r="CN139" s="37">
        <v>2</v>
      </c>
      <c r="CO139" s="37">
        <v>1</v>
      </c>
      <c r="CP139" s="37">
        <v>2</v>
      </c>
    </row>
    <row r="140" spans="1:96" ht="15.75" customHeight="1" x14ac:dyDescent="0.3">
      <c r="A140" s="37">
        <v>186</v>
      </c>
      <c r="B140" s="39">
        <v>4</v>
      </c>
      <c r="C140" s="37">
        <v>45</v>
      </c>
      <c r="D140" s="37">
        <v>1</v>
      </c>
      <c r="E140" s="50">
        <v>1</v>
      </c>
      <c r="H140" s="37">
        <v>3</v>
      </c>
      <c r="I140" s="50">
        <v>26</v>
      </c>
      <c r="J140" s="37">
        <v>4</v>
      </c>
      <c r="K140" s="3">
        <v>2</v>
      </c>
      <c r="O140" s="13">
        <v>2</v>
      </c>
      <c r="Q140" s="3">
        <v>2</v>
      </c>
      <c r="R140" s="20">
        <v>20000</v>
      </c>
      <c r="S140" s="20">
        <v>3000</v>
      </c>
      <c r="U140" s="37">
        <v>7000</v>
      </c>
      <c r="V140" s="20">
        <v>10000</v>
      </c>
      <c r="Y140" s="37">
        <v>100000</v>
      </c>
      <c r="Z140" s="37">
        <v>1</v>
      </c>
      <c r="AA140" s="37">
        <v>1</v>
      </c>
      <c r="AB140" s="37">
        <v>1</v>
      </c>
      <c r="AC140" s="37">
        <v>2</v>
      </c>
      <c r="AD140" s="26">
        <v>3500</v>
      </c>
      <c r="AE140" s="32">
        <v>3500</v>
      </c>
      <c r="AI140" s="50">
        <v>2</v>
      </c>
      <c r="CH140" s="37">
        <v>2</v>
      </c>
      <c r="CI140" s="37">
        <v>2</v>
      </c>
      <c r="CJ140" s="37">
        <v>2</v>
      </c>
      <c r="CL140" s="37">
        <v>2</v>
      </c>
      <c r="CM140" s="37">
        <v>2</v>
      </c>
      <c r="CN140" s="37">
        <v>2</v>
      </c>
      <c r="CO140" s="37">
        <v>2</v>
      </c>
      <c r="CP140" s="37">
        <v>2</v>
      </c>
    </row>
    <row r="141" spans="1:96" ht="15.75" customHeight="1" x14ac:dyDescent="0.3">
      <c r="A141" s="37">
        <v>187</v>
      </c>
      <c r="B141" s="39">
        <v>4</v>
      </c>
      <c r="C141" s="37">
        <v>45</v>
      </c>
      <c r="D141" s="37">
        <v>2</v>
      </c>
      <c r="E141" s="50">
        <v>1</v>
      </c>
      <c r="F141" s="50">
        <v>1</v>
      </c>
      <c r="G141" s="37">
        <v>1</v>
      </c>
      <c r="H141" s="37">
        <v>4</v>
      </c>
      <c r="I141" s="50">
        <v>7</v>
      </c>
      <c r="J141" s="37">
        <v>2</v>
      </c>
      <c r="K141" s="3">
        <v>1</v>
      </c>
      <c r="L141" s="13">
        <v>2</v>
      </c>
      <c r="M141" s="13">
        <v>2</v>
      </c>
      <c r="N141" s="3">
        <v>4</v>
      </c>
      <c r="R141" s="20">
        <v>70000</v>
      </c>
      <c r="S141" s="20">
        <v>3000</v>
      </c>
      <c r="T141" s="37">
        <v>1500</v>
      </c>
      <c r="U141" s="37">
        <v>5000</v>
      </c>
      <c r="V141" s="20">
        <v>30000</v>
      </c>
      <c r="Y141" s="37">
        <v>120000</v>
      </c>
      <c r="Z141" s="37">
        <v>2</v>
      </c>
      <c r="AA141" s="37">
        <v>1</v>
      </c>
      <c r="AB141" s="37">
        <v>1</v>
      </c>
      <c r="AC141" s="37">
        <v>2</v>
      </c>
      <c r="BR141" s="26">
        <v>1500</v>
      </c>
      <c r="BS141" s="32">
        <v>1500</v>
      </c>
      <c r="BV141" s="50">
        <v>1000</v>
      </c>
      <c r="BX141" s="50">
        <v>2</v>
      </c>
      <c r="CH141" s="37">
        <v>2</v>
      </c>
      <c r="CI141" s="37">
        <v>2</v>
      </c>
      <c r="CJ141" s="37">
        <v>1</v>
      </c>
      <c r="CL141" s="37">
        <v>2</v>
      </c>
      <c r="CM141" s="37">
        <v>2</v>
      </c>
      <c r="CN141" s="37">
        <v>2</v>
      </c>
      <c r="CO141" s="37">
        <v>2</v>
      </c>
      <c r="CP141" s="37">
        <v>2</v>
      </c>
    </row>
    <row r="142" spans="1:96" s="4" customFormat="1" x14ac:dyDescent="0.3">
      <c r="A142" s="38">
        <v>189</v>
      </c>
      <c r="B142" s="38">
        <v>4</v>
      </c>
      <c r="C142" s="38">
        <v>33</v>
      </c>
      <c r="D142" s="38">
        <v>1</v>
      </c>
      <c r="E142" s="51">
        <v>1</v>
      </c>
      <c r="F142" s="51">
        <v>1</v>
      </c>
      <c r="G142" s="38">
        <v>1</v>
      </c>
      <c r="H142" s="38">
        <v>3</v>
      </c>
      <c r="I142" s="51">
        <v>22</v>
      </c>
      <c r="J142" s="38">
        <v>4</v>
      </c>
      <c r="K142" s="5">
        <v>1</v>
      </c>
      <c r="L142" s="14">
        <v>3</v>
      </c>
      <c r="M142" s="14">
        <v>2</v>
      </c>
      <c r="N142" s="5">
        <v>5</v>
      </c>
      <c r="O142" s="14"/>
      <c r="P142" s="14"/>
      <c r="Q142" s="5"/>
      <c r="R142" s="24">
        <v>60000</v>
      </c>
      <c r="S142" s="24">
        <v>4000</v>
      </c>
      <c r="T142" s="38">
        <v>1500</v>
      </c>
      <c r="U142" s="38">
        <v>7000</v>
      </c>
      <c r="V142" s="24">
        <v>20000</v>
      </c>
      <c r="W142" s="24"/>
      <c r="X142" s="24"/>
      <c r="Y142" s="38">
        <v>130000</v>
      </c>
      <c r="Z142" s="38">
        <v>2</v>
      </c>
      <c r="AA142" s="38">
        <v>1</v>
      </c>
      <c r="AB142" s="38">
        <v>2</v>
      </c>
      <c r="AC142" s="38">
        <v>2</v>
      </c>
      <c r="AD142" s="29"/>
      <c r="AE142" s="34"/>
      <c r="AF142" s="51"/>
      <c r="AG142" s="24"/>
      <c r="AH142" s="51"/>
      <c r="AI142" s="51"/>
      <c r="AJ142" s="51"/>
      <c r="AK142" s="51"/>
      <c r="AL142" s="29"/>
      <c r="AM142" s="34"/>
      <c r="AN142" s="51"/>
      <c r="AO142" s="24"/>
      <c r="AP142" s="51"/>
      <c r="AQ142" s="51"/>
      <c r="AR142" s="51"/>
      <c r="AS142" s="51"/>
      <c r="AT142" s="29"/>
      <c r="AU142" s="34"/>
      <c r="AV142" s="51"/>
      <c r="AW142" s="24"/>
      <c r="AX142" s="51"/>
      <c r="AY142" s="51"/>
      <c r="AZ142" s="51"/>
      <c r="BA142" s="51"/>
      <c r="BB142" s="29"/>
      <c r="BC142" s="34"/>
      <c r="BD142" s="51"/>
      <c r="BE142" s="24"/>
      <c r="BF142" s="51"/>
      <c r="BG142" s="51"/>
      <c r="BH142" s="51"/>
      <c r="BI142" s="51"/>
      <c r="BJ142" s="29"/>
      <c r="BK142" s="34"/>
      <c r="BL142" s="51"/>
      <c r="BM142" s="24"/>
      <c r="BN142" s="51"/>
      <c r="BO142" s="51"/>
      <c r="BP142" s="51"/>
      <c r="BQ142" s="51"/>
      <c r="BR142" s="29">
        <v>2500</v>
      </c>
      <c r="BS142" s="34">
        <v>2000</v>
      </c>
      <c r="BT142" s="51"/>
      <c r="BU142" s="24"/>
      <c r="BV142" s="51"/>
      <c r="BW142" s="51"/>
      <c r="BX142" s="51">
        <v>2</v>
      </c>
      <c r="BY142" s="51">
        <v>3</v>
      </c>
      <c r="BZ142" s="29"/>
      <c r="CA142" s="34"/>
      <c r="CB142" s="51"/>
      <c r="CC142" s="24"/>
      <c r="CD142" s="51"/>
      <c r="CE142" s="51"/>
      <c r="CF142" s="51"/>
      <c r="CG142" s="51"/>
      <c r="CH142" s="38">
        <v>1</v>
      </c>
      <c r="CI142" s="38">
        <v>2</v>
      </c>
      <c r="CJ142" s="38">
        <v>2</v>
      </c>
      <c r="CK142" s="51"/>
      <c r="CL142" s="38">
        <v>2</v>
      </c>
      <c r="CM142" s="38">
        <v>2</v>
      </c>
      <c r="CN142" s="38">
        <v>2</v>
      </c>
      <c r="CO142" s="38">
        <v>2</v>
      </c>
      <c r="CP142" s="38">
        <v>2</v>
      </c>
      <c r="CQ142" s="51"/>
      <c r="CR142" s="51"/>
    </row>
    <row r="143" spans="1:96" s="4" customFormat="1" x14ac:dyDescent="0.3">
      <c r="A143" s="38">
        <v>193</v>
      </c>
      <c r="B143" s="38">
        <v>4</v>
      </c>
      <c r="C143" s="38">
        <v>40</v>
      </c>
      <c r="D143" s="38">
        <v>2</v>
      </c>
      <c r="E143" s="51">
        <v>1</v>
      </c>
      <c r="F143" s="51">
        <v>1</v>
      </c>
      <c r="G143" s="38">
        <v>1</v>
      </c>
      <c r="H143" s="38">
        <v>3</v>
      </c>
      <c r="I143" s="51">
        <v>40</v>
      </c>
      <c r="J143" s="38">
        <v>3</v>
      </c>
      <c r="K143" s="5">
        <v>1</v>
      </c>
      <c r="L143" s="14">
        <v>2</v>
      </c>
      <c r="M143" s="14">
        <v>2</v>
      </c>
      <c r="N143" s="5">
        <v>4</v>
      </c>
      <c r="O143" s="14"/>
      <c r="P143" s="14"/>
      <c r="Q143" s="5"/>
      <c r="R143" s="24">
        <v>60000</v>
      </c>
      <c r="S143" s="24">
        <v>2000</v>
      </c>
      <c r="T143" s="38">
        <v>1000</v>
      </c>
      <c r="U143" s="38">
        <v>5000</v>
      </c>
      <c r="V143" s="24">
        <v>20000</v>
      </c>
      <c r="W143" s="24"/>
      <c r="X143" s="24"/>
      <c r="Y143" s="38">
        <v>100000</v>
      </c>
      <c r="Z143" s="38">
        <v>1</v>
      </c>
      <c r="AA143" s="38">
        <v>1</v>
      </c>
      <c r="AB143" s="38">
        <v>1</v>
      </c>
      <c r="AC143" s="38">
        <v>2</v>
      </c>
      <c r="AD143" s="29"/>
      <c r="AE143" s="34"/>
      <c r="AF143" s="51"/>
      <c r="AG143" s="24"/>
      <c r="AH143" s="51"/>
      <c r="AI143" s="51"/>
      <c r="AJ143" s="51"/>
      <c r="AK143" s="51"/>
      <c r="AL143" s="29"/>
      <c r="AM143" s="34"/>
      <c r="AN143" s="51"/>
      <c r="AO143" s="24"/>
      <c r="AP143" s="51"/>
      <c r="AQ143" s="51"/>
      <c r="AR143" s="51"/>
      <c r="AS143" s="51"/>
      <c r="AT143" s="29"/>
      <c r="AU143" s="34"/>
      <c r="AV143" s="51"/>
      <c r="AW143" s="24"/>
      <c r="AX143" s="51"/>
      <c r="AY143" s="51"/>
      <c r="AZ143" s="51"/>
      <c r="BA143" s="51"/>
      <c r="BB143" s="29"/>
      <c r="BC143" s="34"/>
      <c r="BD143" s="51"/>
      <c r="BE143" s="24"/>
      <c r="BF143" s="51"/>
      <c r="BG143" s="51"/>
      <c r="BH143" s="51"/>
      <c r="BI143" s="51"/>
      <c r="BJ143" s="29"/>
      <c r="BK143" s="34"/>
      <c r="BL143" s="51"/>
      <c r="BM143" s="24"/>
      <c r="BN143" s="51"/>
      <c r="BO143" s="51"/>
      <c r="BP143" s="51"/>
      <c r="BQ143" s="51"/>
      <c r="BR143" s="29">
        <v>1500</v>
      </c>
      <c r="BS143" s="34">
        <v>1500</v>
      </c>
      <c r="BT143" s="51"/>
      <c r="BU143" s="24"/>
      <c r="BV143" s="51">
        <v>2000</v>
      </c>
      <c r="BW143" s="51">
        <v>4</v>
      </c>
      <c r="BX143" s="51"/>
      <c r="BY143" s="51">
        <v>3</v>
      </c>
      <c r="BZ143" s="29"/>
      <c r="CA143" s="34"/>
      <c r="CB143" s="51"/>
      <c r="CC143" s="24"/>
      <c r="CD143" s="51"/>
      <c r="CE143" s="51"/>
      <c r="CF143" s="51"/>
      <c r="CG143" s="51"/>
      <c r="CH143" s="38">
        <v>1</v>
      </c>
      <c r="CI143" s="38">
        <v>2</v>
      </c>
      <c r="CJ143" s="38">
        <v>2</v>
      </c>
      <c r="CK143" s="51"/>
      <c r="CL143" s="38">
        <v>2</v>
      </c>
      <c r="CM143" s="38">
        <v>2</v>
      </c>
      <c r="CN143" s="38">
        <v>2</v>
      </c>
      <c r="CO143" s="38">
        <v>2</v>
      </c>
      <c r="CP143" s="38">
        <v>2</v>
      </c>
      <c r="CQ143" s="51"/>
      <c r="CR143" s="51"/>
    </row>
    <row r="144" spans="1:96" s="4" customFormat="1" x14ac:dyDescent="0.3">
      <c r="A144" s="38">
        <v>194</v>
      </c>
      <c r="B144" s="38">
        <v>4</v>
      </c>
      <c r="C144" s="38">
        <v>40</v>
      </c>
      <c r="D144" s="38">
        <v>1</v>
      </c>
      <c r="E144" s="51">
        <v>1</v>
      </c>
      <c r="F144" s="51">
        <v>1</v>
      </c>
      <c r="G144" s="38">
        <v>1</v>
      </c>
      <c r="H144" s="38">
        <v>4</v>
      </c>
      <c r="I144" s="51">
        <v>15</v>
      </c>
      <c r="J144" s="38">
        <v>2</v>
      </c>
      <c r="K144" s="5">
        <v>1</v>
      </c>
      <c r="L144" s="14">
        <v>2</v>
      </c>
      <c r="M144" s="14">
        <v>2</v>
      </c>
      <c r="N144" s="5">
        <v>4</v>
      </c>
      <c r="O144" s="14"/>
      <c r="P144" s="14"/>
      <c r="Q144" s="5"/>
      <c r="R144" s="24">
        <v>20000</v>
      </c>
      <c r="S144" s="24">
        <v>3000</v>
      </c>
      <c r="T144" s="38"/>
      <c r="U144" s="38"/>
      <c r="V144" s="24">
        <v>20000</v>
      </c>
      <c r="W144" s="24"/>
      <c r="X144" s="24"/>
      <c r="Y144" s="38">
        <v>30000</v>
      </c>
      <c r="Z144" s="38">
        <v>1</v>
      </c>
      <c r="AA144" s="38">
        <v>1</v>
      </c>
      <c r="AB144" s="38">
        <v>1</v>
      </c>
      <c r="AC144" s="38">
        <v>2</v>
      </c>
      <c r="AD144" s="29">
        <v>500</v>
      </c>
      <c r="AE144" s="34">
        <v>250</v>
      </c>
      <c r="AF144" s="51"/>
      <c r="AG144" s="24"/>
      <c r="AH144" s="51"/>
      <c r="AI144" s="51">
        <v>4</v>
      </c>
      <c r="AJ144" s="51"/>
      <c r="AK144" s="51">
        <v>3</v>
      </c>
      <c r="AL144" s="29"/>
      <c r="AM144" s="34"/>
      <c r="AN144" s="51"/>
      <c r="AO144" s="24"/>
      <c r="AP144" s="51"/>
      <c r="AQ144" s="51"/>
      <c r="AR144" s="51"/>
      <c r="AS144" s="51"/>
      <c r="AT144" s="29"/>
      <c r="AU144" s="34"/>
      <c r="AV144" s="51"/>
      <c r="AW144" s="24"/>
      <c r="AX144" s="51"/>
      <c r="AY144" s="51"/>
      <c r="AZ144" s="51"/>
      <c r="BA144" s="51"/>
      <c r="BB144" s="29"/>
      <c r="BC144" s="34"/>
      <c r="BD144" s="51"/>
      <c r="BE144" s="24"/>
      <c r="BF144" s="51"/>
      <c r="BG144" s="51"/>
      <c r="BH144" s="51"/>
      <c r="BI144" s="51"/>
      <c r="BJ144" s="29"/>
      <c r="BK144" s="34"/>
      <c r="BL144" s="51"/>
      <c r="BM144" s="24"/>
      <c r="BN144" s="51"/>
      <c r="BO144" s="51"/>
      <c r="BP144" s="51"/>
      <c r="BQ144" s="51"/>
      <c r="BR144" s="29"/>
      <c r="BS144" s="34"/>
      <c r="BT144" s="51"/>
      <c r="BU144" s="24"/>
      <c r="BV144" s="51"/>
      <c r="BW144" s="51"/>
      <c r="BX144" s="51"/>
      <c r="BY144" s="51"/>
      <c r="BZ144" s="29"/>
      <c r="CA144" s="34"/>
      <c r="CB144" s="51"/>
      <c r="CC144" s="24"/>
      <c r="CD144" s="51"/>
      <c r="CE144" s="51"/>
      <c r="CF144" s="51"/>
      <c r="CG144" s="51"/>
      <c r="CH144" s="38">
        <v>1</v>
      </c>
      <c r="CI144" s="38">
        <v>2</v>
      </c>
      <c r="CJ144" s="38">
        <v>2</v>
      </c>
      <c r="CK144" s="51"/>
      <c r="CL144" s="38">
        <v>2</v>
      </c>
      <c r="CM144" s="38">
        <v>2</v>
      </c>
      <c r="CN144" s="38">
        <v>2</v>
      </c>
      <c r="CO144" s="38">
        <v>2</v>
      </c>
      <c r="CP144" s="38">
        <v>2</v>
      </c>
      <c r="CQ144" s="51"/>
      <c r="CR144" s="51"/>
    </row>
    <row r="145" spans="1:96" s="4" customFormat="1" x14ac:dyDescent="0.3">
      <c r="A145" s="38">
        <v>195</v>
      </c>
      <c r="B145" s="38">
        <v>1</v>
      </c>
      <c r="C145" s="38">
        <v>90</v>
      </c>
      <c r="D145" s="38">
        <v>2</v>
      </c>
      <c r="E145" s="51">
        <v>1</v>
      </c>
      <c r="F145" s="51">
        <v>1</v>
      </c>
      <c r="G145" s="38">
        <v>1</v>
      </c>
      <c r="H145" s="38">
        <v>1</v>
      </c>
      <c r="I145" s="51">
        <v>90</v>
      </c>
      <c r="J145" s="38">
        <v>4</v>
      </c>
      <c r="K145" s="5">
        <v>2</v>
      </c>
      <c r="L145" s="14"/>
      <c r="M145" s="14"/>
      <c r="N145" s="5"/>
      <c r="O145" s="14">
        <v>2</v>
      </c>
      <c r="P145" s="14">
        <v>0</v>
      </c>
      <c r="Q145" s="5">
        <v>2</v>
      </c>
      <c r="R145" s="24">
        <v>7000</v>
      </c>
      <c r="S145" s="24">
        <v>1200</v>
      </c>
      <c r="T145" s="38">
        <v>250</v>
      </c>
      <c r="U145" s="38">
        <v>800</v>
      </c>
      <c r="V145" s="24"/>
      <c r="W145" s="24"/>
      <c r="X145" s="24"/>
      <c r="Y145" s="38">
        <v>25000</v>
      </c>
      <c r="Z145" s="38">
        <v>1</v>
      </c>
      <c r="AA145" s="38">
        <v>1</v>
      </c>
      <c r="AB145" s="38">
        <v>2</v>
      </c>
      <c r="AC145" s="38">
        <v>2</v>
      </c>
      <c r="AD145" s="29"/>
      <c r="AE145" s="34"/>
      <c r="AF145" s="51"/>
      <c r="AG145" s="24"/>
      <c r="AH145" s="51"/>
      <c r="AI145" s="51"/>
      <c r="AJ145" s="51"/>
      <c r="AK145" s="51"/>
      <c r="AL145" s="29">
        <v>5</v>
      </c>
      <c r="AM145" s="34">
        <v>10</v>
      </c>
      <c r="AN145" s="51">
        <v>50</v>
      </c>
      <c r="AO145" s="24">
        <v>10</v>
      </c>
      <c r="AP145" s="51"/>
      <c r="AQ145" s="51"/>
      <c r="AR145" s="51"/>
      <c r="AS145" s="51">
        <v>4</v>
      </c>
      <c r="AT145" s="29">
        <v>6</v>
      </c>
      <c r="AU145" s="34">
        <v>7</v>
      </c>
      <c r="AV145" s="51">
        <v>10</v>
      </c>
      <c r="AW145" s="24">
        <v>10</v>
      </c>
      <c r="AX145" s="51">
        <v>250</v>
      </c>
      <c r="AY145" s="51"/>
      <c r="AZ145" s="51">
        <v>1</v>
      </c>
      <c r="BA145" s="51">
        <v>4</v>
      </c>
      <c r="BB145" s="29"/>
      <c r="BC145" s="34"/>
      <c r="BD145" s="51"/>
      <c r="BE145" s="24"/>
      <c r="BF145" s="51"/>
      <c r="BG145" s="51"/>
      <c r="BH145" s="51"/>
      <c r="BI145" s="51"/>
      <c r="BJ145" s="29"/>
      <c r="BK145" s="34"/>
      <c r="BL145" s="51"/>
      <c r="BM145" s="24"/>
      <c r="BN145" s="51"/>
      <c r="BO145" s="51"/>
      <c r="BP145" s="51"/>
      <c r="BQ145" s="51"/>
      <c r="BR145" s="29"/>
      <c r="BS145" s="34"/>
      <c r="BT145" s="51"/>
      <c r="BU145" s="24"/>
      <c r="BV145" s="51"/>
      <c r="BW145" s="51"/>
      <c r="BX145" s="51"/>
      <c r="BY145" s="51"/>
      <c r="BZ145" s="29"/>
      <c r="CA145" s="34"/>
      <c r="CB145" s="51"/>
      <c r="CC145" s="24"/>
      <c r="CD145" s="51"/>
      <c r="CE145" s="51"/>
      <c r="CF145" s="51"/>
      <c r="CG145" s="51"/>
      <c r="CH145" s="38">
        <v>1</v>
      </c>
      <c r="CI145" s="38">
        <v>2</v>
      </c>
      <c r="CJ145" s="38">
        <v>2</v>
      </c>
      <c r="CK145" s="51"/>
      <c r="CL145" s="38">
        <v>2</v>
      </c>
      <c r="CM145" s="38">
        <v>1</v>
      </c>
      <c r="CN145" s="38">
        <v>1</v>
      </c>
      <c r="CO145" s="38">
        <v>2</v>
      </c>
      <c r="CP145" s="38">
        <v>2</v>
      </c>
      <c r="CQ145" s="51"/>
      <c r="CR145" s="51"/>
    </row>
    <row r="146" spans="1:96" s="4" customFormat="1" x14ac:dyDescent="0.3">
      <c r="A146" s="38">
        <v>196</v>
      </c>
      <c r="B146" s="38">
        <v>1</v>
      </c>
      <c r="C146" s="38">
        <v>24</v>
      </c>
      <c r="D146" s="38">
        <v>1</v>
      </c>
      <c r="E146" s="51">
        <v>2</v>
      </c>
      <c r="F146" s="51">
        <v>1</v>
      </c>
      <c r="G146" s="38">
        <v>3</v>
      </c>
      <c r="H146" s="38">
        <v>4</v>
      </c>
      <c r="I146" s="51">
        <v>13</v>
      </c>
      <c r="J146" s="38">
        <v>3</v>
      </c>
      <c r="K146" s="5">
        <v>1</v>
      </c>
      <c r="L146" s="14">
        <v>2</v>
      </c>
      <c r="M146" s="14">
        <v>3</v>
      </c>
      <c r="N146" s="5">
        <v>5</v>
      </c>
      <c r="O146" s="14"/>
      <c r="P146" s="14"/>
      <c r="Q146" s="5"/>
      <c r="R146" s="24">
        <v>30000</v>
      </c>
      <c r="S146" s="24">
        <v>1000</v>
      </c>
      <c r="T146" s="38">
        <v>250</v>
      </c>
      <c r="U146" s="38">
        <v>5000</v>
      </c>
      <c r="V146" s="24"/>
      <c r="W146" s="24">
        <v>10000</v>
      </c>
      <c r="X146" s="24">
        <v>25000</v>
      </c>
      <c r="Y146" s="38">
        <v>40000</v>
      </c>
      <c r="Z146" s="38">
        <v>1</v>
      </c>
      <c r="AA146" s="38">
        <v>2</v>
      </c>
      <c r="AB146" s="38">
        <v>2</v>
      </c>
      <c r="AC146" s="38">
        <v>2</v>
      </c>
      <c r="AD146" s="29"/>
      <c r="AE146" s="34"/>
      <c r="AF146" s="51"/>
      <c r="AG146" s="24"/>
      <c r="AH146" s="51"/>
      <c r="AI146" s="51"/>
      <c r="AJ146" s="51"/>
      <c r="AK146" s="51"/>
      <c r="AL146" s="29"/>
      <c r="AM146" s="34"/>
      <c r="AN146" s="51"/>
      <c r="AO146" s="24"/>
      <c r="AP146" s="51"/>
      <c r="AQ146" s="51"/>
      <c r="AR146" s="51"/>
      <c r="AS146" s="51"/>
      <c r="AT146" s="29">
        <v>3000</v>
      </c>
      <c r="AU146" s="34"/>
      <c r="AV146" s="51"/>
      <c r="AW146" s="24"/>
      <c r="AX146" s="51"/>
      <c r="AY146" s="51"/>
      <c r="AZ146" s="51"/>
      <c r="BA146" s="51"/>
      <c r="BB146" s="29"/>
      <c r="BC146" s="34">
        <v>2000</v>
      </c>
      <c r="BD146" s="51">
        <v>1.5</v>
      </c>
      <c r="BE146" s="24">
        <v>0.3</v>
      </c>
      <c r="BF146" s="51">
        <v>400</v>
      </c>
      <c r="BG146" s="51"/>
      <c r="BH146" s="51">
        <v>1</v>
      </c>
      <c r="BI146" s="51">
        <v>3</v>
      </c>
      <c r="BJ146" s="29"/>
      <c r="BK146" s="34"/>
      <c r="BL146" s="51"/>
      <c r="BM146" s="24"/>
      <c r="BN146" s="51"/>
      <c r="BO146" s="51"/>
      <c r="BP146" s="51"/>
      <c r="BQ146" s="51"/>
      <c r="BR146" s="29"/>
      <c r="BS146" s="34"/>
      <c r="BT146" s="51"/>
      <c r="BU146" s="24"/>
      <c r="BV146" s="51"/>
      <c r="BW146" s="51"/>
      <c r="BX146" s="51"/>
      <c r="BY146" s="51"/>
      <c r="BZ146" s="29"/>
      <c r="CA146" s="34"/>
      <c r="CB146" s="51"/>
      <c r="CC146" s="24"/>
      <c r="CD146" s="51"/>
      <c r="CE146" s="51"/>
      <c r="CF146" s="51"/>
      <c r="CG146" s="51"/>
      <c r="CH146" s="38">
        <v>1</v>
      </c>
      <c r="CI146" s="38">
        <v>2</v>
      </c>
      <c r="CJ146" s="38">
        <v>1</v>
      </c>
      <c r="CK146" s="51"/>
      <c r="CL146" s="38">
        <v>2</v>
      </c>
      <c r="CM146" s="38">
        <v>1</v>
      </c>
      <c r="CN146" s="38">
        <v>2</v>
      </c>
      <c r="CO146" s="38">
        <v>1</v>
      </c>
      <c r="CP146" s="38">
        <v>2</v>
      </c>
      <c r="CQ146" s="51"/>
      <c r="CR146" s="51"/>
    </row>
    <row r="147" spans="1:96" s="4" customFormat="1" x14ac:dyDescent="0.3">
      <c r="A147" s="38">
        <v>197</v>
      </c>
      <c r="B147" s="38">
        <v>4</v>
      </c>
      <c r="C147" s="38">
        <v>27</v>
      </c>
      <c r="D147" s="38">
        <v>1</v>
      </c>
      <c r="E147" s="51">
        <v>1</v>
      </c>
      <c r="F147" s="51">
        <v>1</v>
      </c>
      <c r="G147" s="38">
        <v>1</v>
      </c>
      <c r="H147" s="38">
        <v>4</v>
      </c>
      <c r="I147" s="51">
        <v>27</v>
      </c>
      <c r="J147" s="38">
        <v>4</v>
      </c>
      <c r="K147" s="5">
        <v>2</v>
      </c>
      <c r="L147" s="14"/>
      <c r="M147" s="14"/>
      <c r="N147" s="5"/>
      <c r="O147" s="14">
        <v>4</v>
      </c>
      <c r="P147" s="14">
        <v>1</v>
      </c>
      <c r="Q147" s="5">
        <v>5</v>
      </c>
      <c r="R147" s="24">
        <v>25000</v>
      </c>
      <c r="S147" s="24">
        <v>2500</v>
      </c>
      <c r="T147" s="38">
        <v>250</v>
      </c>
      <c r="U147" s="38">
        <v>7500</v>
      </c>
      <c r="V147" s="24">
        <v>20000</v>
      </c>
      <c r="W147" s="24">
        <v>10000</v>
      </c>
      <c r="X147" s="24">
        <v>40000</v>
      </c>
      <c r="Y147" s="38">
        <v>50000</v>
      </c>
      <c r="Z147" s="38">
        <v>2</v>
      </c>
      <c r="AA147" s="38">
        <v>2</v>
      </c>
      <c r="AB147" s="38">
        <v>2</v>
      </c>
      <c r="AC147" s="38">
        <v>1</v>
      </c>
      <c r="AD147" s="29"/>
      <c r="AE147" s="34"/>
      <c r="AF147" s="51"/>
      <c r="AG147" s="24"/>
      <c r="AH147" s="51"/>
      <c r="AI147" s="51"/>
      <c r="AJ147" s="51"/>
      <c r="AK147" s="51"/>
      <c r="AL147" s="29"/>
      <c r="AM147" s="34"/>
      <c r="AN147" s="51"/>
      <c r="AO147" s="24"/>
      <c r="AP147" s="51"/>
      <c r="AQ147" s="51"/>
      <c r="AR147" s="51"/>
      <c r="AS147" s="51"/>
      <c r="AT147" s="29">
        <v>1000</v>
      </c>
      <c r="AU147" s="34"/>
      <c r="AV147" s="51"/>
      <c r="AW147" s="24"/>
      <c r="AX147" s="51"/>
      <c r="AY147" s="51"/>
      <c r="AZ147" s="51">
        <v>1</v>
      </c>
      <c r="BA147" s="51">
        <v>2</v>
      </c>
      <c r="BB147" s="29"/>
      <c r="BC147" s="34"/>
      <c r="BD147" s="51"/>
      <c r="BE147" s="24"/>
      <c r="BF147" s="51"/>
      <c r="BG147" s="51"/>
      <c r="BH147" s="51"/>
      <c r="BI147" s="51"/>
      <c r="BJ147" s="29"/>
      <c r="BK147" s="34"/>
      <c r="BL147" s="51"/>
      <c r="BM147" s="24"/>
      <c r="BN147" s="51"/>
      <c r="BO147" s="51"/>
      <c r="BP147" s="51"/>
      <c r="BQ147" s="51"/>
      <c r="BR147" s="29"/>
      <c r="BS147" s="34"/>
      <c r="BT147" s="51"/>
      <c r="BU147" s="24"/>
      <c r="BV147" s="51"/>
      <c r="BW147" s="51"/>
      <c r="BX147" s="51"/>
      <c r="BY147" s="51"/>
      <c r="BZ147" s="29"/>
      <c r="CA147" s="34"/>
      <c r="CB147" s="51"/>
      <c r="CC147" s="24"/>
      <c r="CD147" s="51"/>
      <c r="CE147" s="51"/>
      <c r="CF147" s="51"/>
      <c r="CG147" s="51"/>
      <c r="CH147" s="38">
        <v>1</v>
      </c>
      <c r="CI147" s="38">
        <v>2</v>
      </c>
      <c r="CJ147" s="38">
        <v>1</v>
      </c>
      <c r="CK147" s="51"/>
      <c r="CL147" s="38">
        <v>2</v>
      </c>
      <c r="CM147" s="38">
        <v>2</v>
      </c>
      <c r="CN147" s="38">
        <v>2</v>
      </c>
      <c r="CO147" s="38">
        <v>1</v>
      </c>
      <c r="CP147" s="38">
        <v>2</v>
      </c>
      <c r="CQ147" s="51"/>
      <c r="CR147" s="51"/>
    </row>
    <row r="148" spans="1:96" s="4" customFormat="1" x14ac:dyDescent="0.3">
      <c r="A148" s="38">
        <v>198</v>
      </c>
      <c r="B148" s="38">
        <v>2</v>
      </c>
      <c r="C148" s="38">
        <v>69</v>
      </c>
      <c r="D148" s="38">
        <v>2</v>
      </c>
      <c r="E148" s="51">
        <v>1</v>
      </c>
      <c r="F148" s="51">
        <v>1</v>
      </c>
      <c r="G148" s="38">
        <v>1</v>
      </c>
      <c r="H148" s="38">
        <v>1</v>
      </c>
      <c r="I148" s="51">
        <v>35</v>
      </c>
      <c r="J148" s="38">
        <v>4</v>
      </c>
      <c r="K148" s="5">
        <v>1</v>
      </c>
      <c r="L148" s="14">
        <v>2</v>
      </c>
      <c r="M148" s="14">
        <v>0</v>
      </c>
      <c r="N148" s="5">
        <v>2</v>
      </c>
      <c r="O148" s="14"/>
      <c r="P148" s="14"/>
      <c r="Q148" s="5"/>
      <c r="R148" s="24">
        <v>10000</v>
      </c>
      <c r="S148" s="24"/>
      <c r="T148" s="38"/>
      <c r="U148" s="38">
        <v>6000</v>
      </c>
      <c r="V148" s="24"/>
      <c r="W148" s="24"/>
      <c r="X148" s="24">
        <v>8000</v>
      </c>
      <c r="Y148" s="38">
        <v>10000</v>
      </c>
      <c r="Z148" s="38">
        <v>1</v>
      </c>
      <c r="AA148" s="38">
        <v>3</v>
      </c>
      <c r="AB148" s="38">
        <v>4</v>
      </c>
      <c r="AC148" s="38">
        <v>3</v>
      </c>
      <c r="AD148" s="29"/>
      <c r="AE148" s="34"/>
      <c r="AF148" s="51"/>
      <c r="AG148" s="24"/>
      <c r="AH148" s="51"/>
      <c r="AI148" s="51"/>
      <c r="AJ148" s="51"/>
      <c r="AK148" s="51"/>
      <c r="AL148" s="29">
        <v>1000</v>
      </c>
      <c r="AM148" s="34"/>
      <c r="AN148" s="51"/>
      <c r="AO148" s="24"/>
      <c r="AP148" s="51"/>
      <c r="AQ148" s="51"/>
      <c r="AR148" s="51"/>
      <c r="AS148" s="51"/>
      <c r="AT148" s="29"/>
      <c r="AU148" s="34"/>
      <c r="AV148" s="51"/>
      <c r="AW148" s="24"/>
      <c r="AX148" s="51"/>
      <c r="AY148" s="51"/>
      <c r="AZ148" s="51"/>
      <c r="BA148" s="51"/>
      <c r="BB148" s="29"/>
      <c r="BC148" s="34"/>
      <c r="BD148" s="51"/>
      <c r="BE148" s="24"/>
      <c r="BF148" s="51"/>
      <c r="BG148" s="51"/>
      <c r="BH148" s="51"/>
      <c r="BI148" s="51"/>
      <c r="BJ148" s="29"/>
      <c r="BK148" s="34"/>
      <c r="BL148" s="51"/>
      <c r="BM148" s="24"/>
      <c r="BN148" s="51"/>
      <c r="BO148" s="51"/>
      <c r="BP148" s="51"/>
      <c r="BQ148" s="51"/>
      <c r="BR148" s="29"/>
      <c r="BS148" s="34"/>
      <c r="BT148" s="51"/>
      <c r="BU148" s="24"/>
      <c r="BV148" s="51"/>
      <c r="BW148" s="51"/>
      <c r="BX148" s="51"/>
      <c r="BY148" s="51"/>
      <c r="BZ148" s="29"/>
      <c r="CA148" s="34"/>
      <c r="CB148" s="51"/>
      <c r="CC148" s="24"/>
      <c r="CD148" s="51"/>
      <c r="CE148" s="51"/>
      <c r="CF148" s="51"/>
      <c r="CG148" s="51"/>
      <c r="CH148" s="38">
        <v>1</v>
      </c>
      <c r="CI148" s="38">
        <v>2</v>
      </c>
      <c r="CJ148" s="38">
        <v>2</v>
      </c>
      <c r="CK148" s="51"/>
      <c r="CL148" s="38">
        <v>2</v>
      </c>
      <c r="CM148" s="38">
        <v>1</v>
      </c>
      <c r="CN148" s="38">
        <v>1</v>
      </c>
      <c r="CO148" s="38">
        <v>2</v>
      </c>
      <c r="CP148" s="38">
        <v>2</v>
      </c>
      <c r="CQ148" s="51"/>
      <c r="CR148" s="51"/>
    </row>
    <row r="149" spans="1:96" s="4" customFormat="1" x14ac:dyDescent="0.3">
      <c r="A149" s="38">
        <v>199</v>
      </c>
      <c r="B149" s="38">
        <v>1</v>
      </c>
      <c r="C149" s="38">
        <v>51</v>
      </c>
      <c r="D149" s="38">
        <v>1</v>
      </c>
      <c r="E149" s="51">
        <v>1</v>
      </c>
      <c r="F149" s="51">
        <v>1</v>
      </c>
      <c r="G149" s="38">
        <v>1</v>
      </c>
      <c r="H149" s="38">
        <v>3</v>
      </c>
      <c r="I149" s="51">
        <v>13</v>
      </c>
      <c r="J149" s="38">
        <v>3</v>
      </c>
      <c r="K149" s="5">
        <v>1</v>
      </c>
      <c r="L149" s="14">
        <v>2</v>
      </c>
      <c r="M149" s="14">
        <v>2</v>
      </c>
      <c r="N149" s="5">
        <v>4</v>
      </c>
      <c r="O149" s="14"/>
      <c r="P149" s="14"/>
      <c r="Q149" s="5"/>
      <c r="R149" s="24">
        <v>10000</v>
      </c>
      <c r="S149" s="24">
        <v>1000</v>
      </c>
      <c r="T149" s="38">
        <v>200</v>
      </c>
      <c r="U149" s="38">
        <v>4000</v>
      </c>
      <c r="V149" s="24">
        <v>3000</v>
      </c>
      <c r="W149" s="24"/>
      <c r="X149" s="24"/>
      <c r="Y149" s="38">
        <v>20000</v>
      </c>
      <c r="Z149" s="38">
        <v>1</v>
      </c>
      <c r="AA149" s="38">
        <v>4</v>
      </c>
      <c r="AB149" s="38">
        <v>2</v>
      </c>
      <c r="AC149" s="38">
        <v>3</v>
      </c>
      <c r="AD149" s="29"/>
      <c r="AE149" s="34"/>
      <c r="AF149" s="51"/>
      <c r="AG149" s="24"/>
      <c r="AH149" s="51"/>
      <c r="AI149" s="51"/>
      <c r="AJ149" s="51"/>
      <c r="AK149" s="51"/>
      <c r="AL149" s="29"/>
      <c r="AM149" s="34"/>
      <c r="AN149" s="51"/>
      <c r="AO149" s="24"/>
      <c r="AP149" s="51"/>
      <c r="AQ149" s="51"/>
      <c r="AR149" s="51"/>
      <c r="AS149" s="51"/>
      <c r="AT149" s="29">
        <v>1000</v>
      </c>
      <c r="AU149" s="34">
        <v>4000</v>
      </c>
      <c r="AV149" s="51"/>
      <c r="AW149" s="24"/>
      <c r="AX149" s="51">
        <v>200</v>
      </c>
      <c r="AY149" s="51">
        <v>10</v>
      </c>
      <c r="AZ149" s="51"/>
      <c r="BA149" s="51">
        <v>3</v>
      </c>
      <c r="BB149" s="29"/>
      <c r="BC149" s="34"/>
      <c r="BD149" s="51"/>
      <c r="BE149" s="24"/>
      <c r="BF149" s="51"/>
      <c r="BG149" s="51"/>
      <c r="BH149" s="51"/>
      <c r="BI149" s="51"/>
      <c r="BJ149" s="29"/>
      <c r="BK149" s="34"/>
      <c r="BL149" s="51"/>
      <c r="BM149" s="24"/>
      <c r="BN149" s="51"/>
      <c r="BO149" s="51"/>
      <c r="BP149" s="51"/>
      <c r="BQ149" s="51"/>
      <c r="BR149" s="29"/>
      <c r="BS149" s="34"/>
      <c r="BT149" s="51"/>
      <c r="BU149" s="24"/>
      <c r="BV149" s="51"/>
      <c r="BW149" s="51"/>
      <c r="BX149" s="51"/>
      <c r="BY149" s="51"/>
      <c r="BZ149" s="29"/>
      <c r="CA149" s="34"/>
      <c r="CB149" s="51"/>
      <c r="CC149" s="24"/>
      <c r="CD149" s="51"/>
      <c r="CE149" s="51"/>
      <c r="CF149" s="51"/>
      <c r="CG149" s="51"/>
      <c r="CH149" s="38">
        <v>1</v>
      </c>
      <c r="CI149" s="38">
        <v>2</v>
      </c>
      <c r="CJ149" s="38">
        <v>2</v>
      </c>
      <c r="CK149" s="51"/>
      <c r="CL149" s="38">
        <v>2</v>
      </c>
      <c r="CM149" s="38">
        <v>1</v>
      </c>
      <c r="CN149" s="38">
        <v>2</v>
      </c>
      <c r="CO149" s="38">
        <v>2</v>
      </c>
      <c r="CP149" s="38">
        <v>2</v>
      </c>
      <c r="CQ149" s="51"/>
      <c r="CR149" s="51"/>
    </row>
    <row r="150" spans="1:96" s="4" customFormat="1" x14ac:dyDescent="0.3">
      <c r="A150" s="38">
        <v>200</v>
      </c>
      <c r="B150" s="38">
        <v>1</v>
      </c>
      <c r="C150" s="38">
        <v>40</v>
      </c>
      <c r="D150" s="38">
        <v>2</v>
      </c>
      <c r="E150" s="51">
        <v>1</v>
      </c>
      <c r="F150" s="51">
        <v>1</v>
      </c>
      <c r="G150" s="38">
        <v>1</v>
      </c>
      <c r="H150" s="38">
        <v>4</v>
      </c>
      <c r="I150" s="51">
        <v>15</v>
      </c>
      <c r="J150" s="38">
        <v>3</v>
      </c>
      <c r="K150" s="5">
        <v>1</v>
      </c>
      <c r="L150" s="14">
        <v>2</v>
      </c>
      <c r="M150" s="14">
        <v>3</v>
      </c>
      <c r="N150" s="5">
        <v>5</v>
      </c>
      <c r="O150" s="14"/>
      <c r="P150" s="14"/>
      <c r="Q150" s="5"/>
      <c r="R150" s="24">
        <v>20000</v>
      </c>
      <c r="S150" s="24">
        <v>2000</v>
      </c>
      <c r="T150" s="38">
        <v>300</v>
      </c>
      <c r="U150" s="38"/>
      <c r="V150" s="24">
        <v>6000</v>
      </c>
      <c r="W150" s="24"/>
      <c r="X150" s="24"/>
      <c r="Y150" s="38">
        <v>35000</v>
      </c>
      <c r="Z150" s="38">
        <v>1</v>
      </c>
      <c r="AA150" s="38">
        <v>2</v>
      </c>
      <c r="AB150" s="38">
        <v>1</v>
      </c>
      <c r="AC150" s="38">
        <v>2</v>
      </c>
      <c r="AD150" s="29"/>
      <c r="AE150" s="34"/>
      <c r="AF150" s="51"/>
      <c r="AG150" s="24"/>
      <c r="AH150" s="51"/>
      <c r="AI150" s="51"/>
      <c r="AJ150" s="51"/>
      <c r="AK150" s="51"/>
      <c r="AL150" s="29">
        <v>3000</v>
      </c>
      <c r="AM150" s="34">
        <v>5000</v>
      </c>
      <c r="AN150" s="51">
        <v>1</v>
      </c>
      <c r="AO150" s="24">
        <v>20</v>
      </c>
      <c r="AP150" s="51"/>
      <c r="AQ150" s="51"/>
      <c r="AR150" s="51"/>
      <c r="AS150" s="51">
        <v>4</v>
      </c>
      <c r="AT150" s="29">
        <v>4000</v>
      </c>
      <c r="AU150" s="34"/>
      <c r="AV150" s="51"/>
      <c r="AW150" s="24"/>
      <c r="AX150" s="51">
        <v>300</v>
      </c>
      <c r="AY150" s="51">
        <v>10</v>
      </c>
      <c r="AZ150" s="51"/>
      <c r="BA150" s="51">
        <v>3</v>
      </c>
      <c r="BB150" s="29"/>
      <c r="BC150" s="34"/>
      <c r="BD150" s="51"/>
      <c r="BE150" s="24"/>
      <c r="BF150" s="51"/>
      <c r="BG150" s="51"/>
      <c r="BH150" s="51"/>
      <c r="BI150" s="51"/>
      <c r="BJ150" s="29"/>
      <c r="BK150" s="34"/>
      <c r="BL150" s="51"/>
      <c r="BM150" s="24"/>
      <c r="BN150" s="51"/>
      <c r="BO150" s="51"/>
      <c r="BP150" s="51"/>
      <c r="BQ150" s="51"/>
      <c r="BR150" s="29"/>
      <c r="BS150" s="34"/>
      <c r="BT150" s="51"/>
      <c r="BU150" s="24"/>
      <c r="BV150" s="51"/>
      <c r="BW150" s="51"/>
      <c r="BX150" s="51"/>
      <c r="BY150" s="51"/>
      <c r="BZ150" s="29"/>
      <c r="CA150" s="34"/>
      <c r="CB150" s="51"/>
      <c r="CC150" s="24"/>
      <c r="CD150" s="51"/>
      <c r="CE150" s="51"/>
      <c r="CF150" s="51"/>
      <c r="CG150" s="51"/>
      <c r="CH150" s="38">
        <v>1</v>
      </c>
      <c r="CI150" s="38">
        <v>2</v>
      </c>
      <c r="CJ150" s="38">
        <v>2</v>
      </c>
      <c r="CK150" s="51"/>
      <c r="CL150" s="38">
        <v>2</v>
      </c>
      <c r="CM150" s="38">
        <v>1</v>
      </c>
      <c r="CN150" s="38">
        <v>2</v>
      </c>
      <c r="CO150" s="38">
        <v>2</v>
      </c>
      <c r="CP150" s="38">
        <v>2</v>
      </c>
      <c r="CQ150" s="51"/>
      <c r="CR150" s="51"/>
    </row>
    <row r="151" spans="1:96" s="4" customFormat="1" x14ac:dyDescent="0.3">
      <c r="A151" s="38">
        <v>201</v>
      </c>
      <c r="B151" s="38">
        <v>2</v>
      </c>
      <c r="C151" s="38">
        <v>64</v>
      </c>
      <c r="D151" s="38">
        <v>2</v>
      </c>
      <c r="E151" s="51">
        <v>1</v>
      </c>
      <c r="F151" s="51">
        <v>1</v>
      </c>
      <c r="G151" s="38">
        <v>1</v>
      </c>
      <c r="H151" s="38">
        <v>2</v>
      </c>
      <c r="I151" s="51">
        <v>50</v>
      </c>
      <c r="J151" s="38">
        <v>3</v>
      </c>
      <c r="K151" s="5">
        <v>2</v>
      </c>
      <c r="L151" s="14"/>
      <c r="M151" s="14"/>
      <c r="N151" s="5"/>
      <c r="O151" s="14">
        <v>4</v>
      </c>
      <c r="P151" s="14">
        <v>2</v>
      </c>
      <c r="Q151" s="5">
        <v>6</v>
      </c>
      <c r="R151" s="24">
        <v>10000</v>
      </c>
      <c r="S151" s="24">
        <v>400</v>
      </c>
      <c r="T151" s="38">
        <v>300</v>
      </c>
      <c r="U151" s="38">
        <v>3000</v>
      </c>
      <c r="V151" s="24"/>
      <c r="W151" s="24"/>
      <c r="X151" s="24"/>
      <c r="Y151" s="38">
        <v>20000</v>
      </c>
      <c r="Z151" s="38">
        <v>1</v>
      </c>
      <c r="AA151" s="38">
        <v>3</v>
      </c>
      <c r="AB151" s="38">
        <v>2</v>
      </c>
      <c r="AC151" s="38">
        <v>3</v>
      </c>
      <c r="AD151" s="29"/>
      <c r="AE151" s="34"/>
      <c r="AF151" s="51"/>
      <c r="AG151" s="24"/>
      <c r="AH151" s="51"/>
      <c r="AI151" s="51"/>
      <c r="AJ151" s="51"/>
      <c r="AK151" s="51"/>
      <c r="AL151" s="29"/>
      <c r="AM151" s="34"/>
      <c r="AN151" s="51"/>
      <c r="AO151" s="24"/>
      <c r="AP151" s="51"/>
      <c r="AQ151" s="51"/>
      <c r="AR151" s="51"/>
      <c r="AS151" s="51"/>
      <c r="AT151" s="29">
        <v>500</v>
      </c>
      <c r="AU151" s="34"/>
      <c r="AV151" s="51">
        <v>1</v>
      </c>
      <c r="AW151" s="24">
        <v>15</v>
      </c>
      <c r="AX151" s="51">
        <v>300</v>
      </c>
      <c r="AY151" s="51"/>
      <c r="AZ151" s="51">
        <v>1</v>
      </c>
      <c r="BA151" s="51">
        <v>3</v>
      </c>
      <c r="BB151" s="29"/>
      <c r="BC151" s="34"/>
      <c r="BD151" s="51"/>
      <c r="BE151" s="24"/>
      <c r="BF151" s="51"/>
      <c r="BG151" s="51"/>
      <c r="BH151" s="51"/>
      <c r="BI151" s="51"/>
      <c r="BJ151" s="29"/>
      <c r="BK151" s="34"/>
      <c r="BL151" s="51"/>
      <c r="BM151" s="24"/>
      <c r="BN151" s="51"/>
      <c r="BO151" s="51"/>
      <c r="BP151" s="51"/>
      <c r="BQ151" s="51"/>
      <c r="BR151" s="29"/>
      <c r="BS151" s="34"/>
      <c r="BT151" s="51"/>
      <c r="BU151" s="24"/>
      <c r="BV151" s="51"/>
      <c r="BW151" s="51"/>
      <c r="BX151" s="51"/>
      <c r="BY151" s="51"/>
      <c r="BZ151" s="29"/>
      <c r="CA151" s="34"/>
      <c r="CB151" s="51"/>
      <c r="CC151" s="24"/>
      <c r="CD151" s="51"/>
      <c r="CE151" s="51"/>
      <c r="CF151" s="51"/>
      <c r="CG151" s="51"/>
      <c r="CH151" s="38">
        <v>1</v>
      </c>
      <c r="CI151" s="38">
        <v>2</v>
      </c>
      <c r="CJ151" s="38">
        <v>2</v>
      </c>
      <c r="CK151" s="51"/>
      <c r="CL151" s="38">
        <v>2</v>
      </c>
      <c r="CM151" s="38">
        <v>1</v>
      </c>
      <c r="CN151" s="38">
        <v>2</v>
      </c>
      <c r="CO151" s="38">
        <v>2</v>
      </c>
      <c r="CP151" s="38">
        <v>2</v>
      </c>
      <c r="CQ151" s="51"/>
      <c r="CR151" s="51"/>
    </row>
    <row r="152" spans="1:96" s="4" customFormat="1" x14ac:dyDescent="0.3">
      <c r="A152" s="38">
        <v>202</v>
      </c>
      <c r="B152" s="38">
        <v>4</v>
      </c>
      <c r="C152" s="38">
        <v>29</v>
      </c>
      <c r="D152" s="38">
        <v>1</v>
      </c>
      <c r="E152" s="51">
        <v>1</v>
      </c>
      <c r="F152" s="51">
        <v>1</v>
      </c>
      <c r="G152" s="38">
        <v>1</v>
      </c>
      <c r="H152" s="38">
        <v>4</v>
      </c>
      <c r="I152" s="51">
        <v>6</v>
      </c>
      <c r="J152" s="38">
        <v>4</v>
      </c>
      <c r="K152" s="5">
        <v>2</v>
      </c>
      <c r="L152" s="14"/>
      <c r="M152" s="14"/>
      <c r="N152" s="5"/>
      <c r="O152" s="14">
        <v>3</v>
      </c>
      <c r="P152" s="14">
        <v>1</v>
      </c>
      <c r="Q152" s="5">
        <v>4</v>
      </c>
      <c r="R152" s="24">
        <v>30000</v>
      </c>
      <c r="S152" s="24">
        <v>600</v>
      </c>
      <c r="T152" s="38">
        <v>500</v>
      </c>
      <c r="U152" s="38">
        <v>8000</v>
      </c>
      <c r="V152" s="24">
        <v>15000</v>
      </c>
      <c r="W152" s="24"/>
      <c r="X152" s="24"/>
      <c r="Y152" s="38">
        <v>60000</v>
      </c>
      <c r="Z152" s="38">
        <v>2</v>
      </c>
      <c r="AA152" s="38">
        <v>1</v>
      </c>
      <c r="AB152" s="38">
        <v>1</v>
      </c>
      <c r="AC152" s="38">
        <v>2</v>
      </c>
      <c r="AD152" s="29"/>
      <c r="AE152" s="34"/>
      <c r="AF152" s="51"/>
      <c r="AG152" s="24"/>
      <c r="AH152" s="51"/>
      <c r="AI152" s="51"/>
      <c r="AJ152" s="51"/>
      <c r="AK152" s="51"/>
      <c r="AL152" s="29"/>
      <c r="AM152" s="34"/>
      <c r="AN152" s="51"/>
      <c r="AO152" s="24"/>
      <c r="AP152" s="51"/>
      <c r="AQ152" s="51"/>
      <c r="AR152" s="51"/>
      <c r="AS152" s="51"/>
      <c r="AT152" s="29">
        <v>700</v>
      </c>
      <c r="AU152" s="34">
        <v>700</v>
      </c>
      <c r="AV152" s="51"/>
      <c r="AW152" s="24"/>
      <c r="AX152" s="51">
        <v>500</v>
      </c>
      <c r="AY152" s="51"/>
      <c r="AZ152" s="51">
        <v>2</v>
      </c>
      <c r="BA152" s="51">
        <v>3</v>
      </c>
      <c r="BB152" s="29"/>
      <c r="BC152" s="34"/>
      <c r="BD152" s="51"/>
      <c r="BE152" s="24"/>
      <c r="BF152" s="51"/>
      <c r="BG152" s="51"/>
      <c r="BH152" s="51"/>
      <c r="BI152" s="51"/>
      <c r="BJ152" s="29"/>
      <c r="BK152" s="34"/>
      <c r="BL152" s="51"/>
      <c r="BM152" s="24"/>
      <c r="BN152" s="51"/>
      <c r="BO152" s="51"/>
      <c r="BP152" s="51"/>
      <c r="BQ152" s="51"/>
      <c r="BR152" s="29"/>
      <c r="BS152" s="34"/>
      <c r="BT152" s="51"/>
      <c r="BU152" s="24"/>
      <c r="BV152" s="51"/>
      <c r="BW152" s="51"/>
      <c r="BX152" s="51"/>
      <c r="BY152" s="51"/>
      <c r="BZ152" s="29"/>
      <c r="CA152" s="34"/>
      <c r="CB152" s="51"/>
      <c r="CC152" s="24"/>
      <c r="CD152" s="51"/>
      <c r="CE152" s="51"/>
      <c r="CF152" s="51"/>
      <c r="CG152" s="51"/>
      <c r="CH152" s="38">
        <v>1</v>
      </c>
      <c r="CI152" s="38">
        <v>2</v>
      </c>
      <c r="CJ152" s="38">
        <v>2</v>
      </c>
      <c r="CK152" s="51"/>
      <c r="CL152" s="38">
        <v>1</v>
      </c>
      <c r="CM152" s="38">
        <v>2</v>
      </c>
      <c r="CN152" s="38">
        <v>2</v>
      </c>
      <c r="CO152" s="38">
        <v>1</v>
      </c>
      <c r="CP152" s="38">
        <v>2</v>
      </c>
      <c r="CQ152" s="51"/>
      <c r="CR152" s="51"/>
    </row>
    <row r="153" spans="1:96" s="4" customFormat="1" x14ac:dyDescent="0.3">
      <c r="A153" s="38">
        <v>203</v>
      </c>
      <c r="B153" s="38">
        <v>1</v>
      </c>
      <c r="C153" s="38">
        <v>63</v>
      </c>
      <c r="D153" s="38">
        <v>1</v>
      </c>
      <c r="E153" s="51">
        <v>1</v>
      </c>
      <c r="F153" s="51">
        <v>1</v>
      </c>
      <c r="G153" s="38">
        <v>1</v>
      </c>
      <c r="H153" s="38">
        <v>1</v>
      </c>
      <c r="I153" s="51">
        <v>50</v>
      </c>
      <c r="J153" s="38">
        <v>4</v>
      </c>
      <c r="K153" s="5">
        <v>2</v>
      </c>
      <c r="L153" s="14"/>
      <c r="M153" s="14"/>
      <c r="N153" s="5"/>
      <c r="O153" s="14">
        <v>4</v>
      </c>
      <c r="P153" s="14">
        <v>1</v>
      </c>
      <c r="Q153" s="5">
        <v>5</v>
      </c>
      <c r="R153" s="24">
        <v>7000</v>
      </c>
      <c r="S153" s="24">
        <v>300</v>
      </c>
      <c r="T153" s="38">
        <v>200</v>
      </c>
      <c r="U153" s="38">
        <v>2500</v>
      </c>
      <c r="V153" s="24"/>
      <c r="W153" s="24"/>
      <c r="X153" s="24"/>
      <c r="Y153" s="38">
        <v>15000</v>
      </c>
      <c r="Z153" s="38">
        <v>1</v>
      </c>
      <c r="AA153" s="38">
        <v>2</v>
      </c>
      <c r="AB153" s="38">
        <v>1</v>
      </c>
      <c r="AC153" s="38">
        <v>4</v>
      </c>
      <c r="AD153" s="29"/>
      <c r="AE153" s="34"/>
      <c r="AF153" s="51"/>
      <c r="AG153" s="24"/>
      <c r="AH153" s="51"/>
      <c r="AI153" s="51"/>
      <c r="AJ153" s="51"/>
      <c r="AK153" s="51"/>
      <c r="AL153" s="29"/>
      <c r="AM153" s="34"/>
      <c r="AN153" s="51"/>
      <c r="AO153" s="24"/>
      <c r="AP153" s="51"/>
      <c r="AQ153" s="51"/>
      <c r="AR153" s="51"/>
      <c r="AS153" s="51"/>
      <c r="AT153" s="29">
        <v>500</v>
      </c>
      <c r="AU153" s="34"/>
      <c r="AV153" s="51"/>
      <c r="AW153" s="24"/>
      <c r="AX153" s="51"/>
      <c r="AY153" s="51"/>
      <c r="AZ153" s="51">
        <v>1</v>
      </c>
      <c r="BA153" s="51">
        <v>2</v>
      </c>
      <c r="BB153" s="29"/>
      <c r="BC153" s="34"/>
      <c r="BD153" s="51"/>
      <c r="BE153" s="24"/>
      <c r="BF153" s="51"/>
      <c r="BG153" s="51"/>
      <c r="BH153" s="51"/>
      <c r="BI153" s="51"/>
      <c r="BJ153" s="29"/>
      <c r="BK153" s="34"/>
      <c r="BL153" s="51"/>
      <c r="BM153" s="24"/>
      <c r="BN153" s="51"/>
      <c r="BO153" s="51"/>
      <c r="BP153" s="51"/>
      <c r="BQ153" s="51"/>
      <c r="BR153" s="29"/>
      <c r="BS153" s="34"/>
      <c r="BT153" s="51"/>
      <c r="BU153" s="24"/>
      <c r="BV153" s="51"/>
      <c r="BW153" s="51"/>
      <c r="BX153" s="51"/>
      <c r="BY153" s="51"/>
      <c r="BZ153" s="29">
        <v>200</v>
      </c>
      <c r="CA153" s="34"/>
      <c r="CB153" s="51"/>
      <c r="CC153" s="24"/>
      <c r="CD153" s="51"/>
      <c r="CE153" s="51"/>
      <c r="CF153" s="51"/>
      <c r="CG153" s="51">
        <v>1</v>
      </c>
      <c r="CH153" s="38">
        <v>1</v>
      </c>
      <c r="CI153" s="38">
        <v>2</v>
      </c>
      <c r="CJ153" s="38">
        <v>2</v>
      </c>
      <c r="CK153" s="51"/>
      <c r="CL153" s="38">
        <v>1</v>
      </c>
      <c r="CM153" s="38">
        <v>1</v>
      </c>
      <c r="CN153" s="38">
        <v>1</v>
      </c>
      <c r="CO153" s="38">
        <v>1</v>
      </c>
      <c r="CP153" s="38">
        <v>2</v>
      </c>
      <c r="CQ153" s="51"/>
      <c r="CR153" s="51"/>
    </row>
    <row r="154" spans="1:96" s="4" customFormat="1" x14ac:dyDescent="0.3">
      <c r="A154" s="38">
        <v>204</v>
      </c>
      <c r="B154" s="38">
        <v>2</v>
      </c>
      <c r="C154" s="38">
        <v>48</v>
      </c>
      <c r="D154" s="38">
        <v>1</v>
      </c>
      <c r="E154" s="51">
        <v>1</v>
      </c>
      <c r="F154" s="51">
        <v>1</v>
      </c>
      <c r="G154" s="38">
        <v>1</v>
      </c>
      <c r="H154" s="38">
        <v>3</v>
      </c>
      <c r="I154" s="51">
        <v>19</v>
      </c>
      <c r="J154" s="38">
        <v>2</v>
      </c>
      <c r="K154" s="5">
        <v>1</v>
      </c>
      <c r="L154" s="14">
        <v>3</v>
      </c>
      <c r="M154" s="14">
        <v>1</v>
      </c>
      <c r="N154" s="5">
        <v>4</v>
      </c>
      <c r="O154" s="14"/>
      <c r="P154" s="14"/>
      <c r="Q154" s="5"/>
      <c r="R154" s="24">
        <v>35000</v>
      </c>
      <c r="S154" s="24">
        <v>3000</v>
      </c>
      <c r="T154" s="38">
        <v>600</v>
      </c>
      <c r="U154" s="38">
        <v>5000</v>
      </c>
      <c r="V154" s="24">
        <v>9000</v>
      </c>
      <c r="W154" s="24"/>
      <c r="X154" s="24"/>
      <c r="Y154" s="38">
        <v>80000</v>
      </c>
      <c r="Z154" s="38">
        <v>2</v>
      </c>
      <c r="AA154" s="38">
        <v>1</v>
      </c>
      <c r="AB154" s="38">
        <v>1</v>
      </c>
      <c r="AC154" s="38">
        <v>2</v>
      </c>
      <c r="AD154" s="29"/>
      <c r="AE154" s="34"/>
      <c r="AF154" s="51"/>
      <c r="AG154" s="24"/>
      <c r="AH154" s="51"/>
      <c r="AI154" s="51"/>
      <c r="AJ154" s="51"/>
      <c r="AK154" s="51"/>
      <c r="AL154" s="29"/>
      <c r="AM154" s="34"/>
      <c r="AN154" s="51"/>
      <c r="AO154" s="24"/>
      <c r="AP154" s="51"/>
      <c r="AQ154" s="51"/>
      <c r="AR154" s="51"/>
      <c r="AS154" s="51"/>
      <c r="AT154" s="29">
        <v>400</v>
      </c>
      <c r="AU154" s="34">
        <v>600</v>
      </c>
      <c r="AV154" s="51"/>
      <c r="AW154" s="24"/>
      <c r="AX154" s="51">
        <v>600</v>
      </c>
      <c r="AY154" s="51"/>
      <c r="AZ154" s="51">
        <v>2</v>
      </c>
      <c r="BA154" s="51">
        <v>3</v>
      </c>
      <c r="BB154" s="29"/>
      <c r="BC154" s="34"/>
      <c r="BD154" s="51"/>
      <c r="BE154" s="24"/>
      <c r="BF154" s="51"/>
      <c r="BG154" s="51"/>
      <c r="BH154" s="51"/>
      <c r="BI154" s="51"/>
      <c r="BJ154" s="29"/>
      <c r="BK154" s="34"/>
      <c r="BL154" s="51"/>
      <c r="BM154" s="24"/>
      <c r="BN154" s="51"/>
      <c r="BO154" s="51"/>
      <c r="BP154" s="51"/>
      <c r="BQ154" s="51"/>
      <c r="BR154" s="29"/>
      <c r="BS154" s="34"/>
      <c r="BT154" s="51"/>
      <c r="BU154" s="24"/>
      <c r="BV154" s="51"/>
      <c r="BW154" s="51"/>
      <c r="BX154" s="51"/>
      <c r="BY154" s="51"/>
      <c r="BZ154" s="29"/>
      <c r="CA154" s="34"/>
      <c r="CB154" s="51"/>
      <c r="CC154" s="24"/>
      <c r="CD154" s="51"/>
      <c r="CE154" s="51"/>
      <c r="CF154" s="51"/>
      <c r="CG154" s="51"/>
      <c r="CH154" s="38">
        <v>1</v>
      </c>
      <c r="CI154" s="38">
        <v>2</v>
      </c>
      <c r="CJ154" s="38">
        <v>1</v>
      </c>
      <c r="CK154" s="51"/>
      <c r="CL154" s="38">
        <v>1</v>
      </c>
      <c r="CM154" s="38">
        <v>2</v>
      </c>
      <c r="CN154" s="38">
        <v>2</v>
      </c>
      <c r="CO154" s="38">
        <v>1</v>
      </c>
      <c r="CP154" s="38">
        <v>2</v>
      </c>
      <c r="CQ154" s="51"/>
      <c r="CR154" s="51"/>
    </row>
    <row r="155" spans="1:96" s="4" customFormat="1" x14ac:dyDescent="0.3">
      <c r="A155" s="38">
        <v>205</v>
      </c>
      <c r="B155" s="38">
        <v>1</v>
      </c>
      <c r="C155" s="38">
        <v>35</v>
      </c>
      <c r="D155" s="38">
        <v>2</v>
      </c>
      <c r="E155" s="51">
        <v>1</v>
      </c>
      <c r="F155" s="51">
        <v>1</v>
      </c>
      <c r="G155" s="38">
        <v>1</v>
      </c>
      <c r="H155" s="38">
        <v>3</v>
      </c>
      <c r="I155" s="51">
        <v>6</v>
      </c>
      <c r="J155" s="38">
        <v>1</v>
      </c>
      <c r="K155" s="5">
        <v>1</v>
      </c>
      <c r="L155" s="14">
        <v>2</v>
      </c>
      <c r="M155" s="14">
        <v>3</v>
      </c>
      <c r="N155" s="5">
        <v>5</v>
      </c>
      <c r="O155" s="14"/>
      <c r="P155" s="14"/>
      <c r="Q155" s="5"/>
      <c r="R155" s="24">
        <v>50000</v>
      </c>
      <c r="S155" s="24">
        <v>4000</v>
      </c>
      <c r="T155" s="38">
        <v>250</v>
      </c>
      <c r="U155" s="38">
        <v>30000</v>
      </c>
      <c r="V155" s="24">
        <v>60000</v>
      </c>
      <c r="W155" s="24">
        <v>15000</v>
      </c>
      <c r="X155" s="24">
        <v>25000</v>
      </c>
      <c r="Y155" s="38">
        <v>84000</v>
      </c>
      <c r="Z155" s="38">
        <v>1</v>
      </c>
      <c r="AA155" s="38">
        <v>1</v>
      </c>
      <c r="AB155" s="38">
        <v>2</v>
      </c>
      <c r="AC155" s="38">
        <v>2</v>
      </c>
      <c r="AD155" s="29"/>
      <c r="AE155" s="34"/>
      <c r="AF155" s="51"/>
      <c r="AG155" s="24"/>
      <c r="AH155" s="51"/>
      <c r="AI155" s="51"/>
      <c r="AJ155" s="51"/>
      <c r="AK155" s="51"/>
      <c r="AL155" s="29"/>
      <c r="AM155" s="34"/>
      <c r="AN155" s="51"/>
      <c r="AO155" s="24"/>
      <c r="AP155" s="51"/>
      <c r="AQ155" s="51"/>
      <c r="AR155" s="51"/>
      <c r="AS155" s="51"/>
      <c r="AT155" s="29">
        <v>4000</v>
      </c>
      <c r="AU155" s="34"/>
      <c r="AV155" s="51"/>
      <c r="AW155" s="24"/>
      <c r="AX155" s="51">
        <v>250</v>
      </c>
      <c r="AY155" s="51"/>
      <c r="AZ155" s="51">
        <v>2</v>
      </c>
      <c r="BA155" s="51">
        <v>3</v>
      </c>
      <c r="BB155" s="29"/>
      <c r="BC155" s="34"/>
      <c r="BD155" s="51"/>
      <c r="BE155" s="24"/>
      <c r="BF155" s="51"/>
      <c r="BG155" s="51"/>
      <c r="BH155" s="51"/>
      <c r="BI155" s="51"/>
      <c r="BJ155" s="29"/>
      <c r="BK155" s="34"/>
      <c r="BL155" s="51"/>
      <c r="BM155" s="24"/>
      <c r="BN155" s="51"/>
      <c r="BO155" s="51"/>
      <c r="BP155" s="51"/>
      <c r="BQ155" s="51"/>
      <c r="BR155" s="29"/>
      <c r="BS155" s="34"/>
      <c r="BT155" s="51"/>
      <c r="BU155" s="24"/>
      <c r="BV155" s="51"/>
      <c r="BW155" s="51"/>
      <c r="BX155" s="51"/>
      <c r="BY155" s="51"/>
      <c r="BZ155" s="29"/>
      <c r="CA155" s="34"/>
      <c r="CB155" s="51"/>
      <c r="CC155" s="24"/>
      <c r="CD155" s="51"/>
      <c r="CE155" s="51"/>
      <c r="CF155" s="51"/>
      <c r="CG155" s="51"/>
      <c r="CH155" s="38">
        <v>1</v>
      </c>
      <c r="CI155" s="38">
        <v>2</v>
      </c>
      <c r="CJ155" s="38">
        <v>2</v>
      </c>
      <c r="CK155" s="51"/>
      <c r="CL155" s="38">
        <v>2</v>
      </c>
      <c r="CM155" s="38">
        <v>2</v>
      </c>
      <c r="CN155" s="38">
        <v>1</v>
      </c>
      <c r="CO155" s="38">
        <v>1</v>
      </c>
      <c r="CP155" s="38">
        <v>2</v>
      </c>
      <c r="CQ155" s="51"/>
      <c r="CR155" s="51"/>
    </row>
    <row r="156" spans="1:96" s="4" customFormat="1" x14ac:dyDescent="0.3">
      <c r="A156" s="38">
        <v>206</v>
      </c>
      <c r="B156" s="38">
        <v>1</v>
      </c>
      <c r="C156" s="38">
        <v>38</v>
      </c>
      <c r="D156" s="38">
        <v>1</v>
      </c>
      <c r="E156" s="51">
        <v>1</v>
      </c>
      <c r="F156" s="51">
        <v>1</v>
      </c>
      <c r="G156" s="38">
        <v>1</v>
      </c>
      <c r="H156" s="38">
        <v>3</v>
      </c>
      <c r="I156" s="51">
        <v>22</v>
      </c>
      <c r="J156" s="38">
        <v>1</v>
      </c>
      <c r="K156" s="5">
        <v>1</v>
      </c>
      <c r="L156" s="14">
        <v>2</v>
      </c>
      <c r="M156" s="14">
        <v>3</v>
      </c>
      <c r="N156" s="5">
        <v>5</v>
      </c>
      <c r="O156" s="14"/>
      <c r="P156" s="14"/>
      <c r="Q156" s="5"/>
      <c r="R156" s="24">
        <v>15000</v>
      </c>
      <c r="S156" s="24">
        <v>300</v>
      </c>
      <c r="T156" s="38">
        <v>230</v>
      </c>
      <c r="U156" s="38">
        <v>2000</v>
      </c>
      <c r="V156" s="24">
        <v>15000</v>
      </c>
      <c r="W156" s="24">
        <v>2000</v>
      </c>
      <c r="X156" s="24">
        <v>4000</v>
      </c>
      <c r="Y156" s="38">
        <v>30000</v>
      </c>
      <c r="Z156" s="38">
        <v>1</v>
      </c>
      <c r="AA156" s="38">
        <v>1</v>
      </c>
      <c r="AB156" s="38">
        <v>1</v>
      </c>
      <c r="AC156" s="38">
        <v>2</v>
      </c>
      <c r="AD156" s="29"/>
      <c r="AE156" s="34"/>
      <c r="AF156" s="51"/>
      <c r="AG156" s="24"/>
      <c r="AH156" s="51"/>
      <c r="AI156" s="51"/>
      <c r="AJ156" s="51"/>
      <c r="AK156" s="51"/>
      <c r="AL156" s="29"/>
      <c r="AM156" s="34"/>
      <c r="AN156" s="51"/>
      <c r="AO156" s="24"/>
      <c r="AP156" s="51"/>
      <c r="AQ156" s="51"/>
      <c r="AR156" s="51"/>
      <c r="AS156" s="51"/>
      <c r="AT156" s="29">
        <v>2000</v>
      </c>
      <c r="AU156" s="34"/>
      <c r="AV156" s="51"/>
      <c r="AW156" s="24"/>
      <c r="AX156" s="51">
        <v>230</v>
      </c>
      <c r="AY156" s="51"/>
      <c r="AZ156" s="51">
        <v>2</v>
      </c>
      <c r="BA156" s="51">
        <v>4</v>
      </c>
      <c r="BB156" s="29"/>
      <c r="BC156" s="34"/>
      <c r="BD156" s="51"/>
      <c r="BE156" s="24"/>
      <c r="BF156" s="51"/>
      <c r="BG156" s="51"/>
      <c r="BH156" s="51"/>
      <c r="BI156" s="51"/>
      <c r="BJ156" s="29"/>
      <c r="BK156" s="34"/>
      <c r="BL156" s="51"/>
      <c r="BM156" s="24"/>
      <c r="BN156" s="51"/>
      <c r="BO156" s="51"/>
      <c r="BP156" s="51"/>
      <c r="BQ156" s="51"/>
      <c r="BR156" s="29"/>
      <c r="BS156" s="34"/>
      <c r="BT156" s="51"/>
      <c r="BU156" s="24"/>
      <c r="BV156" s="51"/>
      <c r="BW156" s="51"/>
      <c r="BX156" s="51"/>
      <c r="BY156" s="51"/>
      <c r="BZ156" s="29"/>
      <c r="CA156" s="34"/>
      <c r="CB156" s="51">
        <v>1.5</v>
      </c>
      <c r="CC156" s="24"/>
      <c r="CD156" s="51"/>
      <c r="CE156" s="51"/>
      <c r="CF156" s="51"/>
      <c r="CG156" s="51"/>
      <c r="CH156" s="38">
        <v>1</v>
      </c>
      <c r="CI156" s="38">
        <v>2</v>
      </c>
      <c r="CJ156" s="38">
        <v>2</v>
      </c>
      <c r="CK156" s="51"/>
      <c r="CL156" s="38">
        <v>2</v>
      </c>
      <c r="CM156" s="38">
        <v>1</v>
      </c>
      <c r="CN156" s="38">
        <v>1</v>
      </c>
      <c r="CO156" s="38">
        <v>1</v>
      </c>
      <c r="CP156" s="38">
        <v>2</v>
      </c>
      <c r="CQ156" s="51"/>
      <c r="CR156" s="51"/>
    </row>
    <row r="157" spans="1:96" s="4" customFormat="1" x14ac:dyDescent="0.3">
      <c r="A157" s="38">
        <v>207</v>
      </c>
      <c r="B157" s="38">
        <v>2</v>
      </c>
      <c r="C157" s="38">
        <v>74</v>
      </c>
      <c r="D157" s="38">
        <v>2</v>
      </c>
      <c r="E157" s="51">
        <v>3</v>
      </c>
      <c r="F157" s="51">
        <v>4</v>
      </c>
      <c r="G157" s="38">
        <v>1</v>
      </c>
      <c r="H157" s="38">
        <v>2</v>
      </c>
      <c r="I157" s="51">
        <v>60</v>
      </c>
      <c r="J157" s="38">
        <v>2</v>
      </c>
      <c r="K157" s="5">
        <v>1</v>
      </c>
      <c r="L157" s="14">
        <v>2</v>
      </c>
      <c r="M157" s="14">
        <v>0</v>
      </c>
      <c r="N157" s="5">
        <v>2</v>
      </c>
      <c r="O157" s="14"/>
      <c r="P157" s="14"/>
      <c r="Q157" s="5"/>
      <c r="R157" s="24">
        <v>20000</v>
      </c>
      <c r="S157" s="24">
        <v>800</v>
      </c>
      <c r="T157" s="38">
        <v>300</v>
      </c>
      <c r="U157" s="38">
        <v>10000</v>
      </c>
      <c r="V157" s="24"/>
      <c r="W157" s="24"/>
      <c r="X157" s="24"/>
      <c r="Y157" s="38">
        <v>30000</v>
      </c>
      <c r="Z157" s="38">
        <v>1</v>
      </c>
      <c r="AA157" s="38">
        <v>1</v>
      </c>
      <c r="AB157" s="38">
        <v>3</v>
      </c>
      <c r="AC157" s="38">
        <v>3</v>
      </c>
      <c r="AD157" s="29"/>
      <c r="AE157" s="34"/>
      <c r="AF157" s="51"/>
      <c r="AG157" s="24"/>
      <c r="AH157" s="51"/>
      <c r="AI157" s="51"/>
      <c r="AJ157" s="51"/>
      <c r="AK157" s="51"/>
      <c r="AL157" s="29"/>
      <c r="AM157" s="34"/>
      <c r="AN157" s="51"/>
      <c r="AO157" s="24"/>
      <c r="AP157" s="51"/>
      <c r="AQ157" s="51"/>
      <c r="AR157" s="51"/>
      <c r="AS157" s="51"/>
      <c r="AT157" s="29">
        <v>4000</v>
      </c>
      <c r="AU157" s="34"/>
      <c r="AV157" s="51"/>
      <c r="AW157" s="24"/>
      <c r="AX157" s="51">
        <v>300</v>
      </c>
      <c r="AY157" s="51">
        <v>2</v>
      </c>
      <c r="AZ157" s="51"/>
      <c r="BA157" s="51">
        <v>4</v>
      </c>
      <c r="BB157" s="29"/>
      <c r="BC157" s="34"/>
      <c r="BD157" s="51"/>
      <c r="BE157" s="24"/>
      <c r="BF157" s="51"/>
      <c r="BG157" s="51"/>
      <c r="BH157" s="51"/>
      <c r="BI157" s="51"/>
      <c r="BJ157" s="29"/>
      <c r="BK157" s="34"/>
      <c r="BL157" s="51"/>
      <c r="BM157" s="24"/>
      <c r="BN157" s="51"/>
      <c r="BO157" s="51"/>
      <c r="BP157" s="51"/>
      <c r="BQ157" s="51"/>
      <c r="BR157" s="29"/>
      <c r="BS157" s="34"/>
      <c r="BT157" s="51"/>
      <c r="BU157" s="24"/>
      <c r="BV157" s="51"/>
      <c r="BW157" s="51"/>
      <c r="BX157" s="51"/>
      <c r="BY157" s="51"/>
      <c r="BZ157" s="29"/>
      <c r="CA157" s="34"/>
      <c r="CB157" s="51"/>
      <c r="CC157" s="24"/>
      <c r="CD157" s="51"/>
      <c r="CE157" s="51"/>
      <c r="CF157" s="51"/>
      <c r="CG157" s="51"/>
      <c r="CH157" s="38"/>
      <c r="CI157" s="38"/>
      <c r="CJ157" s="38"/>
      <c r="CK157" s="51"/>
      <c r="CL157" s="38">
        <v>2</v>
      </c>
      <c r="CM157" s="38">
        <v>2</v>
      </c>
      <c r="CN157" s="38">
        <v>2</v>
      </c>
      <c r="CO157" s="38">
        <v>1</v>
      </c>
      <c r="CP157" s="38">
        <v>2</v>
      </c>
      <c r="CQ157" s="51"/>
      <c r="CR157" s="51"/>
    </row>
    <row r="158" spans="1:96" s="4" customFormat="1" x14ac:dyDescent="0.3">
      <c r="A158" s="38">
        <v>208</v>
      </c>
      <c r="B158" s="38">
        <v>1</v>
      </c>
      <c r="C158" s="38">
        <v>34</v>
      </c>
      <c r="D158" s="38">
        <v>1</v>
      </c>
      <c r="E158" s="51">
        <v>1</v>
      </c>
      <c r="F158" s="51">
        <v>1</v>
      </c>
      <c r="G158" s="38">
        <v>1</v>
      </c>
      <c r="H158" s="38">
        <v>4</v>
      </c>
      <c r="I158" s="51">
        <v>6</v>
      </c>
      <c r="J158" s="38">
        <v>3</v>
      </c>
      <c r="K158" s="5">
        <v>1</v>
      </c>
      <c r="L158" s="14">
        <v>2</v>
      </c>
      <c r="M158" s="14">
        <v>1</v>
      </c>
      <c r="N158" s="5">
        <v>3</v>
      </c>
      <c r="O158" s="14"/>
      <c r="P158" s="14"/>
      <c r="Q158" s="5"/>
      <c r="R158" s="24">
        <v>20000</v>
      </c>
      <c r="S158" s="24">
        <v>1600</v>
      </c>
      <c r="T158" s="38">
        <v>250</v>
      </c>
      <c r="U158" s="38"/>
      <c r="V158" s="24"/>
      <c r="W158" s="24"/>
      <c r="X158" s="24"/>
      <c r="Y158" s="38">
        <v>40000</v>
      </c>
      <c r="Z158" s="38">
        <v>1</v>
      </c>
      <c r="AA158" s="38">
        <v>2</v>
      </c>
      <c r="AB158" s="38">
        <v>2</v>
      </c>
      <c r="AC158" s="38">
        <v>2</v>
      </c>
      <c r="AD158" s="29"/>
      <c r="AE158" s="34"/>
      <c r="AF158" s="51"/>
      <c r="AG158" s="24"/>
      <c r="AH158" s="51"/>
      <c r="AI158" s="51"/>
      <c r="AJ158" s="51"/>
      <c r="AK158" s="51"/>
      <c r="AL158" s="29"/>
      <c r="AM158" s="34"/>
      <c r="AN158" s="51"/>
      <c r="AO158" s="24"/>
      <c r="AP158" s="51"/>
      <c r="AQ158" s="51"/>
      <c r="AR158" s="51"/>
      <c r="AS158" s="51"/>
      <c r="AT158" s="29">
        <v>4000</v>
      </c>
      <c r="AU158" s="34"/>
      <c r="AV158" s="51"/>
      <c r="AW158" s="24"/>
      <c r="AX158" s="51">
        <v>250</v>
      </c>
      <c r="AY158" s="51"/>
      <c r="AZ158" s="51"/>
      <c r="BA158" s="51">
        <v>3</v>
      </c>
      <c r="BB158" s="29"/>
      <c r="BC158" s="34"/>
      <c r="BD158" s="51"/>
      <c r="BE158" s="24"/>
      <c r="BF158" s="51"/>
      <c r="BG158" s="51"/>
      <c r="BH158" s="51"/>
      <c r="BI158" s="51"/>
      <c r="BJ158" s="29"/>
      <c r="BK158" s="34"/>
      <c r="BL158" s="51"/>
      <c r="BM158" s="24"/>
      <c r="BN158" s="51"/>
      <c r="BO158" s="51"/>
      <c r="BP158" s="51"/>
      <c r="BQ158" s="51"/>
      <c r="BR158" s="29"/>
      <c r="BS158" s="34"/>
      <c r="BT158" s="51"/>
      <c r="BU158" s="24"/>
      <c r="BV158" s="51"/>
      <c r="BW158" s="51"/>
      <c r="BX158" s="51"/>
      <c r="BY158" s="51"/>
      <c r="BZ158" s="29"/>
      <c r="CA158" s="34"/>
      <c r="CB158" s="51"/>
      <c r="CC158" s="24"/>
      <c r="CD158" s="51"/>
      <c r="CE158" s="51"/>
      <c r="CF158" s="51"/>
      <c r="CG158" s="51"/>
      <c r="CH158" s="38">
        <v>1</v>
      </c>
      <c r="CI158" s="38">
        <v>2</v>
      </c>
      <c r="CJ158" s="38"/>
      <c r="CK158" s="51"/>
      <c r="CL158" s="38">
        <v>2</v>
      </c>
      <c r="CM158" s="38">
        <v>1</v>
      </c>
      <c r="CN158" s="38">
        <v>2</v>
      </c>
      <c r="CO158" s="38">
        <v>2</v>
      </c>
      <c r="CP158" s="38">
        <v>2</v>
      </c>
      <c r="CQ158" s="51"/>
      <c r="CR158" s="51"/>
    </row>
    <row r="159" spans="1:96" s="4" customFormat="1" x14ac:dyDescent="0.3">
      <c r="A159" s="38">
        <v>209</v>
      </c>
      <c r="B159" s="38">
        <v>2</v>
      </c>
      <c r="C159" s="38">
        <v>57</v>
      </c>
      <c r="D159" s="38">
        <v>1</v>
      </c>
      <c r="E159" s="51">
        <v>1</v>
      </c>
      <c r="F159" s="51">
        <v>1</v>
      </c>
      <c r="G159" s="38">
        <v>1</v>
      </c>
      <c r="H159" s="38">
        <v>3</v>
      </c>
      <c r="I159" s="51">
        <v>38</v>
      </c>
      <c r="J159" s="38">
        <v>3</v>
      </c>
      <c r="K159" s="5">
        <v>1</v>
      </c>
      <c r="L159" s="14">
        <v>2</v>
      </c>
      <c r="M159" s="14">
        <v>0</v>
      </c>
      <c r="N159" s="5">
        <v>2</v>
      </c>
      <c r="O159" s="14"/>
      <c r="P159" s="14"/>
      <c r="Q159" s="5"/>
      <c r="R159" s="24">
        <v>10000</v>
      </c>
      <c r="S159" s="24">
        <v>700</v>
      </c>
      <c r="T159" s="38">
        <v>500</v>
      </c>
      <c r="U159" s="38">
        <v>6000</v>
      </c>
      <c r="V159" s="24"/>
      <c r="W159" s="24"/>
      <c r="X159" s="24"/>
      <c r="Y159" s="38">
        <v>20000</v>
      </c>
      <c r="Z159" s="38">
        <v>1</v>
      </c>
      <c r="AA159" s="38">
        <v>2</v>
      </c>
      <c r="AB159" s="38">
        <v>2</v>
      </c>
      <c r="AC159" s="38">
        <v>2</v>
      </c>
      <c r="AD159" s="29"/>
      <c r="AE159" s="34"/>
      <c r="AF159" s="51"/>
      <c r="AG159" s="24"/>
      <c r="AH159" s="51"/>
      <c r="AI159" s="51"/>
      <c r="AJ159" s="51"/>
      <c r="AK159" s="51"/>
      <c r="AL159" s="29"/>
      <c r="AM159" s="34"/>
      <c r="AN159" s="51"/>
      <c r="AO159" s="24"/>
      <c r="AP159" s="51"/>
      <c r="AQ159" s="51"/>
      <c r="AR159" s="51"/>
      <c r="AS159" s="51"/>
      <c r="AT159" s="29">
        <v>3000</v>
      </c>
      <c r="AU159" s="34">
        <v>5000</v>
      </c>
      <c r="AV159" s="51"/>
      <c r="AW159" s="24"/>
      <c r="AX159" s="51">
        <v>500</v>
      </c>
      <c r="AY159" s="51">
        <v>15</v>
      </c>
      <c r="AZ159" s="51"/>
      <c r="BA159" s="51">
        <v>4</v>
      </c>
      <c r="BB159" s="29"/>
      <c r="BC159" s="34"/>
      <c r="BD159" s="51"/>
      <c r="BE159" s="24"/>
      <c r="BF159" s="51"/>
      <c r="BG159" s="51"/>
      <c r="BH159" s="51"/>
      <c r="BI159" s="51"/>
      <c r="BJ159" s="29"/>
      <c r="BK159" s="34"/>
      <c r="BL159" s="51"/>
      <c r="BM159" s="24"/>
      <c r="BN159" s="51"/>
      <c r="BO159" s="51"/>
      <c r="BP159" s="51"/>
      <c r="BQ159" s="51"/>
      <c r="BR159" s="29"/>
      <c r="BS159" s="34"/>
      <c r="BT159" s="51"/>
      <c r="BU159" s="24"/>
      <c r="BV159" s="51"/>
      <c r="BW159" s="51"/>
      <c r="BX159" s="51"/>
      <c r="BY159" s="51"/>
      <c r="BZ159" s="29"/>
      <c r="CA159" s="34"/>
      <c r="CB159" s="51"/>
      <c r="CC159" s="24"/>
      <c r="CD159" s="51"/>
      <c r="CE159" s="51"/>
      <c r="CF159" s="51"/>
      <c r="CG159" s="51"/>
      <c r="CH159" s="38"/>
      <c r="CI159" s="38"/>
      <c r="CJ159" s="38"/>
      <c r="CK159" s="51"/>
      <c r="CL159" s="38">
        <v>2</v>
      </c>
      <c r="CM159" s="38">
        <v>1</v>
      </c>
      <c r="CN159" s="38">
        <v>2</v>
      </c>
      <c r="CO159" s="38">
        <v>2</v>
      </c>
      <c r="CP159" s="38">
        <v>2</v>
      </c>
      <c r="CQ159" s="51"/>
      <c r="CR159" s="51"/>
    </row>
    <row r="160" spans="1:96" s="4" customFormat="1" x14ac:dyDescent="0.3">
      <c r="A160" s="38">
        <v>211</v>
      </c>
      <c r="B160" s="38">
        <v>2</v>
      </c>
      <c r="C160" s="38">
        <v>64</v>
      </c>
      <c r="D160" s="38">
        <v>1</v>
      </c>
      <c r="E160" s="51">
        <v>1</v>
      </c>
      <c r="F160" s="51">
        <v>1</v>
      </c>
      <c r="G160" s="38">
        <v>1</v>
      </c>
      <c r="H160" s="38">
        <v>3</v>
      </c>
      <c r="I160" s="51">
        <v>30</v>
      </c>
      <c r="J160" s="38">
        <v>4</v>
      </c>
      <c r="K160" s="5">
        <v>1</v>
      </c>
      <c r="L160" s="14">
        <v>1</v>
      </c>
      <c r="M160" s="14">
        <v>1</v>
      </c>
      <c r="N160" s="5">
        <v>2</v>
      </c>
      <c r="O160" s="14"/>
      <c r="P160" s="14"/>
      <c r="Q160" s="5"/>
      <c r="R160" s="24">
        <v>12000</v>
      </c>
      <c r="S160" s="24">
        <v>300</v>
      </c>
      <c r="T160" s="38">
        <v>200</v>
      </c>
      <c r="U160" s="38">
        <v>500</v>
      </c>
      <c r="V160" s="24"/>
      <c r="W160" s="24"/>
      <c r="X160" s="24">
        <v>2000</v>
      </c>
      <c r="Y160" s="38">
        <v>20000</v>
      </c>
      <c r="Z160" s="38">
        <v>1</v>
      </c>
      <c r="AA160" s="38">
        <v>2</v>
      </c>
      <c r="AB160" s="38">
        <v>1</v>
      </c>
      <c r="AC160" s="38">
        <v>2</v>
      </c>
      <c r="AD160" s="29"/>
      <c r="AE160" s="34"/>
      <c r="AF160" s="51"/>
      <c r="AG160" s="24"/>
      <c r="AH160" s="51"/>
      <c r="AI160" s="51"/>
      <c r="AJ160" s="51"/>
      <c r="AK160" s="51"/>
      <c r="AL160" s="29"/>
      <c r="AM160" s="34"/>
      <c r="AN160" s="51"/>
      <c r="AO160" s="24"/>
      <c r="AP160" s="51"/>
      <c r="AQ160" s="51"/>
      <c r="AR160" s="51"/>
      <c r="AS160" s="51"/>
      <c r="AT160" s="29">
        <v>500</v>
      </c>
      <c r="AU160" s="34"/>
      <c r="AV160" s="51"/>
      <c r="AW160" s="24"/>
      <c r="AX160" s="51">
        <v>200</v>
      </c>
      <c r="AY160" s="51"/>
      <c r="AZ160" s="51">
        <v>1</v>
      </c>
      <c r="BA160" s="51">
        <v>4</v>
      </c>
      <c r="BB160" s="29"/>
      <c r="BC160" s="34"/>
      <c r="BD160" s="51"/>
      <c r="BE160" s="24"/>
      <c r="BF160" s="51"/>
      <c r="BG160" s="51"/>
      <c r="BH160" s="51"/>
      <c r="BI160" s="51"/>
      <c r="BJ160" s="29"/>
      <c r="BK160" s="34"/>
      <c r="BL160" s="51"/>
      <c r="BM160" s="24"/>
      <c r="BN160" s="51"/>
      <c r="BO160" s="51"/>
      <c r="BP160" s="51"/>
      <c r="BQ160" s="51"/>
      <c r="BR160" s="29"/>
      <c r="BS160" s="34"/>
      <c r="BT160" s="51"/>
      <c r="BU160" s="24"/>
      <c r="BV160" s="51"/>
      <c r="BW160" s="51"/>
      <c r="BX160" s="51"/>
      <c r="BY160" s="51"/>
      <c r="BZ160" s="29"/>
      <c r="CA160" s="34"/>
      <c r="CB160" s="51">
        <v>300</v>
      </c>
      <c r="CC160" s="24"/>
      <c r="CD160" s="51"/>
      <c r="CE160" s="51"/>
      <c r="CF160" s="51"/>
      <c r="CG160" s="51"/>
      <c r="CH160" s="38">
        <v>1</v>
      </c>
      <c r="CI160" s="38">
        <v>2</v>
      </c>
      <c r="CJ160" s="38">
        <v>2</v>
      </c>
      <c r="CK160" s="51"/>
      <c r="CL160" s="38">
        <v>1</v>
      </c>
      <c r="CM160" s="38">
        <v>2</v>
      </c>
      <c r="CN160" s="38">
        <v>2</v>
      </c>
      <c r="CO160" s="38">
        <v>2</v>
      </c>
      <c r="CP160" s="38">
        <v>2</v>
      </c>
      <c r="CQ160" s="51"/>
      <c r="CR160" s="51"/>
    </row>
    <row r="161" spans="1:94" x14ac:dyDescent="0.3">
      <c r="A161" s="37">
        <v>212</v>
      </c>
      <c r="B161" s="37">
        <v>2</v>
      </c>
      <c r="C161" s="37">
        <v>54</v>
      </c>
      <c r="D161" s="37">
        <v>1</v>
      </c>
      <c r="E161" s="50">
        <v>1</v>
      </c>
      <c r="F161" s="50">
        <v>1</v>
      </c>
      <c r="G161" s="37">
        <v>1</v>
      </c>
      <c r="H161" s="37">
        <v>3</v>
      </c>
      <c r="I161" s="50">
        <v>28</v>
      </c>
      <c r="J161" s="37">
        <v>1</v>
      </c>
      <c r="K161" s="3">
        <v>1</v>
      </c>
      <c r="L161" s="13">
        <v>4</v>
      </c>
      <c r="M161" s="13">
        <v>1</v>
      </c>
      <c r="N161" s="3">
        <v>5</v>
      </c>
      <c r="R161" s="20">
        <v>30000</v>
      </c>
      <c r="S161" s="20">
        <v>1800</v>
      </c>
      <c r="T161" s="37">
        <v>600</v>
      </c>
      <c r="U161" s="37">
        <v>1000</v>
      </c>
      <c r="V161" s="20">
        <v>5000</v>
      </c>
      <c r="W161" s="20">
        <v>2000</v>
      </c>
      <c r="X161" s="20">
        <v>5000</v>
      </c>
      <c r="Y161" s="37">
        <v>40000</v>
      </c>
      <c r="Z161" s="37">
        <v>1</v>
      </c>
      <c r="AA161" s="37">
        <v>2</v>
      </c>
      <c r="AB161" s="37">
        <v>1</v>
      </c>
      <c r="AC161" s="37">
        <v>2</v>
      </c>
      <c r="AD161" s="26">
        <v>1000</v>
      </c>
      <c r="AH161" s="50">
        <v>600</v>
      </c>
      <c r="AJ161" s="50">
        <v>1</v>
      </c>
      <c r="AK161" s="50">
        <v>4</v>
      </c>
      <c r="CA161" s="32">
        <v>1</v>
      </c>
      <c r="CB161" s="50">
        <v>0.5</v>
      </c>
      <c r="CH161" s="37">
        <v>1</v>
      </c>
      <c r="CI161" s="37">
        <v>2</v>
      </c>
      <c r="CJ161" s="37">
        <v>2</v>
      </c>
      <c r="CL161" s="37">
        <v>1</v>
      </c>
      <c r="CM161" s="37">
        <v>1</v>
      </c>
      <c r="CN161" s="37">
        <v>1</v>
      </c>
    </row>
    <row r="162" spans="1:94" x14ac:dyDescent="0.3">
      <c r="A162" s="37">
        <v>213</v>
      </c>
      <c r="B162" s="37">
        <v>2</v>
      </c>
      <c r="C162" s="37">
        <v>33</v>
      </c>
      <c r="D162" s="37">
        <v>1</v>
      </c>
      <c r="E162" s="50">
        <v>1</v>
      </c>
      <c r="F162" s="50">
        <v>1</v>
      </c>
      <c r="G162" s="37">
        <v>1</v>
      </c>
      <c r="H162" s="37">
        <v>3</v>
      </c>
      <c r="I162" s="50">
        <v>33</v>
      </c>
      <c r="J162" s="37">
        <v>4</v>
      </c>
      <c r="K162" s="3">
        <v>1</v>
      </c>
      <c r="L162" s="13">
        <v>2</v>
      </c>
      <c r="M162" s="13">
        <v>3</v>
      </c>
      <c r="N162" s="3">
        <v>5</v>
      </c>
      <c r="R162" s="20">
        <v>25000</v>
      </c>
      <c r="S162" s="20">
        <v>1500</v>
      </c>
      <c r="T162" s="37">
        <v>150</v>
      </c>
      <c r="V162" s="20">
        <v>2000</v>
      </c>
      <c r="W162" s="20">
        <v>1000</v>
      </c>
      <c r="X162" s="20">
        <v>3000</v>
      </c>
      <c r="Y162" s="37">
        <v>30000</v>
      </c>
      <c r="Z162" s="37">
        <v>1</v>
      </c>
      <c r="AA162" s="37">
        <v>2</v>
      </c>
      <c r="AB162" s="37">
        <v>2</v>
      </c>
      <c r="AC162" s="37">
        <v>1</v>
      </c>
      <c r="AT162" s="26">
        <v>1000</v>
      </c>
      <c r="AU162" s="32">
        <v>1000</v>
      </c>
      <c r="AX162" s="50">
        <v>150</v>
      </c>
      <c r="AZ162" s="50">
        <v>4</v>
      </c>
      <c r="BA162" s="50">
        <v>4</v>
      </c>
      <c r="CH162" s="37">
        <v>2</v>
      </c>
      <c r="CI162" s="37">
        <v>2</v>
      </c>
      <c r="CJ162" s="37">
        <v>2</v>
      </c>
      <c r="CL162" s="37">
        <v>1</v>
      </c>
      <c r="CM162" s="37">
        <v>2</v>
      </c>
      <c r="CN162" s="37">
        <v>2</v>
      </c>
      <c r="CO162" s="37">
        <v>2</v>
      </c>
      <c r="CP162" s="37">
        <v>2</v>
      </c>
    </row>
    <row r="163" spans="1:94" x14ac:dyDescent="0.3">
      <c r="A163" s="37">
        <v>214</v>
      </c>
      <c r="B163" s="37">
        <v>1</v>
      </c>
      <c r="C163" s="37">
        <v>38</v>
      </c>
      <c r="D163" s="37">
        <v>1</v>
      </c>
      <c r="E163" s="50">
        <v>1</v>
      </c>
      <c r="F163" s="50">
        <v>1</v>
      </c>
      <c r="G163" s="37">
        <v>1</v>
      </c>
      <c r="H163" s="37">
        <v>3</v>
      </c>
      <c r="I163" s="50">
        <v>38</v>
      </c>
      <c r="J163" s="37">
        <v>3</v>
      </c>
      <c r="K163" s="3">
        <v>1</v>
      </c>
      <c r="L163" s="13">
        <v>2</v>
      </c>
      <c r="M163" s="13">
        <v>3</v>
      </c>
      <c r="N163" s="3">
        <v>5</v>
      </c>
      <c r="R163" s="20">
        <v>35000</v>
      </c>
      <c r="S163" s="20">
        <v>200</v>
      </c>
      <c r="T163" s="37">
        <v>150</v>
      </c>
      <c r="U163" s="37">
        <v>5000</v>
      </c>
      <c r="V163" s="20">
        <v>10000</v>
      </c>
      <c r="W163" s="20">
        <v>5000</v>
      </c>
      <c r="X163" s="20">
        <v>8000</v>
      </c>
      <c r="Y163" s="37">
        <v>50000</v>
      </c>
      <c r="Z163" s="37">
        <v>1</v>
      </c>
      <c r="AA163" s="37">
        <v>2</v>
      </c>
      <c r="AB163" s="37">
        <v>2</v>
      </c>
      <c r="AC163" s="37">
        <v>2</v>
      </c>
      <c r="AT163" s="26">
        <v>1000</v>
      </c>
      <c r="AX163" s="50">
        <v>150</v>
      </c>
      <c r="AZ163" s="50">
        <v>2</v>
      </c>
      <c r="BA163" s="50">
        <v>4</v>
      </c>
      <c r="CA163" s="32">
        <v>1</v>
      </c>
      <c r="CB163" s="50">
        <v>1</v>
      </c>
      <c r="CH163" s="37">
        <v>1</v>
      </c>
      <c r="CI163" s="37">
        <v>2</v>
      </c>
      <c r="CJ163" s="37">
        <v>2</v>
      </c>
      <c r="CL163" s="37">
        <v>1</v>
      </c>
      <c r="CM163" s="37">
        <v>1</v>
      </c>
      <c r="CN163" s="37">
        <v>1</v>
      </c>
      <c r="CO163" s="37">
        <v>1</v>
      </c>
      <c r="CP163" s="37">
        <v>2</v>
      </c>
    </row>
    <row r="164" spans="1:94" x14ac:dyDescent="0.3">
      <c r="A164" s="37">
        <v>215</v>
      </c>
      <c r="B164" s="37">
        <v>1</v>
      </c>
      <c r="C164" s="37">
        <v>72</v>
      </c>
      <c r="D164" s="37">
        <v>2</v>
      </c>
      <c r="E164" s="50">
        <v>1</v>
      </c>
      <c r="F164" s="50">
        <v>1</v>
      </c>
      <c r="G164" s="37">
        <v>1</v>
      </c>
      <c r="H164" s="37">
        <v>1</v>
      </c>
      <c r="I164" s="50">
        <v>51</v>
      </c>
      <c r="J164" s="37">
        <v>2</v>
      </c>
      <c r="K164" s="3">
        <v>1</v>
      </c>
      <c r="L164" s="13">
        <v>2</v>
      </c>
      <c r="N164" s="3">
        <v>2</v>
      </c>
      <c r="R164" s="20">
        <v>20000</v>
      </c>
      <c r="S164" s="20">
        <v>1500</v>
      </c>
      <c r="T164" s="37">
        <v>500</v>
      </c>
      <c r="U164" s="37">
        <v>1000</v>
      </c>
      <c r="W164" s="20">
        <v>2000</v>
      </c>
      <c r="X164" s="20">
        <v>3000</v>
      </c>
      <c r="Y164" s="37">
        <v>20000</v>
      </c>
      <c r="Z164" s="37">
        <v>1</v>
      </c>
      <c r="AA164" s="37">
        <v>1</v>
      </c>
      <c r="AB164" s="37">
        <v>1</v>
      </c>
      <c r="AC164" s="37">
        <v>2</v>
      </c>
      <c r="AD164" s="26">
        <v>1000</v>
      </c>
      <c r="AH164" s="50">
        <v>500</v>
      </c>
      <c r="AJ164" s="50">
        <v>1</v>
      </c>
      <c r="AK164" s="50">
        <v>4</v>
      </c>
      <c r="CA164" s="32">
        <v>1</v>
      </c>
      <c r="CB164" s="50">
        <v>0.5</v>
      </c>
      <c r="CH164" s="37">
        <v>1</v>
      </c>
      <c r="CI164" s="37">
        <v>2</v>
      </c>
      <c r="CJ164" s="37">
        <v>2</v>
      </c>
      <c r="CL164" s="37">
        <v>1</v>
      </c>
      <c r="CM164" s="37">
        <v>1</v>
      </c>
      <c r="CN164" s="37">
        <v>1</v>
      </c>
      <c r="CO164" s="37">
        <v>1</v>
      </c>
      <c r="CP164" s="37">
        <v>2</v>
      </c>
    </row>
    <row r="165" spans="1:94" x14ac:dyDescent="0.3">
      <c r="A165" s="37">
        <v>216</v>
      </c>
      <c r="B165" s="37">
        <v>1</v>
      </c>
      <c r="C165" s="37">
        <v>56</v>
      </c>
      <c r="D165" s="37">
        <v>1</v>
      </c>
      <c r="E165" s="50">
        <v>1</v>
      </c>
      <c r="F165" s="50">
        <v>1</v>
      </c>
      <c r="G165" s="37">
        <v>1</v>
      </c>
      <c r="H165" s="37">
        <v>1</v>
      </c>
      <c r="I165" s="50">
        <v>56</v>
      </c>
      <c r="J165" s="37">
        <v>4</v>
      </c>
      <c r="K165" s="3">
        <v>1</v>
      </c>
      <c r="L165" s="13">
        <v>2</v>
      </c>
      <c r="M165" s="13">
        <v>1</v>
      </c>
      <c r="N165" s="3">
        <v>3</v>
      </c>
      <c r="R165" s="20">
        <v>25000</v>
      </c>
      <c r="S165" s="20">
        <v>800</v>
      </c>
      <c r="U165" s="37">
        <v>3000</v>
      </c>
      <c r="V165" s="20">
        <v>10000</v>
      </c>
      <c r="W165" s="20">
        <v>2000</v>
      </c>
      <c r="Y165" s="37">
        <v>25000</v>
      </c>
      <c r="Z165" s="37">
        <v>1</v>
      </c>
      <c r="AA165" s="37">
        <v>2</v>
      </c>
      <c r="AB165" s="37">
        <v>1</v>
      </c>
      <c r="AC165" s="37">
        <v>2</v>
      </c>
      <c r="AD165" s="26">
        <v>100</v>
      </c>
      <c r="AE165" s="32">
        <v>100</v>
      </c>
      <c r="AF165" s="50">
        <v>0.1</v>
      </c>
      <c r="AI165" s="50">
        <v>2</v>
      </c>
      <c r="AK165" s="50">
        <v>4</v>
      </c>
      <c r="CH165" s="37">
        <v>2</v>
      </c>
      <c r="CI165" s="37">
        <v>2</v>
      </c>
      <c r="CJ165" s="37">
        <v>1</v>
      </c>
      <c r="CL165" s="37">
        <v>2</v>
      </c>
      <c r="CM165" s="37">
        <v>2</v>
      </c>
      <c r="CN165" s="37">
        <v>2</v>
      </c>
      <c r="CO165" s="37">
        <v>1</v>
      </c>
      <c r="CP165" s="37">
        <v>2</v>
      </c>
    </row>
    <row r="166" spans="1:94" x14ac:dyDescent="0.3">
      <c r="A166" s="37">
        <v>217</v>
      </c>
      <c r="B166" s="37">
        <v>1</v>
      </c>
      <c r="C166" s="37">
        <v>50</v>
      </c>
      <c r="D166" s="37">
        <v>2</v>
      </c>
      <c r="E166" s="50">
        <v>1</v>
      </c>
      <c r="F166" s="50">
        <v>1</v>
      </c>
      <c r="G166" s="37">
        <v>1</v>
      </c>
      <c r="H166" s="37">
        <v>2</v>
      </c>
      <c r="I166" s="50">
        <v>50</v>
      </c>
      <c r="J166" s="37">
        <v>3</v>
      </c>
      <c r="K166" s="3">
        <v>1</v>
      </c>
      <c r="L166" s="13">
        <v>2</v>
      </c>
      <c r="M166" s="13">
        <v>2</v>
      </c>
      <c r="N166" s="3">
        <v>4</v>
      </c>
      <c r="R166" s="20">
        <v>20000</v>
      </c>
      <c r="S166" s="20">
        <v>700</v>
      </c>
      <c r="T166" s="37">
        <v>60</v>
      </c>
      <c r="U166" s="37">
        <v>2000</v>
      </c>
      <c r="V166" s="20">
        <v>15000</v>
      </c>
      <c r="W166" s="20">
        <v>2000</v>
      </c>
      <c r="Y166" s="37">
        <v>30000</v>
      </c>
      <c r="Z166" s="37">
        <v>1</v>
      </c>
      <c r="AA166" s="37">
        <v>2</v>
      </c>
      <c r="AB166" s="37">
        <v>2</v>
      </c>
      <c r="AC166" s="37">
        <v>2</v>
      </c>
      <c r="AT166" s="26">
        <v>500</v>
      </c>
      <c r="AX166" s="50">
        <v>60</v>
      </c>
      <c r="AZ166" s="50">
        <v>1</v>
      </c>
      <c r="BA166" s="50">
        <v>3</v>
      </c>
      <c r="CA166" s="32">
        <v>1</v>
      </c>
      <c r="CB166" s="50">
        <v>0.5</v>
      </c>
      <c r="CH166" s="37">
        <v>1</v>
      </c>
      <c r="CI166" s="37">
        <v>2</v>
      </c>
      <c r="CJ166" s="37">
        <v>2</v>
      </c>
      <c r="CL166" s="37">
        <v>2</v>
      </c>
      <c r="CM166" s="37">
        <v>1</v>
      </c>
      <c r="CN166" s="37">
        <v>1</v>
      </c>
      <c r="CO166" s="37">
        <v>1</v>
      </c>
      <c r="CP166" s="37">
        <v>2</v>
      </c>
    </row>
    <row r="167" spans="1:94" x14ac:dyDescent="0.3">
      <c r="A167" s="37">
        <v>218</v>
      </c>
      <c r="B167" s="37">
        <v>1</v>
      </c>
      <c r="C167" s="37">
        <v>45</v>
      </c>
      <c r="D167" s="37">
        <v>1</v>
      </c>
      <c r="E167" s="50">
        <v>1</v>
      </c>
      <c r="F167" s="50">
        <v>1</v>
      </c>
      <c r="G167" s="37">
        <v>1</v>
      </c>
      <c r="H167" s="37">
        <v>3</v>
      </c>
      <c r="I167" s="50">
        <v>45</v>
      </c>
      <c r="J167" s="37">
        <v>2</v>
      </c>
      <c r="K167" s="3">
        <v>2</v>
      </c>
      <c r="O167" s="13">
        <v>3</v>
      </c>
      <c r="P167" s="13">
        <v>2</v>
      </c>
      <c r="Q167" s="3">
        <v>5</v>
      </c>
      <c r="R167" s="20">
        <v>25000</v>
      </c>
      <c r="S167" s="20">
        <v>1500</v>
      </c>
      <c r="T167" s="37">
        <v>250</v>
      </c>
      <c r="U167" s="37">
        <v>5000</v>
      </c>
      <c r="V167" s="20">
        <v>10000</v>
      </c>
      <c r="W167" s="20">
        <v>3000</v>
      </c>
      <c r="X167" s="20">
        <v>2000</v>
      </c>
      <c r="Y167" s="37">
        <v>25000</v>
      </c>
      <c r="Z167" s="37">
        <v>1</v>
      </c>
      <c r="AA167" s="37">
        <v>1</v>
      </c>
      <c r="AB167" s="37">
        <v>1</v>
      </c>
      <c r="AC167" s="37">
        <v>1</v>
      </c>
      <c r="AE167" s="32">
        <v>1500</v>
      </c>
      <c r="AT167" s="26">
        <v>1000</v>
      </c>
      <c r="AX167" s="50">
        <v>230</v>
      </c>
      <c r="AZ167" s="50">
        <v>1</v>
      </c>
      <c r="BA167" s="50">
        <v>2</v>
      </c>
      <c r="CH167" s="37">
        <v>1</v>
      </c>
      <c r="CI167" s="37">
        <v>2</v>
      </c>
      <c r="CJ167" s="37">
        <v>1</v>
      </c>
      <c r="CL167" s="37">
        <v>1</v>
      </c>
      <c r="CM167" s="37">
        <v>1</v>
      </c>
      <c r="CN167" s="37">
        <v>1</v>
      </c>
      <c r="CO167" s="37">
        <v>1</v>
      </c>
      <c r="CP167" s="37">
        <v>2</v>
      </c>
    </row>
    <row r="168" spans="1:94" x14ac:dyDescent="0.3">
      <c r="A168" s="37">
        <v>219</v>
      </c>
      <c r="B168" s="37">
        <v>4</v>
      </c>
      <c r="C168" s="37">
        <v>21</v>
      </c>
      <c r="D168" s="37">
        <v>1</v>
      </c>
      <c r="E168" s="50">
        <v>1</v>
      </c>
      <c r="F168" s="50">
        <v>1</v>
      </c>
      <c r="G168" s="37">
        <v>2</v>
      </c>
      <c r="H168" s="37">
        <v>5</v>
      </c>
      <c r="I168" s="50">
        <v>21</v>
      </c>
      <c r="J168" s="37">
        <v>2</v>
      </c>
      <c r="K168" s="3">
        <v>1</v>
      </c>
      <c r="L168" s="13">
        <v>2</v>
      </c>
      <c r="M168" s="13">
        <v>3</v>
      </c>
      <c r="N168" s="3">
        <v>5</v>
      </c>
      <c r="R168" s="20">
        <v>35000</v>
      </c>
      <c r="S168" s="20">
        <v>2000</v>
      </c>
      <c r="U168" s="37">
        <v>2000</v>
      </c>
      <c r="V168" s="20">
        <v>20000</v>
      </c>
      <c r="W168" s="20">
        <v>3000</v>
      </c>
      <c r="X168" s="20">
        <v>1000</v>
      </c>
      <c r="Y168" s="37">
        <v>30000</v>
      </c>
      <c r="Z168" s="37">
        <v>2</v>
      </c>
      <c r="AA168" s="37">
        <v>1</v>
      </c>
      <c r="AB168" s="37">
        <v>1</v>
      </c>
      <c r="AC168" s="37">
        <v>1</v>
      </c>
      <c r="AD168" s="26">
        <v>2000</v>
      </c>
      <c r="AH168" s="50">
        <v>1000</v>
      </c>
      <c r="AI168" s="50">
        <v>2</v>
      </c>
      <c r="AK168" s="50">
        <v>4</v>
      </c>
      <c r="CH168" s="37">
        <v>1</v>
      </c>
      <c r="CI168" s="37">
        <v>2</v>
      </c>
      <c r="CJ168" s="37">
        <v>1</v>
      </c>
      <c r="CL168" s="37">
        <v>2</v>
      </c>
      <c r="CM168" s="37">
        <v>2</v>
      </c>
      <c r="CN168" s="37">
        <v>2</v>
      </c>
      <c r="CO168" s="37">
        <v>2</v>
      </c>
      <c r="CP168" s="37">
        <v>2</v>
      </c>
    </row>
    <row r="169" spans="1:94" x14ac:dyDescent="0.3">
      <c r="A169" s="37">
        <v>220</v>
      </c>
      <c r="B169" s="37">
        <v>2</v>
      </c>
      <c r="C169" s="37">
        <v>61</v>
      </c>
      <c r="D169" s="37">
        <v>1</v>
      </c>
      <c r="E169" s="50">
        <v>1</v>
      </c>
      <c r="F169" s="50">
        <v>1</v>
      </c>
      <c r="G169" s="37">
        <v>1</v>
      </c>
      <c r="H169" s="37">
        <v>2</v>
      </c>
      <c r="I169" s="50">
        <v>61</v>
      </c>
      <c r="J169" s="37">
        <v>3</v>
      </c>
      <c r="K169" s="3">
        <v>1</v>
      </c>
      <c r="L169" s="13">
        <v>2</v>
      </c>
      <c r="N169" s="3">
        <v>2</v>
      </c>
      <c r="R169" s="20">
        <v>25000</v>
      </c>
      <c r="S169" s="20">
        <v>800</v>
      </c>
      <c r="T169" s="37">
        <v>300</v>
      </c>
      <c r="U169" s="37">
        <v>6000</v>
      </c>
      <c r="W169" s="20">
        <v>1000</v>
      </c>
      <c r="X169" s="20">
        <v>1000</v>
      </c>
      <c r="Y169" s="37">
        <v>20000</v>
      </c>
      <c r="Z169" s="37">
        <v>1</v>
      </c>
      <c r="AA169" s="37">
        <v>1</v>
      </c>
      <c r="AB169" s="37">
        <v>1</v>
      </c>
      <c r="AC169" s="37">
        <v>1</v>
      </c>
      <c r="AT169" s="26">
        <v>50</v>
      </c>
      <c r="AU169" s="32">
        <v>2000</v>
      </c>
      <c r="AX169" s="50">
        <v>230</v>
      </c>
      <c r="AZ169" s="50">
        <v>1</v>
      </c>
      <c r="BA169" s="50">
        <v>4</v>
      </c>
      <c r="CH169" s="37">
        <v>1</v>
      </c>
      <c r="CI169" s="37">
        <v>2</v>
      </c>
      <c r="CJ169" s="37">
        <v>2</v>
      </c>
      <c r="CL169" s="37">
        <v>2</v>
      </c>
      <c r="CM169" s="37">
        <v>1</v>
      </c>
      <c r="CN169" s="37">
        <v>1</v>
      </c>
      <c r="CO169" s="37">
        <v>1</v>
      </c>
      <c r="CP169" s="37">
        <v>2</v>
      </c>
    </row>
    <row r="170" spans="1:94" x14ac:dyDescent="0.3">
      <c r="A170" s="37">
        <v>222</v>
      </c>
      <c r="B170" s="37">
        <v>1</v>
      </c>
      <c r="C170" s="37">
        <v>52</v>
      </c>
      <c r="D170" s="37">
        <v>2</v>
      </c>
      <c r="E170" s="50">
        <v>1</v>
      </c>
      <c r="F170" s="50">
        <v>1</v>
      </c>
      <c r="G170" s="37">
        <v>1</v>
      </c>
      <c r="H170" s="37">
        <v>3</v>
      </c>
      <c r="J170" s="37">
        <v>2</v>
      </c>
      <c r="K170" s="3">
        <v>1</v>
      </c>
      <c r="L170" s="13">
        <v>2</v>
      </c>
      <c r="M170" s="13">
        <v>3</v>
      </c>
      <c r="N170" s="3">
        <v>5</v>
      </c>
      <c r="S170" s="20">
        <v>3000</v>
      </c>
      <c r="V170" s="20">
        <v>20000</v>
      </c>
      <c r="Y170" s="37">
        <v>35000</v>
      </c>
      <c r="Z170" s="37">
        <v>1</v>
      </c>
      <c r="AA170" s="37">
        <v>2</v>
      </c>
      <c r="AB170" s="37">
        <v>1</v>
      </c>
      <c r="AC170" s="37">
        <v>2</v>
      </c>
      <c r="AD170" s="26">
        <v>200</v>
      </c>
      <c r="AE170" s="32">
        <v>600</v>
      </c>
      <c r="AI170" s="50">
        <v>3</v>
      </c>
      <c r="CJ170" s="37">
        <v>1</v>
      </c>
      <c r="CL170" s="37">
        <v>2</v>
      </c>
      <c r="CM170" s="37">
        <v>2</v>
      </c>
      <c r="CN170" s="37">
        <v>2</v>
      </c>
      <c r="CO170" s="37">
        <v>2</v>
      </c>
      <c r="CP170" s="37">
        <v>2</v>
      </c>
    </row>
    <row r="171" spans="1:94" x14ac:dyDescent="0.3">
      <c r="A171" s="37">
        <v>223</v>
      </c>
      <c r="B171" s="37">
        <v>1</v>
      </c>
      <c r="C171" s="37">
        <v>50</v>
      </c>
      <c r="D171" s="37">
        <v>2</v>
      </c>
      <c r="E171" s="50">
        <v>1</v>
      </c>
      <c r="F171" s="50">
        <v>1</v>
      </c>
      <c r="G171" s="37">
        <v>1</v>
      </c>
      <c r="H171" s="37">
        <v>3</v>
      </c>
      <c r="I171" s="50">
        <v>50</v>
      </c>
      <c r="J171" s="37">
        <v>3</v>
      </c>
      <c r="K171" s="3">
        <v>1</v>
      </c>
      <c r="L171" s="13">
        <v>2</v>
      </c>
      <c r="M171" s="13">
        <v>3</v>
      </c>
      <c r="N171" s="3">
        <v>5</v>
      </c>
      <c r="R171" s="20">
        <v>35000</v>
      </c>
      <c r="S171" s="20">
        <v>4000</v>
      </c>
      <c r="V171" s="20">
        <v>7000</v>
      </c>
      <c r="Y171" s="37">
        <v>80000</v>
      </c>
      <c r="Z171" s="37">
        <v>1</v>
      </c>
      <c r="AA171" s="37">
        <v>1</v>
      </c>
      <c r="AB171" s="37">
        <v>1</v>
      </c>
      <c r="AC171" s="37">
        <v>2</v>
      </c>
      <c r="AE171" s="32">
        <v>1000</v>
      </c>
      <c r="AJ171" s="50">
        <v>2</v>
      </c>
      <c r="AK171" s="50">
        <v>3</v>
      </c>
      <c r="BB171" s="26">
        <v>10</v>
      </c>
      <c r="BD171" s="50">
        <v>0.5</v>
      </c>
      <c r="BI171" s="50">
        <v>4</v>
      </c>
      <c r="CH171" s="37">
        <v>2</v>
      </c>
      <c r="CI171" s="37">
        <v>2</v>
      </c>
      <c r="CJ171" s="37">
        <v>2</v>
      </c>
      <c r="CL171" s="37">
        <v>2</v>
      </c>
      <c r="CM171" s="37">
        <v>2</v>
      </c>
      <c r="CN171" s="37">
        <v>2</v>
      </c>
      <c r="CO171" s="37">
        <v>2</v>
      </c>
      <c r="CP171" s="37">
        <v>2</v>
      </c>
    </row>
    <row r="172" spans="1:94" x14ac:dyDescent="0.3">
      <c r="A172" s="37">
        <v>224</v>
      </c>
      <c r="B172" s="37">
        <v>1</v>
      </c>
      <c r="C172" s="37">
        <v>29</v>
      </c>
      <c r="D172" s="37">
        <v>1</v>
      </c>
      <c r="E172" s="50">
        <v>1</v>
      </c>
      <c r="F172" s="50">
        <v>1</v>
      </c>
      <c r="G172" s="37">
        <v>1</v>
      </c>
      <c r="H172" s="37">
        <v>3</v>
      </c>
      <c r="I172" s="50">
        <v>29</v>
      </c>
      <c r="J172" s="37">
        <v>3</v>
      </c>
      <c r="K172" s="3">
        <v>2</v>
      </c>
      <c r="O172" s="13">
        <v>3</v>
      </c>
      <c r="P172" s="13">
        <v>2</v>
      </c>
      <c r="Q172" s="3">
        <v>5</v>
      </c>
      <c r="R172" s="20">
        <v>30000</v>
      </c>
      <c r="S172" s="20">
        <v>2000</v>
      </c>
      <c r="V172" s="20">
        <v>3000</v>
      </c>
      <c r="Y172" s="37">
        <v>40000</v>
      </c>
      <c r="Z172" s="37">
        <v>1</v>
      </c>
      <c r="AA172" s="37">
        <v>2</v>
      </c>
      <c r="AB172" s="37">
        <v>1</v>
      </c>
      <c r="AC172" s="37">
        <v>2</v>
      </c>
      <c r="AE172" s="32">
        <v>500</v>
      </c>
      <c r="AI172" s="50">
        <v>1</v>
      </c>
      <c r="AK172" s="50">
        <v>3</v>
      </c>
      <c r="BB172" s="26">
        <v>5</v>
      </c>
      <c r="BI172" s="50">
        <v>4</v>
      </c>
      <c r="CH172" s="37">
        <v>1</v>
      </c>
      <c r="CI172" s="37">
        <v>2</v>
      </c>
      <c r="CJ172" s="37">
        <v>2</v>
      </c>
      <c r="CL172" s="37">
        <v>1</v>
      </c>
      <c r="CM172" s="37">
        <v>2</v>
      </c>
      <c r="CN172" s="37">
        <v>2</v>
      </c>
      <c r="CO172" s="37">
        <v>2</v>
      </c>
      <c r="CP172" s="37">
        <v>2</v>
      </c>
    </row>
    <row r="173" spans="1:94" x14ac:dyDescent="0.3">
      <c r="A173" s="37">
        <v>225</v>
      </c>
      <c r="B173" s="37">
        <v>1</v>
      </c>
      <c r="C173" s="37">
        <v>33</v>
      </c>
      <c r="D173" s="37">
        <v>1</v>
      </c>
      <c r="E173" s="50">
        <v>1</v>
      </c>
      <c r="F173" s="50">
        <v>1</v>
      </c>
      <c r="G173" s="37">
        <v>1</v>
      </c>
      <c r="H173" s="37">
        <v>4</v>
      </c>
      <c r="I173" s="50">
        <v>11</v>
      </c>
      <c r="J173" s="37">
        <v>3</v>
      </c>
      <c r="K173" s="3">
        <v>2</v>
      </c>
      <c r="O173" s="13">
        <v>4</v>
      </c>
      <c r="P173" s="13">
        <v>2</v>
      </c>
      <c r="Q173" s="3">
        <v>6</v>
      </c>
      <c r="R173" s="20">
        <v>15000</v>
      </c>
      <c r="S173" s="20">
        <v>2000</v>
      </c>
      <c r="V173" s="20">
        <v>12000</v>
      </c>
      <c r="Y173" s="37">
        <v>60000</v>
      </c>
      <c r="Z173" s="37">
        <v>1</v>
      </c>
      <c r="AA173" s="37">
        <v>1</v>
      </c>
      <c r="AB173" s="37">
        <v>2</v>
      </c>
      <c r="AC173" s="37">
        <v>2</v>
      </c>
      <c r="AE173" s="32">
        <v>1000</v>
      </c>
      <c r="AI173" s="50">
        <v>1</v>
      </c>
      <c r="AK173" s="50">
        <v>3</v>
      </c>
      <c r="AT173" s="26">
        <v>1500</v>
      </c>
      <c r="AZ173" s="50">
        <v>1</v>
      </c>
      <c r="BA173" s="50">
        <v>4</v>
      </c>
      <c r="CH173" s="37">
        <v>2</v>
      </c>
      <c r="CI173" s="37">
        <v>2</v>
      </c>
      <c r="CJ173" s="37">
        <v>2</v>
      </c>
      <c r="CL173" s="37">
        <v>2</v>
      </c>
      <c r="CM173" s="37">
        <v>1</v>
      </c>
      <c r="CN173" s="37">
        <v>2</v>
      </c>
      <c r="CO173" s="37">
        <v>2</v>
      </c>
      <c r="CP173" s="37">
        <v>2</v>
      </c>
    </row>
    <row r="174" spans="1:94" x14ac:dyDescent="0.3">
      <c r="A174" s="37">
        <v>226</v>
      </c>
      <c r="B174" s="37">
        <v>1</v>
      </c>
      <c r="C174" s="37">
        <v>45</v>
      </c>
      <c r="D174" s="37">
        <v>1</v>
      </c>
      <c r="E174" s="50">
        <v>1</v>
      </c>
      <c r="F174" s="50">
        <v>1</v>
      </c>
      <c r="G174" s="37">
        <v>1</v>
      </c>
      <c r="H174" s="37">
        <v>3</v>
      </c>
      <c r="I174" s="50">
        <v>23</v>
      </c>
      <c r="J174" s="37">
        <v>1</v>
      </c>
      <c r="K174" s="3">
        <v>2</v>
      </c>
      <c r="O174" s="13">
        <v>2</v>
      </c>
      <c r="P174" s="13">
        <v>4</v>
      </c>
      <c r="Q174" s="3">
        <v>6</v>
      </c>
      <c r="R174" s="20">
        <v>45000</v>
      </c>
      <c r="S174" s="20">
        <v>1800</v>
      </c>
      <c r="U174" s="37">
        <v>10000</v>
      </c>
      <c r="V174" s="20">
        <v>10000</v>
      </c>
      <c r="W174" s="20">
        <v>4000</v>
      </c>
      <c r="Y174" s="37">
        <v>72000</v>
      </c>
      <c r="Z174" s="37">
        <v>1</v>
      </c>
      <c r="AA174" s="37">
        <v>1</v>
      </c>
      <c r="AB174" s="37">
        <v>1</v>
      </c>
      <c r="AC174" s="37">
        <v>2</v>
      </c>
      <c r="AD174" s="26">
        <v>15</v>
      </c>
      <c r="AE174" s="32">
        <v>1500</v>
      </c>
      <c r="AH174" s="50">
        <v>800</v>
      </c>
      <c r="AI174" s="50">
        <v>2</v>
      </c>
      <c r="AJ174" s="50">
        <v>14</v>
      </c>
      <c r="AK174" s="50">
        <v>4</v>
      </c>
      <c r="CH174" s="37">
        <v>1</v>
      </c>
      <c r="CI174" s="37">
        <v>1</v>
      </c>
      <c r="CJ174" s="37">
        <v>2</v>
      </c>
      <c r="CL174" s="37">
        <v>2</v>
      </c>
      <c r="CM174" s="37">
        <v>2</v>
      </c>
      <c r="CN174" s="37">
        <v>2</v>
      </c>
      <c r="CO174" s="37">
        <v>2</v>
      </c>
      <c r="CP174" s="37">
        <v>2</v>
      </c>
    </row>
    <row r="175" spans="1:94" x14ac:dyDescent="0.3">
      <c r="A175" s="37">
        <v>227</v>
      </c>
      <c r="B175" s="37">
        <v>1</v>
      </c>
      <c r="C175" s="37">
        <v>46</v>
      </c>
      <c r="D175" s="37">
        <v>2</v>
      </c>
      <c r="E175" s="50">
        <v>1</v>
      </c>
      <c r="F175" s="50">
        <v>1</v>
      </c>
      <c r="G175" s="37">
        <v>1</v>
      </c>
      <c r="H175" s="37">
        <v>3</v>
      </c>
      <c r="I175" s="50">
        <v>10</v>
      </c>
      <c r="J175" s="37">
        <v>4</v>
      </c>
      <c r="K175" s="3">
        <v>2</v>
      </c>
      <c r="O175" s="13">
        <v>3</v>
      </c>
      <c r="P175" s="13">
        <v>2</v>
      </c>
      <c r="Q175" s="3">
        <v>5</v>
      </c>
      <c r="R175" s="20">
        <v>20000</v>
      </c>
      <c r="S175" s="20">
        <v>4200</v>
      </c>
      <c r="U175" s="37">
        <v>8000</v>
      </c>
      <c r="V175" s="20">
        <v>18000</v>
      </c>
      <c r="Y175" s="37">
        <v>50000</v>
      </c>
      <c r="Z175" s="37">
        <v>1</v>
      </c>
      <c r="AA175" s="37">
        <v>2</v>
      </c>
      <c r="AB175" s="37">
        <v>1</v>
      </c>
      <c r="AC175" s="37">
        <v>2</v>
      </c>
      <c r="AD175" s="26">
        <v>22</v>
      </c>
      <c r="AH175" s="50">
        <v>1000</v>
      </c>
      <c r="AI175" s="50">
        <v>2</v>
      </c>
      <c r="AJ175" s="50">
        <v>14</v>
      </c>
      <c r="AK175" s="50">
        <v>4</v>
      </c>
      <c r="BC175" s="32">
        <v>800</v>
      </c>
      <c r="BD175" s="50">
        <v>0.2</v>
      </c>
      <c r="BI175" s="50">
        <v>3</v>
      </c>
      <c r="CH175" s="37">
        <v>2</v>
      </c>
      <c r="CI175" s="37">
        <v>2</v>
      </c>
      <c r="CJ175" s="37">
        <v>2</v>
      </c>
      <c r="CL175" s="37">
        <v>1</v>
      </c>
      <c r="CM175" s="37">
        <v>2</v>
      </c>
      <c r="CN175" s="37">
        <v>2</v>
      </c>
      <c r="CO175" s="37">
        <v>2</v>
      </c>
      <c r="CP175" s="37">
        <v>2</v>
      </c>
    </row>
    <row r="176" spans="1:94" x14ac:dyDescent="0.3">
      <c r="A176" s="37">
        <v>228</v>
      </c>
      <c r="B176" s="37">
        <v>1</v>
      </c>
      <c r="C176" s="37">
        <v>54</v>
      </c>
      <c r="D176" s="37">
        <v>2</v>
      </c>
      <c r="E176" s="50">
        <v>1</v>
      </c>
      <c r="F176" s="50">
        <v>1</v>
      </c>
      <c r="G176" s="37">
        <v>1</v>
      </c>
      <c r="H176" s="37">
        <v>2</v>
      </c>
      <c r="I176" s="50">
        <v>50</v>
      </c>
      <c r="J176" s="37">
        <v>4</v>
      </c>
      <c r="K176" s="3">
        <v>1</v>
      </c>
      <c r="L176" s="13">
        <v>2</v>
      </c>
      <c r="M176" s="13">
        <v>3</v>
      </c>
      <c r="N176" s="3">
        <v>5</v>
      </c>
      <c r="R176" s="20">
        <v>20000</v>
      </c>
      <c r="S176" s="20">
        <v>1500</v>
      </c>
      <c r="V176" s="20">
        <v>10000</v>
      </c>
      <c r="Y176" s="37">
        <v>32000</v>
      </c>
      <c r="Z176" s="37">
        <v>1</v>
      </c>
      <c r="AA176" s="37">
        <v>2</v>
      </c>
      <c r="AB176" s="37">
        <v>1</v>
      </c>
      <c r="AC176" s="37">
        <v>2</v>
      </c>
      <c r="AD176" s="26">
        <v>10</v>
      </c>
      <c r="AE176" s="32">
        <v>800</v>
      </c>
      <c r="AH176" s="50">
        <v>800</v>
      </c>
      <c r="AI176" s="50">
        <v>2</v>
      </c>
      <c r="AJ176" s="50">
        <v>14</v>
      </c>
      <c r="AK176" s="50">
        <v>4</v>
      </c>
      <c r="CH176" s="37">
        <v>1</v>
      </c>
      <c r="CI176" s="37">
        <v>2</v>
      </c>
      <c r="CJ176" s="37">
        <v>2</v>
      </c>
      <c r="CL176" s="37">
        <v>2</v>
      </c>
      <c r="CM176" s="37">
        <v>2</v>
      </c>
      <c r="CN176" s="37">
        <v>2</v>
      </c>
      <c r="CO176" s="37">
        <v>2</v>
      </c>
      <c r="CP176" s="37">
        <v>2</v>
      </c>
    </row>
    <row r="177" spans="1:94" x14ac:dyDescent="0.3">
      <c r="A177" s="37">
        <v>229</v>
      </c>
      <c r="B177" s="37">
        <v>1</v>
      </c>
      <c r="C177" s="37">
        <v>50</v>
      </c>
      <c r="D177" s="37">
        <v>1</v>
      </c>
      <c r="E177" s="50">
        <v>1</v>
      </c>
      <c r="F177" s="50">
        <v>1</v>
      </c>
      <c r="G177" s="37">
        <v>1</v>
      </c>
      <c r="H177" s="37">
        <v>3</v>
      </c>
      <c r="I177" s="50">
        <v>24</v>
      </c>
      <c r="J177" s="37">
        <v>2</v>
      </c>
      <c r="K177" s="3">
        <v>1</v>
      </c>
      <c r="L177" s="13">
        <v>2</v>
      </c>
      <c r="M177" s="13">
        <v>3</v>
      </c>
      <c r="N177" s="3">
        <v>5</v>
      </c>
      <c r="R177" s="20">
        <v>20000</v>
      </c>
      <c r="S177" s="20">
        <v>3400</v>
      </c>
      <c r="U177" s="37">
        <v>2000</v>
      </c>
      <c r="V177" s="20">
        <v>8000</v>
      </c>
      <c r="Y177" s="37">
        <v>34000</v>
      </c>
      <c r="Z177" s="37">
        <v>1</v>
      </c>
      <c r="AA177" s="37">
        <v>1</v>
      </c>
      <c r="AB177" s="37">
        <v>1</v>
      </c>
      <c r="AC177" s="37">
        <v>2</v>
      </c>
      <c r="AD177" s="26">
        <v>16</v>
      </c>
      <c r="AE177" s="32">
        <v>860</v>
      </c>
      <c r="AH177" s="50">
        <v>1200</v>
      </c>
      <c r="AI177" s="50">
        <v>2</v>
      </c>
      <c r="AJ177" s="50">
        <v>14</v>
      </c>
      <c r="AK177" s="50">
        <v>4</v>
      </c>
      <c r="CH177" s="37">
        <v>2</v>
      </c>
      <c r="CI177" s="37">
        <v>2</v>
      </c>
      <c r="CJ177" s="37">
        <v>2</v>
      </c>
      <c r="CL177" s="37">
        <v>2</v>
      </c>
      <c r="CM177" s="37">
        <v>2</v>
      </c>
      <c r="CN177" s="37">
        <v>2</v>
      </c>
      <c r="CO177" s="37">
        <v>2</v>
      </c>
      <c r="CP177" s="37">
        <v>1</v>
      </c>
    </row>
    <row r="178" spans="1:94" x14ac:dyDescent="0.3">
      <c r="A178" s="37">
        <v>230</v>
      </c>
      <c r="B178" s="37">
        <v>1</v>
      </c>
      <c r="C178" s="37">
        <v>47</v>
      </c>
      <c r="D178" s="37">
        <v>1</v>
      </c>
      <c r="E178" s="50">
        <v>1</v>
      </c>
      <c r="F178" s="50">
        <v>1</v>
      </c>
      <c r="G178" s="37">
        <v>1</v>
      </c>
      <c r="H178" s="37">
        <v>3</v>
      </c>
      <c r="I178" s="50">
        <v>47</v>
      </c>
      <c r="J178" s="37">
        <v>4</v>
      </c>
      <c r="K178" s="3">
        <v>1</v>
      </c>
      <c r="L178" s="13">
        <v>2</v>
      </c>
      <c r="M178" s="13">
        <v>2</v>
      </c>
      <c r="N178" s="3">
        <v>4</v>
      </c>
      <c r="R178" s="20">
        <v>15000</v>
      </c>
      <c r="S178" s="20">
        <v>3000</v>
      </c>
      <c r="T178" s="37">
        <v>300</v>
      </c>
      <c r="V178" s="20">
        <v>10000</v>
      </c>
      <c r="Y178" s="37">
        <v>30000</v>
      </c>
      <c r="Z178" s="37">
        <v>2</v>
      </c>
      <c r="AA178" s="37">
        <v>2</v>
      </c>
      <c r="AB178" s="37">
        <v>1</v>
      </c>
      <c r="AC178" s="37">
        <v>2</v>
      </c>
      <c r="AE178" s="32">
        <v>10000</v>
      </c>
      <c r="AH178" s="50">
        <v>1200</v>
      </c>
      <c r="AI178" s="50">
        <v>2</v>
      </c>
      <c r="AJ178" s="50">
        <v>14</v>
      </c>
      <c r="AK178" s="50">
        <v>3</v>
      </c>
      <c r="AL178" s="26">
        <v>10</v>
      </c>
      <c r="AQ178" s="50">
        <v>1</v>
      </c>
      <c r="AR178" s="50">
        <v>7</v>
      </c>
      <c r="AS178" s="50">
        <v>4</v>
      </c>
      <c r="CH178" s="37">
        <v>1</v>
      </c>
      <c r="CI178" s="37">
        <v>2</v>
      </c>
      <c r="CJ178" s="37">
        <v>2</v>
      </c>
      <c r="CL178" s="37">
        <v>1</v>
      </c>
      <c r="CM178" s="37">
        <v>2</v>
      </c>
      <c r="CN178" s="37">
        <v>2</v>
      </c>
      <c r="CO178" s="37">
        <v>2</v>
      </c>
      <c r="CP178" s="37">
        <v>2</v>
      </c>
    </row>
    <row r="179" spans="1:94" x14ac:dyDescent="0.3">
      <c r="A179" s="37">
        <v>231</v>
      </c>
      <c r="B179" s="37">
        <v>5</v>
      </c>
      <c r="C179" s="37">
        <v>65</v>
      </c>
      <c r="D179" s="37">
        <v>2</v>
      </c>
      <c r="E179" s="50">
        <v>1</v>
      </c>
      <c r="F179" s="50">
        <v>1</v>
      </c>
      <c r="G179" s="37">
        <v>1</v>
      </c>
      <c r="H179" s="37">
        <v>1</v>
      </c>
      <c r="I179" s="50">
        <v>65</v>
      </c>
      <c r="J179" s="37">
        <v>2</v>
      </c>
      <c r="K179" s="3">
        <v>1</v>
      </c>
      <c r="L179" s="13">
        <v>2</v>
      </c>
      <c r="N179" s="3">
        <v>2</v>
      </c>
      <c r="R179" s="20">
        <v>5000</v>
      </c>
      <c r="S179" s="20">
        <v>200</v>
      </c>
      <c r="U179" s="37">
        <v>10000</v>
      </c>
      <c r="Y179" s="37">
        <v>20000</v>
      </c>
      <c r="Z179" s="37">
        <v>1</v>
      </c>
      <c r="AA179" s="37">
        <v>2</v>
      </c>
      <c r="AB179" s="37">
        <v>1</v>
      </c>
      <c r="AC179" s="37">
        <v>2</v>
      </c>
      <c r="AL179" s="26">
        <v>2</v>
      </c>
      <c r="BC179" s="32">
        <v>6</v>
      </c>
      <c r="BD179" s="50">
        <v>0.05</v>
      </c>
      <c r="BI179" s="50">
        <v>4</v>
      </c>
      <c r="CH179" s="37">
        <v>1</v>
      </c>
      <c r="CL179" s="37">
        <v>2</v>
      </c>
      <c r="CM179" s="37">
        <v>2</v>
      </c>
      <c r="CN179" s="37">
        <v>1</v>
      </c>
      <c r="CO179" s="37">
        <v>1</v>
      </c>
      <c r="CP179" s="37">
        <v>2</v>
      </c>
    </row>
    <row r="180" spans="1:94" x14ac:dyDescent="0.3">
      <c r="A180" s="37">
        <v>232</v>
      </c>
      <c r="B180" s="37">
        <v>1</v>
      </c>
      <c r="C180" s="37">
        <v>53</v>
      </c>
      <c r="D180" s="37">
        <v>1</v>
      </c>
      <c r="E180" s="50">
        <v>1</v>
      </c>
      <c r="F180" s="50">
        <v>1</v>
      </c>
      <c r="G180" s="37">
        <v>1</v>
      </c>
      <c r="H180" s="37">
        <v>3</v>
      </c>
      <c r="I180" s="50">
        <v>20</v>
      </c>
      <c r="J180" s="37">
        <v>1</v>
      </c>
      <c r="K180" s="3">
        <v>2</v>
      </c>
      <c r="O180" s="13">
        <v>3</v>
      </c>
      <c r="P180" s="13">
        <v>2</v>
      </c>
      <c r="Q180" s="3">
        <v>5</v>
      </c>
      <c r="R180" s="20">
        <v>40000</v>
      </c>
      <c r="S180" s="20">
        <v>1500</v>
      </c>
      <c r="T180" s="37">
        <v>1000</v>
      </c>
      <c r="V180" s="20">
        <v>20000</v>
      </c>
      <c r="Y180" s="37">
        <v>35000</v>
      </c>
      <c r="Z180" s="37">
        <v>1</v>
      </c>
      <c r="AA180" s="37">
        <v>2</v>
      </c>
      <c r="AB180" s="37">
        <v>1</v>
      </c>
      <c r="AC180" s="37">
        <v>2</v>
      </c>
      <c r="AD180" s="26">
        <v>20</v>
      </c>
      <c r="AE180" s="32">
        <v>500</v>
      </c>
      <c r="AH180" s="50">
        <v>800</v>
      </c>
      <c r="AI180" s="50">
        <v>2</v>
      </c>
      <c r="AJ180" s="50">
        <v>14</v>
      </c>
      <c r="AK180" s="50">
        <v>4</v>
      </c>
      <c r="CH180" s="37">
        <v>1</v>
      </c>
      <c r="CI180" s="37">
        <v>2</v>
      </c>
      <c r="CJ180" s="37">
        <v>1</v>
      </c>
      <c r="CL180" s="37">
        <v>2</v>
      </c>
      <c r="CM180" s="37">
        <v>2</v>
      </c>
      <c r="CN180" s="37">
        <v>2</v>
      </c>
      <c r="CO180" s="37">
        <v>2</v>
      </c>
      <c r="CP180" s="37">
        <v>2</v>
      </c>
    </row>
    <row r="181" spans="1:94" x14ac:dyDescent="0.3">
      <c r="A181" s="37">
        <v>233</v>
      </c>
      <c r="B181" s="37">
        <v>1</v>
      </c>
      <c r="C181" s="37">
        <v>44</v>
      </c>
      <c r="D181" s="37">
        <v>1</v>
      </c>
      <c r="E181" s="50">
        <v>1</v>
      </c>
      <c r="F181" s="50">
        <v>1</v>
      </c>
      <c r="G181" s="37">
        <v>1</v>
      </c>
      <c r="H181" s="37">
        <v>2</v>
      </c>
      <c r="I181" s="50">
        <v>14</v>
      </c>
      <c r="J181" s="37">
        <v>4</v>
      </c>
      <c r="K181" s="3">
        <v>1</v>
      </c>
      <c r="L181" s="13">
        <v>2</v>
      </c>
      <c r="N181" s="3">
        <v>2</v>
      </c>
      <c r="R181" s="20">
        <v>8000</v>
      </c>
      <c r="S181" s="20">
        <v>800</v>
      </c>
      <c r="Y181" s="37">
        <v>15000</v>
      </c>
      <c r="Z181" s="37">
        <v>1</v>
      </c>
      <c r="AA181" s="37">
        <v>2</v>
      </c>
      <c r="AB181" s="37">
        <v>2</v>
      </c>
      <c r="AC181" s="37">
        <v>2</v>
      </c>
      <c r="AM181" s="32">
        <v>50</v>
      </c>
      <c r="AN181" s="50">
        <v>2</v>
      </c>
      <c r="AO181" s="20">
        <v>10</v>
      </c>
      <c r="AR181" s="50">
        <v>5</v>
      </c>
      <c r="AS181" s="50">
        <v>4</v>
      </c>
      <c r="BR181" s="26">
        <v>10</v>
      </c>
      <c r="BT181" s="50">
        <v>500</v>
      </c>
      <c r="BU181" s="20">
        <v>15</v>
      </c>
      <c r="BW181" s="50">
        <v>1</v>
      </c>
      <c r="BX181" s="50">
        <v>7</v>
      </c>
      <c r="BY181" s="50">
        <v>4</v>
      </c>
      <c r="CH181" s="37">
        <v>2</v>
      </c>
      <c r="CI181" s="37">
        <v>2</v>
      </c>
      <c r="CJ181" s="37">
        <v>2</v>
      </c>
      <c r="CL181" s="37">
        <v>2</v>
      </c>
      <c r="CM181" s="37">
        <v>2</v>
      </c>
      <c r="CN181" s="37">
        <v>2</v>
      </c>
      <c r="CO181" s="37">
        <v>2</v>
      </c>
      <c r="CP181" s="37">
        <v>2</v>
      </c>
    </row>
    <row r="182" spans="1:94" x14ac:dyDescent="0.3">
      <c r="A182" s="37">
        <v>234</v>
      </c>
      <c r="B182" s="37">
        <v>1</v>
      </c>
      <c r="C182" s="37">
        <v>62</v>
      </c>
      <c r="D182" s="37">
        <v>2</v>
      </c>
      <c r="E182" s="50">
        <v>1</v>
      </c>
      <c r="F182" s="50">
        <v>1</v>
      </c>
      <c r="G182" s="37">
        <v>1</v>
      </c>
      <c r="H182" s="37">
        <v>4</v>
      </c>
      <c r="I182" s="50">
        <v>25</v>
      </c>
      <c r="J182" s="37">
        <v>1</v>
      </c>
      <c r="K182" s="3">
        <v>1</v>
      </c>
      <c r="L182" s="13">
        <v>1</v>
      </c>
      <c r="N182" s="3">
        <v>1</v>
      </c>
      <c r="R182" s="20">
        <v>15000</v>
      </c>
      <c r="S182" s="20">
        <v>1790</v>
      </c>
      <c r="Y182" s="37">
        <v>44000</v>
      </c>
      <c r="Z182" s="37">
        <v>1</v>
      </c>
      <c r="AA182" s="37">
        <v>2</v>
      </c>
      <c r="AB182" s="37">
        <v>1</v>
      </c>
      <c r="AC182" s="37">
        <v>2</v>
      </c>
      <c r="AD182" s="26">
        <v>1000</v>
      </c>
      <c r="AE182" s="32">
        <v>200</v>
      </c>
      <c r="AF182" s="50">
        <v>20</v>
      </c>
      <c r="AG182" s="20">
        <v>10</v>
      </c>
      <c r="AH182" s="50">
        <v>500</v>
      </c>
      <c r="AI182" s="50">
        <v>1</v>
      </c>
      <c r="AK182" s="50">
        <v>5</v>
      </c>
      <c r="CH182" s="37">
        <v>1</v>
      </c>
      <c r="CI182" s="37">
        <v>2</v>
      </c>
      <c r="CJ182" s="37">
        <v>2</v>
      </c>
      <c r="CL182" s="37">
        <v>2</v>
      </c>
      <c r="CM182" s="37">
        <v>2</v>
      </c>
      <c r="CN182" s="37">
        <v>2</v>
      </c>
      <c r="CO182" s="37">
        <v>2</v>
      </c>
      <c r="CP182" s="37">
        <v>2</v>
      </c>
    </row>
    <row r="183" spans="1:94" x14ac:dyDescent="0.3">
      <c r="A183" s="37">
        <v>235</v>
      </c>
      <c r="B183" s="37">
        <v>1</v>
      </c>
      <c r="C183" s="37">
        <v>49</v>
      </c>
      <c r="D183" s="37">
        <v>2</v>
      </c>
      <c r="E183" s="50">
        <v>1</v>
      </c>
      <c r="F183" s="50">
        <v>1</v>
      </c>
      <c r="G183" s="37">
        <v>1</v>
      </c>
      <c r="H183" s="37">
        <v>3</v>
      </c>
      <c r="I183" s="50">
        <v>49</v>
      </c>
      <c r="J183" s="37">
        <v>3</v>
      </c>
      <c r="K183" s="3">
        <v>1</v>
      </c>
      <c r="L183" s="13">
        <v>2</v>
      </c>
      <c r="M183" s="13">
        <v>3</v>
      </c>
      <c r="N183" s="3">
        <v>5</v>
      </c>
      <c r="R183" s="20">
        <v>25000</v>
      </c>
      <c r="S183" s="20">
        <v>2500</v>
      </c>
      <c r="T183" s="37">
        <v>1500</v>
      </c>
      <c r="V183" s="20">
        <v>20000</v>
      </c>
      <c r="Y183" s="37">
        <v>50000</v>
      </c>
      <c r="Z183" s="37">
        <v>1</v>
      </c>
      <c r="AA183" s="37">
        <v>1</v>
      </c>
      <c r="AB183" s="37">
        <v>1</v>
      </c>
      <c r="AC183" s="37">
        <v>2</v>
      </c>
      <c r="AE183" s="32">
        <v>200</v>
      </c>
      <c r="AF183" s="50">
        <v>1</v>
      </c>
      <c r="AG183" s="20">
        <v>10</v>
      </c>
      <c r="AH183" s="50">
        <v>600</v>
      </c>
      <c r="AI183" s="50">
        <v>1</v>
      </c>
      <c r="AK183" s="50">
        <v>3</v>
      </c>
      <c r="BR183" s="26">
        <v>15</v>
      </c>
      <c r="BT183" s="50">
        <v>1</v>
      </c>
      <c r="BU183" s="20">
        <v>10</v>
      </c>
      <c r="BX183" s="50">
        <v>4</v>
      </c>
      <c r="BY183" s="50">
        <v>4</v>
      </c>
      <c r="CH183" s="37">
        <v>1</v>
      </c>
      <c r="CI183" s="37">
        <v>2</v>
      </c>
      <c r="CJ183" s="37">
        <v>1</v>
      </c>
      <c r="CL183" s="37">
        <v>1</v>
      </c>
      <c r="CM183" s="37">
        <v>2</v>
      </c>
      <c r="CN183" s="37">
        <v>2</v>
      </c>
      <c r="CO183" s="37">
        <v>2</v>
      </c>
      <c r="CP183" s="37">
        <v>2</v>
      </c>
    </row>
    <row r="184" spans="1:94" x14ac:dyDescent="0.3">
      <c r="A184" s="37">
        <v>236</v>
      </c>
      <c r="B184" s="37">
        <v>1</v>
      </c>
      <c r="C184" s="37">
        <v>48</v>
      </c>
      <c r="D184" s="37">
        <v>2</v>
      </c>
      <c r="E184" s="50">
        <v>1</v>
      </c>
      <c r="F184" s="50">
        <v>1</v>
      </c>
      <c r="G184" s="37">
        <v>1</v>
      </c>
      <c r="H184" s="37">
        <v>3</v>
      </c>
      <c r="I184" s="50">
        <v>48</v>
      </c>
      <c r="J184" s="37">
        <v>3</v>
      </c>
      <c r="K184" s="3">
        <v>1</v>
      </c>
      <c r="L184" s="13">
        <v>2</v>
      </c>
      <c r="M184" s="13">
        <v>3</v>
      </c>
      <c r="N184" s="3">
        <v>5</v>
      </c>
      <c r="R184" s="20">
        <v>50000</v>
      </c>
      <c r="S184" s="20">
        <v>1500</v>
      </c>
      <c r="V184" s="20">
        <v>15000</v>
      </c>
      <c r="Y184" s="37">
        <v>50000</v>
      </c>
      <c r="Z184" s="37">
        <v>1</v>
      </c>
      <c r="AA184" s="37">
        <v>2</v>
      </c>
      <c r="AB184" s="37">
        <v>2</v>
      </c>
      <c r="AC184" s="37">
        <v>2</v>
      </c>
      <c r="AM184" s="32">
        <v>500</v>
      </c>
      <c r="AQ184" s="50">
        <v>7</v>
      </c>
      <c r="AS184" s="50">
        <v>3</v>
      </c>
      <c r="BB184" s="26">
        <v>60</v>
      </c>
      <c r="BD184" s="50">
        <v>5</v>
      </c>
      <c r="BE184" s="20">
        <v>0.1</v>
      </c>
      <c r="BH184" s="50">
        <v>1</v>
      </c>
      <c r="BI184" s="50">
        <v>4</v>
      </c>
      <c r="CH184" s="37">
        <v>2</v>
      </c>
      <c r="CI184" s="37">
        <v>2</v>
      </c>
      <c r="CJ184" s="37">
        <v>2</v>
      </c>
      <c r="CL184" s="37">
        <v>1</v>
      </c>
      <c r="CM184" s="37">
        <v>1</v>
      </c>
      <c r="CN184" s="37">
        <v>2</v>
      </c>
      <c r="CO184" s="37">
        <v>2</v>
      </c>
      <c r="CP184" s="37">
        <v>2</v>
      </c>
    </row>
    <row r="185" spans="1:94" x14ac:dyDescent="0.3">
      <c r="A185" s="37">
        <v>237</v>
      </c>
      <c r="B185" s="37">
        <v>1</v>
      </c>
      <c r="C185" s="37">
        <v>40</v>
      </c>
      <c r="D185" s="37">
        <v>2</v>
      </c>
      <c r="E185" s="50">
        <v>1</v>
      </c>
      <c r="F185" s="50">
        <v>1</v>
      </c>
      <c r="G185" s="37">
        <v>1</v>
      </c>
      <c r="H185" s="37">
        <v>3</v>
      </c>
      <c r="I185" s="50">
        <v>40</v>
      </c>
      <c r="J185" s="37">
        <v>3</v>
      </c>
      <c r="K185" s="3">
        <v>2</v>
      </c>
      <c r="O185" s="13">
        <v>4</v>
      </c>
      <c r="P185" s="13">
        <v>1</v>
      </c>
      <c r="Q185" s="3">
        <v>5</v>
      </c>
      <c r="R185" s="20">
        <v>10000</v>
      </c>
      <c r="S185" s="20">
        <v>2500</v>
      </c>
      <c r="U185" s="37">
        <v>5000</v>
      </c>
      <c r="Y185" s="37">
        <v>15000</v>
      </c>
      <c r="Z185" s="37">
        <v>1</v>
      </c>
      <c r="AA185" s="37">
        <v>2</v>
      </c>
      <c r="AB185" s="37">
        <v>1</v>
      </c>
      <c r="AC185" s="37">
        <v>2</v>
      </c>
      <c r="AD185" s="26">
        <v>15</v>
      </c>
      <c r="AE185" s="32">
        <v>400</v>
      </c>
      <c r="AF185" s="50">
        <v>300</v>
      </c>
      <c r="AG185" s="20">
        <v>8.5</v>
      </c>
      <c r="AH185" s="50">
        <v>1000</v>
      </c>
      <c r="AI185" s="50">
        <v>4</v>
      </c>
      <c r="AK185" s="50">
        <v>4</v>
      </c>
      <c r="CH185" s="37">
        <v>2</v>
      </c>
      <c r="CI185" s="37">
        <v>2</v>
      </c>
      <c r="CJ185" s="37">
        <v>2</v>
      </c>
      <c r="CL185" s="37">
        <v>1</v>
      </c>
      <c r="CM185" s="37">
        <v>2</v>
      </c>
      <c r="CN185" s="37">
        <v>1</v>
      </c>
      <c r="CO185" s="37">
        <v>2</v>
      </c>
      <c r="CP185" s="37">
        <v>2</v>
      </c>
    </row>
    <row r="186" spans="1:94" x14ac:dyDescent="0.3">
      <c r="A186" s="37">
        <v>238</v>
      </c>
      <c r="B186" s="37">
        <v>1</v>
      </c>
      <c r="C186" s="37">
        <v>40</v>
      </c>
      <c r="D186" s="37">
        <v>1</v>
      </c>
      <c r="E186" s="50">
        <v>1</v>
      </c>
      <c r="F186" s="50">
        <v>1</v>
      </c>
      <c r="G186" s="37">
        <v>1</v>
      </c>
      <c r="H186" s="37">
        <v>4</v>
      </c>
      <c r="I186" s="50">
        <v>23</v>
      </c>
      <c r="J186" s="37">
        <v>1</v>
      </c>
      <c r="K186" s="3">
        <v>1</v>
      </c>
      <c r="L186" s="13">
        <v>2</v>
      </c>
      <c r="M186" s="13">
        <v>3</v>
      </c>
      <c r="N186" s="3">
        <v>5</v>
      </c>
      <c r="R186" s="20">
        <v>70000</v>
      </c>
      <c r="S186" s="20">
        <v>1800</v>
      </c>
      <c r="U186" s="37">
        <v>10000</v>
      </c>
      <c r="V186" s="20">
        <v>20000</v>
      </c>
      <c r="Y186" s="37">
        <v>44000</v>
      </c>
      <c r="Z186" s="37">
        <v>1</v>
      </c>
      <c r="AA186" s="37">
        <v>2</v>
      </c>
      <c r="AB186" s="37">
        <v>1</v>
      </c>
      <c r="AC186" s="37">
        <v>2</v>
      </c>
      <c r="AD186" s="26">
        <v>50</v>
      </c>
      <c r="AE186" s="32">
        <v>950</v>
      </c>
      <c r="AF186" s="50">
        <v>150</v>
      </c>
      <c r="AG186" s="20">
        <v>10</v>
      </c>
      <c r="AH186" s="50">
        <v>800</v>
      </c>
      <c r="AI186" s="50">
        <v>2</v>
      </c>
      <c r="AK186" s="50">
        <v>4</v>
      </c>
      <c r="CH186" s="37">
        <v>1</v>
      </c>
      <c r="CI186" s="37">
        <v>2</v>
      </c>
      <c r="CJ186" s="37">
        <v>1</v>
      </c>
      <c r="CL186" s="37">
        <v>1</v>
      </c>
      <c r="CM186" s="37">
        <v>2</v>
      </c>
      <c r="CN186" s="37">
        <v>1</v>
      </c>
      <c r="CO186" s="37">
        <v>2</v>
      </c>
      <c r="CP186" s="37">
        <v>2</v>
      </c>
    </row>
    <row r="187" spans="1:94" x14ac:dyDescent="0.3">
      <c r="A187" s="37">
        <v>239</v>
      </c>
      <c r="B187" s="37">
        <v>1</v>
      </c>
      <c r="C187" s="37">
        <v>38</v>
      </c>
      <c r="D187" s="37">
        <v>1</v>
      </c>
      <c r="E187" s="50">
        <v>1</v>
      </c>
      <c r="F187" s="50">
        <v>1</v>
      </c>
      <c r="G187" s="37">
        <v>1</v>
      </c>
      <c r="H187" s="37">
        <v>2</v>
      </c>
      <c r="I187" s="50">
        <v>38</v>
      </c>
      <c r="J187" s="37">
        <v>3</v>
      </c>
      <c r="K187" s="3">
        <v>2</v>
      </c>
      <c r="O187" s="13">
        <v>3</v>
      </c>
      <c r="P187" s="13">
        <v>2</v>
      </c>
      <c r="Q187" s="3">
        <v>5</v>
      </c>
      <c r="R187" s="20">
        <v>20000</v>
      </c>
      <c r="S187" s="20">
        <v>500</v>
      </c>
      <c r="U187" s="37">
        <v>3000</v>
      </c>
      <c r="V187" s="20">
        <v>10000</v>
      </c>
      <c r="X187" s="20">
        <v>5000</v>
      </c>
      <c r="Y187" s="37">
        <v>35000</v>
      </c>
      <c r="Z187" s="37">
        <v>1</v>
      </c>
      <c r="AA187" s="37">
        <v>4</v>
      </c>
      <c r="AB187" s="37">
        <v>2</v>
      </c>
      <c r="AC187" s="37">
        <v>3</v>
      </c>
      <c r="AE187" s="32">
        <v>100</v>
      </c>
      <c r="AF187" s="50">
        <v>200</v>
      </c>
      <c r="AG187" s="20">
        <v>5</v>
      </c>
      <c r="AH187" s="50">
        <v>300</v>
      </c>
      <c r="AI187" s="50">
        <v>2</v>
      </c>
      <c r="AK187" s="50">
        <v>2</v>
      </c>
      <c r="AL187" s="26">
        <v>20</v>
      </c>
      <c r="AN187" s="50">
        <v>500</v>
      </c>
      <c r="AO187" s="20">
        <v>5</v>
      </c>
      <c r="AQ187" s="50">
        <v>1</v>
      </c>
      <c r="AS187" s="50">
        <v>4</v>
      </c>
      <c r="CH187" s="37">
        <v>1</v>
      </c>
      <c r="CI187" s="37">
        <v>1</v>
      </c>
      <c r="CJ187" s="37">
        <v>2</v>
      </c>
      <c r="CL187" s="37">
        <v>1</v>
      </c>
      <c r="CM187" s="37">
        <v>1</v>
      </c>
      <c r="CN187" s="37">
        <v>1</v>
      </c>
      <c r="CO187" s="37">
        <v>1</v>
      </c>
      <c r="CP187" s="37">
        <v>2</v>
      </c>
    </row>
    <row r="188" spans="1:94" x14ac:dyDescent="0.3">
      <c r="A188" s="37">
        <v>240</v>
      </c>
      <c r="B188" s="37">
        <v>5</v>
      </c>
      <c r="C188" s="37">
        <v>33</v>
      </c>
      <c r="D188" s="37">
        <v>2</v>
      </c>
      <c r="E188" s="50">
        <v>1</v>
      </c>
      <c r="F188" s="50">
        <v>1</v>
      </c>
      <c r="G188" s="37">
        <v>1</v>
      </c>
      <c r="H188" s="37">
        <v>3</v>
      </c>
      <c r="I188" s="50">
        <v>33</v>
      </c>
      <c r="J188" s="37">
        <v>1</v>
      </c>
      <c r="K188" s="3">
        <v>2</v>
      </c>
      <c r="O188" s="13">
        <v>3</v>
      </c>
      <c r="Q188" s="3">
        <v>3</v>
      </c>
      <c r="R188" s="20">
        <v>25000</v>
      </c>
      <c r="S188" s="20">
        <v>4000</v>
      </c>
      <c r="T188" s="37">
        <v>2000</v>
      </c>
      <c r="U188" s="37">
        <v>2000</v>
      </c>
      <c r="Y188" s="37">
        <v>60000</v>
      </c>
      <c r="Z188" s="37">
        <v>1</v>
      </c>
      <c r="AA188" s="37">
        <v>1</v>
      </c>
      <c r="AB188" s="37">
        <v>1</v>
      </c>
      <c r="AC188" s="37">
        <v>2</v>
      </c>
      <c r="AL188" s="26">
        <v>10</v>
      </c>
      <c r="AM188" s="32">
        <v>50</v>
      </c>
      <c r="AN188" s="50">
        <v>500</v>
      </c>
      <c r="AO188" s="20">
        <v>10</v>
      </c>
      <c r="AP188" s="50">
        <v>500</v>
      </c>
      <c r="AQ188" s="50">
        <v>1</v>
      </c>
      <c r="AS188" s="50">
        <v>4</v>
      </c>
      <c r="AU188" s="32">
        <v>10</v>
      </c>
      <c r="AY188" s="50">
        <v>1</v>
      </c>
      <c r="BA188" s="50">
        <v>4</v>
      </c>
      <c r="CH188" s="37">
        <v>1</v>
      </c>
      <c r="CI188" s="37">
        <v>2</v>
      </c>
      <c r="CJ188" s="37">
        <v>2</v>
      </c>
      <c r="CL188" s="37">
        <v>1</v>
      </c>
      <c r="CM188" s="37">
        <v>2</v>
      </c>
      <c r="CN188" s="37">
        <v>2</v>
      </c>
      <c r="CO188" s="37">
        <v>2</v>
      </c>
      <c r="CP188" s="37">
        <v>2</v>
      </c>
    </row>
    <row r="189" spans="1:94" x14ac:dyDescent="0.3">
      <c r="A189" s="37">
        <v>241</v>
      </c>
      <c r="B189" s="37">
        <v>5</v>
      </c>
      <c r="C189" s="37">
        <v>40</v>
      </c>
      <c r="D189" s="37">
        <v>1</v>
      </c>
      <c r="E189" s="50">
        <v>1</v>
      </c>
      <c r="F189" s="50">
        <v>1</v>
      </c>
      <c r="G189" s="37">
        <v>1</v>
      </c>
      <c r="H189" s="37">
        <v>4</v>
      </c>
      <c r="I189" s="50">
        <v>20</v>
      </c>
      <c r="J189" s="37">
        <v>2</v>
      </c>
      <c r="K189" s="3">
        <v>2</v>
      </c>
      <c r="O189" s="13">
        <v>3</v>
      </c>
      <c r="P189" s="13">
        <v>3</v>
      </c>
      <c r="Q189" s="3">
        <v>6</v>
      </c>
      <c r="R189" s="20">
        <v>15000</v>
      </c>
      <c r="S189" s="20">
        <v>3000</v>
      </c>
      <c r="T189" s="37">
        <v>500</v>
      </c>
      <c r="U189" s="37">
        <v>2000</v>
      </c>
      <c r="V189" s="20">
        <v>40000</v>
      </c>
      <c r="Y189" s="37">
        <v>60000</v>
      </c>
      <c r="Z189" s="37">
        <v>1</v>
      </c>
      <c r="AA189" s="37">
        <v>1</v>
      </c>
      <c r="AB189" s="37">
        <v>2</v>
      </c>
      <c r="AC189" s="37">
        <v>2</v>
      </c>
      <c r="AD189" s="26">
        <v>3</v>
      </c>
      <c r="AE189" s="32">
        <v>50</v>
      </c>
      <c r="AF189" s="50">
        <v>600</v>
      </c>
      <c r="AG189" s="20">
        <v>15</v>
      </c>
      <c r="AH189" s="50">
        <v>500</v>
      </c>
      <c r="AI189" s="50">
        <v>1</v>
      </c>
      <c r="AK189" s="50">
        <v>4</v>
      </c>
      <c r="CH189" s="37">
        <v>1</v>
      </c>
      <c r="CI189" s="37">
        <v>2</v>
      </c>
      <c r="CJ189" s="37">
        <v>2</v>
      </c>
      <c r="CL189" s="37">
        <v>1</v>
      </c>
      <c r="CM189" s="37">
        <v>2</v>
      </c>
      <c r="CN189" s="37">
        <v>2</v>
      </c>
      <c r="CO189" s="37">
        <v>1</v>
      </c>
      <c r="CP189" s="37">
        <v>2</v>
      </c>
    </row>
    <row r="190" spans="1:94" x14ac:dyDescent="0.3">
      <c r="A190" s="37">
        <v>249</v>
      </c>
      <c r="B190" s="37">
        <v>1</v>
      </c>
      <c r="C190" s="37">
        <v>73</v>
      </c>
      <c r="D190" s="37">
        <v>2</v>
      </c>
      <c r="E190" s="50">
        <v>1</v>
      </c>
      <c r="F190" s="50">
        <v>1</v>
      </c>
      <c r="G190" s="37">
        <v>1</v>
      </c>
      <c r="H190" s="37">
        <v>3</v>
      </c>
      <c r="I190" s="50">
        <v>40</v>
      </c>
      <c r="J190" s="37">
        <v>1</v>
      </c>
      <c r="K190" s="3">
        <v>1</v>
      </c>
      <c r="L190" s="13">
        <v>2</v>
      </c>
      <c r="M190" s="13">
        <v>1</v>
      </c>
      <c r="N190" s="3">
        <v>3</v>
      </c>
      <c r="R190" s="20">
        <v>15000</v>
      </c>
      <c r="S190" s="20">
        <v>300</v>
      </c>
      <c r="T190" s="37">
        <v>225</v>
      </c>
      <c r="U190" s="37">
        <v>8000</v>
      </c>
      <c r="Y190" s="37">
        <v>5000</v>
      </c>
      <c r="Z190" s="37">
        <v>1</v>
      </c>
      <c r="AA190" s="37">
        <v>2</v>
      </c>
      <c r="AB190" s="37">
        <v>1</v>
      </c>
      <c r="AC190" s="37">
        <v>2</v>
      </c>
      <c r="AE190" s="32">
        <v>500</v>
      </c>
      <c r="AF190" s="50">
        <v>200</v>
      </c>
      <c r="AG190" s="20">
        <v>10</v>
      </c>
      <c r="AI190" s="50">
        <v>5</v>
      </c>
      <c r="AJ190" s="50">
        <v>10</v>
      </c>
      <c r="AK190" s="50">
        <v>2</v>
      </c>
      <c r="BJ190" s="26">
        <v>5</v>
      </c>
      <c r="BN190" s="50">
        <v>225</v>
      </c>
      <c r="BQ190" s="50">
        <v>4</v>
      </c>
      <c r="CH190" s="37">
        <v>1</v>
      </c>
      <c r="CI190" s="37">
        <v>2</v>
      </c>
      <c r="CJ190" s="37">
        <v>2</v>
      </c>
      <c r="CL190" s="37">
        <v>2</v>
      </c>
      <c r="CM190" s="37">
        <v>1</v>
      </c>
      <c r="CN190" s="37">
        <v>1</v>
      </c>
      <c r="CO190" s="37">
        <v>1</v>
      </c>
      <c r="CP190" s="37">
        <v>1</v>
      </c>
    </row>
    <row r="191" spans="1:94" x14ac:dyDescent="0.3">
      <c r="A191" s="37">
        <v>250</v>
      </c>
      <c r="B191" s="37">
        <v>1</v>
      </c>
      <c r="C191" s="37">
        <v>39</v>
      </c>
      <c r="D191" s="37">
        <v>1</v>
      </c>
      <c r="E191" s="50">
        <v>1</v>
      </c>
      <c r="F191" s="50">
        <v>1</v>
      </c>
      <c r="G191" s="37">
        <v>1</v>
      </c>
      <c r="H191" s="37">
        <v>4</v>
      </c>
      <c r="I191" s="50">
        <v>10</v>
      </c>
      <c r="J191" s="37">
        <v>2</v>
      </c>
      <c r="K191" s="3">
        <v>2</v>
      </c>
      <c r="O191" s="13">
        <v>3</v>
      </c>
      <c r="P191" s="13">
        <v>2</v>
      </c>
      <c r="Q191" s="3">
        <v>5</v>
      </c>
      <c r="R191" s="20">
        <v>60000</v>
      </c>
      <c r="S191" s="20">
        <v>4000</v>
      </c>
      <c r="U191" s="37">
        <v>5000</v>
      </c>
      <c r="V191" s="20">
        <v>15000</v>
      </c>
      <c r="W191" s="20">
        <v>20000</v>
      </c>
      <c r="X191" s="20">
        <v>10000</v>
      </c>
      <c r="Y191" s="37">
        <v>150000</v>
      </c>
      <c r="Z191" s="37">
        <v>2</v>
      </c>
      <c r="AA191" s="37">
        <v>2</v>
      </c>
      <c r="AB191" s="37">
        <v>1</v>
      </c>
      <c r="AC191" s="37">
        <v>2</v>
      </c>
      <c r="AD191" s="26">
        <v>7</v>
      </c>
      <c r="AE191" s="32">
        <v>750</v>
      </c>
      <c r="AF191" s="50">
        <v>10</v>
      </c>
      <c r="AG191" s="20">
        <v>2</v>
      </c>
      <c r="AH191" s="50">
        <v>1000</v>
      </c>
      <c r="AI191" s="50">
        <v>1</v>
      </c>
      <c r="AK191" s="50">
        <v>4</v>
      </c>
      <c r="CH191" s="37">
        <v>1</v>
      </c>
      <c r="CI191" s="37">
        <v>2</v>
      </c>
      <c r="CJ191" s="37">
        <v>2</v>
      </c>
      <c r="CL191" s="37">
        <v>1</v>
      </c>
      <c r="CM191" s="37">
        <v>2</v>
      </c>
      <c r="CN191" s="37">
        <v>1</v>
      </c>
      <c r="CO191" s="37">
        <v>1</v>
      </c>
      <c r="CP191" s="37">
        <v>2</v>
      </c>
    </row>
    <row r="192" spans="1:94" x14ac:dyDescent="0.3">
      <c r="A192" s="37">
        <v>251</v>
      </c>
      <c r="B192" s="37">
        <v>1</v>
      </c>
      <c r="C192" s="37">
        <v>39</v>
      </c>
      <c r="D192" s="37">
        <v>1</v>
      </c>
      <c r="E192" s="50">
        <v>1</v>
      </c>
      <c r="F192" s="50">
        <v>1</v>
      </c>
      <c r="G192" s="37">
        <v>1</v>
      </c>
      <c r="H192" s="37">
        <v>3</v>
      </c>
      <c r="I192" s="50">
        <v>39</v>
      </c>
      <c r="J192" s="37">
        <v>4</v>
      </c>
      <c r="K192" s="3">
        <v>1</v>
      </c>
      <c r="L192" s="13">
        <v>2</v>
      </c>
      <c r="M192" s="13">
        <v>3</v>
      </c>
      <c r="N192" s="3">
        <v>5</v>
      </c>
      <c r="R192" s="20">
        <v>18000</v>
      </c>
      <c r="S192" s="20">
        <v>600</v>
      </c>
      <c r="U192" s="37">
        <v>21000</v>
      </c>
      <c r="V192" s="20">
        <v>5000</v>
      </c>
      <c r="X192" s="20">
        <v>3500</v>
      </c>
      <c r="Y192" s="37">
        <v>20000</v>
      </c>
      <c r="Z192" s="37">
        <v>1</v>
      </c>
      <c r="AA192" s="37">
        <v>2</v>
      </c>
      <c r="AB192" s="37">
        <v>1</v>
      </c>
      <c r="AC192" s="37">
        <v>2</v>
      </c>
      <c r="AS192" s="50">
        <v>5</v>
      </c>
      <c r="CH192" s="37">
        <v>2</v>
      </c>
      <c r="CI192" s="37">
        <v>2</v>
      </c>
      <c r="CJ192" s="37">
        <v>2</v>
      </c>
      <c r="CM192" s="37">
        <v>2</v>
      </c>
      <c r="CN192" s="37">
        <v>1</v>
      </c>
    </row>
    <row r="193" spans="1:94" x14ac:dyDescent="0.3">
      <c r="A193" s="37">
        <v>252</v>
      </c>
      <c r="B193" s="37">
        <v>1</v>
      </c>
      <c r="C193" s="37">
        <v>58</v>
      </c>
      <c r="D193" s="37">
        <v>1</v>
      </c>
      <c r="E193" s="50">
        <v>1</v>
      </c>
      <c r="F193" s="50">
        <v>1</v>
      </c>
      <c r="G193" s="37">
        <v>3</v>
      </c>
      <c r="H193" s="37">
        <v>3</v>
      </c>
      <c r="I193" s="50">
        <v>58</v>
      </c>
      <c r="J193" s="37">
        <v>4</v>
      </c>
      <c r="K193" s="3">
        <v>1</v>
      </c>
      <c r="L193" s="13">
        <v>2</v>
      </c>
      <c r="N193" s="3">
        <v>2</v>
      </c>
      <c r="R193" s="20">
        <v>20000</v>
      </c>
      <c r="S193" s="20">
        <v>500</v>
      </c>
      <c r="U193" s="37">
        <v>2000</v>
      </c>
      <c r="W193" s="20">
        <v>2000</v>
      </c>
      <c r="Y193" s="37">
        <v>25000</v>
      </c>
      <c r="Z193" s="37">
        <v>1</v>
      </c>
      <c r="AA193" s="37">
        <v>2</v>
      </c>
      <c r="AB193" s="37">
        <v>1</v>
      </c>
      <c r="AC193" s="37">
        <v>2</v>
      </c>
      <c r="AD193" s="26">
        <v>10</v>
      </c>
      <c r="AE193" s="32">
        <v>1000</v>
      </c>
      <c r="AI193" s="50">
        <v>2</v>
      </c>
      <c r="AK193" s="50">
        <v>3</v>
      </c>
      <c r="CH193" s="37">
        <v>1</v>
      </c>
      <c r="CO193" s="37">
        <v>1</v>
      </c>
    </row>
    <row r="194" spans="1:94" x14ac:dyDescent="0.3">
      <c r="A194" s="37">
        <v>253</v>
      </c>
      <c r="B194" s="37">
        <v>1</v>
      </c>
      <c r="C194" s="37">
        <v>20</v>
      </c>
      <c r="D194" s="37">
        <v>1</v>
      </c>
      <c r="E194" s="50">
        <v>1</v>
      </c>
      <c r="F194" s="50">
        <v>1</v>
      </c>
      <c r="G194" s="37">
        <v>2</v>
      </c>
      <c r="H194" s="37">
        <v>4</v>
      </c>
      <c r="I194" s="50">
        <v>20</v>
      </c>
      <c r="J194" s="37">
        <v>4</v>
      </c>
      <c r="K194" s="3">
        <v>1</v>
      </c>
      <c r="L194" s="13">
        <v>2</v>
      </c>
      <c r="M194" s="13">
        <v>3</v>
      </c>
      <c r="N194" s="3">
        <v>5</v>
      </c>
      <c r="R194" s="20">
        <v>15000</v>
      </c>
      <c r="S194" s="20">
        <v>15000</v>
      </c>
      <c r="U194" s="37">
        <v>1500</v>
      </c>
      <c r="V194" s="20">
        <v>30000</v>
      </c>
      <c r="Y194" s="37">
        <v>60000</v>
      </c>
      <c r="Z194" s="37">
        <v>1</v>
      </c>
      <c r="AA194" s="37">
        <v>1</v>
      </c>
      <c r="AB194" s="37">
        <v>1</v>
      </c>
      <c r="AC194" s="37">
        <v>2</v>
      </c>
      <c r="AD194" s="26">
        <v>10</v>
      </c>
      <c r="AE194" s="32">
        <v>500</v>
      </c>
      <c r="AI194" s="50">
        <v>3</v>
      </c>
      <c r="AK194" s="50">
        <v>4</v>
      </c>
      <c r="CH194" s="37">
        <v>1</v>
      </c>
      <c r="CJ194" s="37">
        <v>1</v>
      </c>
    </row>
    <row r="195" spans="1:94" x14ac:dyDescent="0.3">
      <c r="A195" s="37">
        <v>255</v>
      </c>
      <c r="B195" s="37">
        <v>1</v>
      </c>
      <c r="C195" s="37">
        <v>67</v>
      </c>
      <c r="D195" s="37">
        <v>1</v>
      </c>
      <c r="E195" s="50">
        <v>1</v>
      </c>
      <c r="F195" s="50">
        <v>1</v>
      </c>
      <c r="G195" s="37">
        <v>1</v>
      </c>
      <c r="H195" s="37">
        <v>5</v>
      </c>
      <c r="I195" s="50">
        <v>67</v>
      </c>
      <c r="J195" s="37">
        <v>1</v>
      </c>
      <c r="K195" s="3">
        <v>1</v>
      </c>
      <c r="L195" s="13">
        <v>4</v>
      </c>
      <c r="N195" s="3">
        <v>4</v>
      </c>
      <c r="R195" s="20">
        <v>60000</v>
      </c>
      <c r="S195" s="20">
        <v>7000</v>
      </c>
      <c r="U195" s="37">
        <v>6000</v>
      </c>
      <c r="V195" s="20">
        <v>30000</v>
      </c>
      <c r="Y195" s="37">
        <v>70000</v>
      </c>
      <c r="Z195" s="37">
        <v>1</v>
      </c>
      <c r="AA195" s="37">
        <v>1</v>
      </c>
      <c r="AB195" s="37">
        <v>1</v>
      </c>
      <c r="AC195" s="37">
        <v>2</v>
      </c>
      <c r="AD195" s="26">
        <v>10</v>
      </c>
      <c r="AE195" s="32">
        <v>500</v>
      </c>
      <c r="AI195" s="50">
        <v>1</v>
      </c>
      <c r="AK195" s="50">
        <v>5</v>
      </c>
      <c r="CJ195" s="37">
        <v>1</v>
      </c>
    </row>
    <row r="196" spans="1:94" x14ac:dyDescent="0.3">
      <c r="A196" s="37">
        <v>256</v>
      </c>
      <c r="B196" s="37">
        <v>1</v>
      </c>
      <c r="C196" s="37">
        <v>50</v>
      </c>
      <c r="D196" s="37">
        <v>2</v>
      </c>
      <c r="E196" s="50">
        <v>1</v>
      </c>
      <c r="F196" s="50">
        <v>1</v>
      </c>
      <c r="G196" s="37">
        <v>1</v>
      </c>
      <c r="H196" s="37">
        <v>3</v>
      </c>
      <c r="I196" s="50">
        <v>50</v>
      </c>
      <c r="J196" s="37">
        <v>2</v>
      </c>
      <c r="K196" s="3">
        <v>1</v>
      </c>
      <c r="L196" s="13">
        <v>2</v>
      </c>
      <c r="M196" s="13">
        <v>2</v>
      </c>
      <c r="N196" s="3">
        <v>4</v>
      </c>
      <c r="R196" s="20">
        <v>40000</v>
      </c>
      <c r="S196" s="20">
        <v>4000</v>
      </c>
      <c r="U196" s="37">
        <v>2000</v>
      </c>
      <c r="V196" s="20">
        <v>5000</v>
      </c>
      <c r="Y196" s="37">
        <v>100000</v>
      </c>
      <c r="Z196" s="37">
        <v>1</v>
      </c>
      <c r="AA196" s="37">
        <v>1</v>
      </c>
      <c r="AB196" s="37">
        <v>1</v>
      </c>
      <c r="AC196" s="37">
        <v>2</v>
      </c>
      <c r="AD196" s="26">
        <v>20</v>
      </c>
      <c r="AE196" s="32">
        <v>100</v>
      </c>
      <c r="AI196" s="50">
        <v>1</v>
      </c>
      <c r="AJ196" s="50">
        <v>7</v>
      </c>
      <c r="AK196" s="50">
        <v>1</v>
      </c>
      <c r="CH196" s="37">
        <v>2</v>
      </c>
      <c r="CI196" s="37">
        <v>2</v>
      </c>
      <c r="CJ196" s="37">
        <v>1</v>
      </c>
      <c r="CL196" s="37">
        <v>1</v>
      </c>
      <c r="CM196" s="37">
        <v>1</v>
      </c>
      <c r="CN196" s="37">
        <v>2</v>
      </c>
      <c r="CO196" s="37">
        <v>1</v>
      </c>
      <c r="CP196" s="37">
        <v>2</v>
      </c>
    </row>
    <row r="197" spans="1:94" x14ac:dyDescent="0.3">
      <c r="A197" s="37">
        <v>259</v>
      </c>
      <c r="B197" s="37">
        <v>1</v>
      </c>
      <c r="C197" s="37">
        <v>63</v>
      </c>
      <c r="D197" s="37">
        <v>1</v>
      </c>
      <c r="E197" s="50">
        <v>1</v>
      </c>
      <c r="F197" s="50">
        <v>1</v>
      </c>
      <c r="G197" s="37">
        <v>1</v>
      </c>
      <c r="H197" s="37">
        <v>1</v>
      </c>
      <c r="I197" s="50">
        <v>63</v>
      </c>
      <c r="J197" s="37">
        <v>4</v>
      </c>
      <c r="K197" s="3">
        <v>2</v>
      </c>
      <c r="O197" s="13">
        <v>3</v>
      </c>
      <c r="P197" s="13">
        <v>1</v>
      </c>
      <c r="Q197" s="3">
        <v>4</v>
      </c>
      <c r="R197" s="20">
        <v>15000</v>
      </c>
      <c r="S197" s="20">
        <v>60000</v>
      </c>
      <c r="T197" s="37">
        <v>700</v>
      </c>
      <c r="U197" s="37">
        <v>1500</v>
      </c>
      <c r="V197" s="20">
        <v>5000</v>
      </c>
      <c r="W197" s="20">
        <v>10000</v>
      </c>
      <c r="Y197" s="37">
        <v>47000</v>
      </c>
      <c r="Z197" s="37">
        <v>2</v>
      </c>
      <c r="AA197" s="37">
        <v>1</v>
      </c>
      <c r="AB197" s="37">
        <v>1</v>
      </c>
      <c r="AC197" s="37">
        <v>2</v>
      </c>
      <c r="AT197" s="26">
        <v>10</v>
      </c>
      <c r="AU197" s="32">
        <v>150</v>
      </c>
      <c r="AY197" s="50">
        <v>2</v>
      </c>
      <c r="AZ197" s="50">
        <v>14</v>
      </c>
      <c r="BA197" s="50">
        <v>4</v>
      </c>
      <c r="CH197" s="37">
        <v>2</v>
      </c>
      <c r="CI197" s="37">
        <v>2</v>
      </c>
      <c r="CJ197" s="37">
        <v>1</v>
      </c>
      <c r="CL197" s="37">
        <v>1</v>
      </c>
      <c r="CM197" s="37">
        <v>1</v>
      </c>
      <c r="CN197" s="37">
        <v>1</v>
      </c>
      <c r="CO197" s="37">
        <v>1</v>
      </c>
      <c r="CP197" s="37">
        <v>1</v>
      </c>
    </row>
    <row r="198" spans="1:94" x14ac:dyDescent="0.3">
      <c r="A198" s="37">
        <v>260</v>
      </c>
      <c r="B198" s="37">
        <v>1</v>
      </c>
      <c r="C198" s="37">
        <v>54</v>
      </c>
      <c r="D198" s="37">
        <v>1</v>
      </c>
      <c r="E198" s="50">
        <v>1</v>
      </c>
      <c r="F198" s="50">
        <v>1</v>
      </c>
      <c r="G198" s="37">
        <v>1</v>
      </c>
      <c r="H198" s="37">
        <v>2</v>
      </c>
      <c r="I198" s="50">
        <v>54</v>
      </c>
      <c r="J198" s="37">
        <v>4</v>
      </c>
      <c r="K198" s="3">
        <v>2</v>
      </c>
      <c r="O198" s="13">
        <v>3</v>
      </c>
      <c r="P198" s="13">
        <v>2</v>
      </c>
      <c r="Q198" s="3">
        <v>5</v>
      </c>
      <c r="R198" s="20">
        <v>50000</v>
      </c>
      <c r="S198" s="20">
        <v>3000</v>
      </c>
      <c r="T198" s="37">
        <v>500</v>
      </c>
      <c r="U198" s="37">
        <v>5000</v>
      </c>
      <c r="V198" s="20">
        <v>6000</v>
      </c>
      <c r="Y198" s="37">
        <v>35000</v>
      </c>
      <c r="Z198" s="37">
        <v>1</v>
      </c>
      <c r="AA198" s="37">
        <v>1</v>
      </c>
      <c r="AB198" s="37">
        <v>1</v>
      </c>
      <c r="AC198" s="37">
        <v>2</v>
      </c>
      <c r="AD198" s="26">
        <v>0.25</v>
      </c>
      <c r="AE198" s="32">
        <v>250</v>
      </c>
      <c r="AI198" s="50">
        <v>1</v>
      </c>
      <c r="AJ198" s="50">
        <v>1</v>
      </c>
      <c r="AK198" s="50">
        <v>4</v>
      </c>
      <c r="CH198" s="37">
        <v>1</v>
      </c>
      <c r="CI198" s="37">
        <v>2</v>
      </c>
      <c r="CJ198" s="37">
        <v>2</v>
      </c>
      <c r="CL198" s="37">
        <v>1</v>
      </c>
      <c r="CM198" s="37">
        <v>1</v>
      </c>
      <c r="CN198" s="37">
        <v>1</v>
      </c>
      <c r="CO198" s="37">
        <v>1</v>
      </c>
      <c r="CP198" s="37">
        <v>1</v>
      </c>
    </row>
    <row r="199" spans="1:94" x14ac:dyDescent="0.3">
      <c r="A199" s="37">
        <v>261</v>
      </c>
      <c r="B199" s="37">
        <v>1</v>
      </c>
      <c r="C199" s="37">
        <v>65</v>
      </c>
      <c r="D199" s="37">
        <v>1</v>
      </c>
      <c r="E199" s="50">
        <v>1</v>
      </c>
      <c r="F199" s="50">
        <v>1</v>
      </c>
      <c r="G199" s="37">
        <v>2</v>
      </c>
      <c r="H199" s="37">
        <v>1</v>
      </c>
      <c r="I199" s="50">
        <v>65</v>
      </c>
      <c r="J199" s="37">
        <v>4</v>
      </c>
      <c r="K199" s="3">
        <v>1</v>
      </c>
      <c r="L199" s="13">
        <v>1</v>
      </c>
      <c r="N199" s="3">
        <v>1</v>
      </c>
      <c r="R199" s="20">
        <v>10000</v>
      </c>
      <c r="S199" s="20">
        <v>1000</v>
      </c>
      <c r="U199" s="37">
        <v>1000</v>
      </c>
      <c r="Y199" s="37">
        <v>12000</v>
      </c>
      <c r="Z199" s="37">
        <v>1</v>
      </c>
      <c r="AA199" s="37">
        <v>1</v>
      </c>
      <c r="AB199" s="37">
        <v>1</v>
      </c>
      <c r="AC199" s="37">
        <v>2</v>
      </c>
      <c r="AD199" s="26">
        <v>10</v>
      </c>
      <c r="AE199" s="32">
        <v>500</v>
      </c>
      <c r="AK199" s="50">
        <v>5</v>
      </c>
      <c r="CH199" s="37">
        <v>1</v>
      </c>
      <c r="CI199" s="37">
        <v>2</v>
      </c>
      <c r="CJ199" s="37">
        <v>2</v>
      </c>
      <c r="CL199" s="37">
        <v>1</v>
      </c>
      <c r="CM199" s="37">
        <v>1</v>
      </c>
      <c r="CN199" s="37">
        <v>1</v>
      </c>
      <c r="CO199" s="37">
        <v>1</v>
      </c>
      <c r="CP199" s="37">
        <v>1</v>
      </c>
    </row>
    <row r="200" spans="1:94" x14ac:dyDescent="0.3">
      <c r="A200" s="37">
        <v>262</v>
      </c>
      <c r="B200" s="37">
        <v>1</v>
      </c>
      <c r="C200" s="37">
        <v>64</v>
      </c>
      <c r="D200" s="37">
        <v>1</v>
      </c>
      <c r="E200" s="50">
        <v>1</v>
      </c>
      <c r="F200" s="50">
        <v>1</v>
      </c>
      <c r="G200" s="37">
        <v>1</v>
      </c>
      <c r="H200" s="37">
        <v>3</v>
      </c>
      <c r="I200" s="50">
        <v>1</v>
      </c>
      <c r="J200" s="37">
        <v>4</v>
      </c>
      <c r="K200" s="3">
        <v>1</v>
      </c>
      <c r="L200" s="13">
        <v>2</v>
      </c>
      <c r="N200" s="3">
        <v>2</v>
      </c>
      <c r="R200" s="20">
        <v>15000</v>
      </c>
      <c r="U200" s="37">
        <v>7000</v>
      </c>
      <c r="Y200" s="37">
        <v>35000</v>
      </c>
      <c r="Z200" s="37">
        <v>1</v>
      </c>
      <c r="AA200" s="37">
        <v>1</v>
      </c>
      <c r="AB200" s="37">
        <v>1</v>
      </c>
      <c r="AC200" s="37">
        <v>2</v>
      </c>
      <c r="AD200" s="26">
        <v>10</v>
      </c>
      <c r="AE200" s="32">
        <v>250</v>
      </c>
      <c r="AI200" s="50">
        <v>1</v>
      </c>
      <c r="AJ200" s="50">
        <v>7</v>
      </c>
      <c r="AK200" s="50">
        <v>5</v>
      </c>
      <c r="CH200" s="37">
        <v>1</v>
      </c>
      <c r="CI200" s="37">
        <v>2</v>
      </c>
      <c r="CJ200" s="37">
        <v>2</v>
      </c>
      <c r="CK200" s="50">
        <v>1</v>
      </c>
      <c r="CL200" s="37">
        <v>1</v>
      </c>
      <c r="CM200" s="37">
        <v>1</v>
      </c>
      <c r="CN200" s="37">
        <v>1</v>
      </c>
      <c r="CO200" s="37">
        <v>1</v>
      </c>
      <c r="CP200" s="37">
        <v>1</v>
      </c>
    </row>
    <row r="201" spans="1:94" x14ac:dyDescent="0.3">
      <c r="A201" s="37">
        <v>263</v>
      </c>
      <c r="B201" s="37">
        <v>1</v>
      </c>
      <c r="C201" s="37">
        <v>63</v>
      </c>
      <c r="D201" s="37">
        <v>1</v>
      </c>
      <c r="E201" s="50">
        <v>1</v>
      </c>
      <c r="F201" s="50">
        <v>1</v>
      </c>
      <c r="G201" s="37">
        <v>1</v>
      </c>
      <c r="H201" s="37">
        <v>3</v>
      </c>
      <c r="I201" s="50">
        <v>63</v>
      </c>
      <c r="J201" s="37">
        <v>4</v>
      </c>
      <c r="K201" s="3">
        <v>1</v>
      </c>
      <c r="L201" s="13">
        <v>2</v>
      </c>
      <c r="N201" s="3">
        <v>2</v>
      </c>
      <c r="R201" s="20">
        <v>35000</v>
      </c>
      <c r="S201" s="20">
        <v>1500</v>
      </c>
      <c r="Y201" s="37">
        <v>50000</v>
      </c>
      <c r="Z201" s="37">
        <v>1</v>
      </c>
      <c r="AA201" s="37">
        <v>1</v>
      </c>
      <c r="AB201" s="37">
        <v>1</v>
      </c>
      <c r="AC201" s="37">
        <v>2</v>
      </c>
      <c r="AD201" s="26">
        <v>10</v>
      </c>
      <c r="AE201" s="32">
        <v>500</v>
      </c>
      <c r="AI201" s="50">
        <v>2</v>
      </c>
      <c r="AJ201" s="50">
        <v>14</v>
      </c>
      <c r="AK201" s="50">
        <v>5</v>
      </c>
      <c r="CH201" s="37">
        <v>1</v>
      </c>
      <c r="CI201" s="37">
        <v>2</v>
      </c>
      <c r="CJ201" s="37">
        <v>2</v>
      </c>
      <c r="CL201" s="37">
        <v>1</v>
      </c>
      <c r="CM201" s="37">
        <v>1</v>
      </c>
      <c r="CN201" s="37">
        <v>1</v>
      </c>
      <c r="CO201" s="37">
        <v>1</v>
      </c>
      <c r="CP201" s="37">
        <v>1</v>
      </c>
    </row>
    <row r="202" spans="1:94" x14ac:dyDescent="0.3">
      <c r="A202" s="37">
        <v>264</v>
      </c>
      <c r="B202" s="37">
        <v>1</v>
      </c>
      <c r="C202" s="37">
        <v>45</v>
      </c>
      <c r="D202" s="37">
        <v>1</v>
      </c>
      <c r="E202" s="50">
        <v>1</v>
      </c>
      <c r="F202" s="50">
        <v>1</v>
      </c>
      <c r="G202" s="37">
        <v>1</v>
      </c>
      <c r="H202" s="37">
        <v>3</v>
      </c>
      <c r="I202" s="50">
        <v>23</v>
      </c>
      <c r="J202" s="37">
        <v>4</v>
      </c>
      <c r="K202" s="3">
        <v>1</v>
      </c>
      <c r="L202" s="13">
        <v>2</v>
      </c>
      <c r="M202" s="13">
        <v>2</v>
      </c>
      <c r="N202" s="3">
        <v>4</v>
      </c>
      <c r="R202" s="20">
        <v>45000</v>
      </c>
      <c r="S202" s="20">
        <v>4500</v>
      </c>
      <c r="V202" s="20">
        <v>7000</v>
      </c>
      <c r="X202" s="20">
        <v>30000</v>
      </c>
      <c r="Y202" s="37">
        <v>80000</v>
      </c>
      <c r="Z202" s="37">
        <v>1</v>
      </c>
      <c r="AA202" s="37">
        <v>1</v>
      </c>
      <c r="AB202" s="37">
        <v>1</v>
      </c>
      <c r="AC202" s="37">
        <v>2</v>
      </c>
      <c r="AD202" s="26">
        <v>10</v>
      </c>
      <c r="AE202" s="32">
        <v>250</v>
      </c>
      <c r="AI202" s="50">
        <v>1</v>
      </c>
      <c r="AJ202" s="50">
        <v>7</v>
      </c>
      <c r="AK202" s="50">
        <v>5</v>
      </c>
      <c r="CH202" s="37">
        <v>2</v>
      </c>
      <c r="CI202" s="37">
        <v>2</v>
      </c>
      <c r="CJ202" s="37">
        <v>1</v>
      </c>
      <c r="CL202" s="37">
        <v>1</v>
      </c>
      <c r="CM202" s="37">
        <v>1</v>
      </c>
      <c r="CN202" s="37">
        <v>1</v>
      </c>
      <c r="CO202" s="37">
        <v>1</v>
      </c>
      <c r="CP202" s="37">
        <v>1</v>
      </c>
    </row>
    <row r="203" spans="1:94" x14ac:dyDescent="0.3">
      <c r="A203" s="37">
        <v>265</v>
      </c>
      <c r="B203" s="37">
        <v>1</v>
      </c>
      <c r="C203" s="37">
        <v>21</v>
      </c>
      <c r="D203" s="37">
        <v>1</v>
      </c>
      <c r="E203" s="50">
        <v>1</v>
      </c>
      <c r="F203" s="50">
        <v>1</v>
      </c>
      <c r="G203" s="37">
        <v>1</v>
      </c>
      <c r="H203" s="37">
        <v>3</v>
      </c>
      <c r="I203" s="50">
        <v>3</v>
      </c>
      <c r="J203" s="37">
        <v>4</v>
      </c>
      <c r="K203" s="3">
        <v>2</v>
      </c>
      <c r="O203" s="13">
        <v>5</v>
      </c>
      <c r="P203" s="13">
        <v>2</v>
      </c>
      <c r="Q203" s="3">
        <v>7</v>
      </c>
      <c r="R203" s="20">
        <v>35000</v>
      </c>
      <c r="S203" s="20">
        <v>2000</v>
      </c>
      <c r="V203" s="20">
        <v>10000</v>
      </c>
      <c r="Y203" s="37">
        <v>60000</v>
      </c>
      <c r="Z203" s="37">
        <v>1</v>
      </c>
      <c r="AA203" s="37">
        <v>1</v>
      </c>
      <c r="AB203" s="37">
        <v>1</v>
      </c>
      <c r="AC203" s="37">
        <v>2</v>
      </c>
      <c r="AT203" s="26">
        <v>10</v>
      </c>
      <c r="AU203" s="32">
        <v>500</v>
      </c>
      <c r="AV203" s="50">
        <v>0.5</v>
      </c>
      <c r="BA203" s="50">
        <v>5</v>
      </c>
      <c r="CH203" s="37">
        <v>1</v>
      </c>
      <c r="CI203" s="37">
        <v>1</v>
      </c>
      <c r="CJ203" s="37">
        <v>1</v>
      </c>
      <c r="CL203" s="37">
        <v>1</v>
      </c>
      <c r="CM203" s="37">
        <v>1</v>
      </c>
      <c r="CN203" s="37">
        <v>1</v>
      </c>
      <c r="CO203" s="37">
        <v>1</v>
      </c>
      <c r="CP203" s="37">
        <v>1</v>
      </c>
    </row>
    <row r="204" spans="1:94" x14ac:dyDescent="0.3">
      <c r="A204" s="37">
        <v>266</v>
      </c>
      <c r="B204" s="37">
        <v>1</v>
      </c>
      <c r="C204" s="37">
        <v>46</v>
      </c>
      <c r="D204" s="37">
        <v>1</v>
      </c>
      <c r="E204" s="50">
        <v>1</v>
      </c>
      <c r="F204" s="50">
        <v>1</v>
      </c>
      <c r="G204" s="37">
        <v>1</v>
      </c>
      <c r="H204" s="37">
        <v>3</v>
      </c>
      <c r="I204" s="50">
        <v>24</v>
      </c>
      <c r="J204" s="37">
        <v>2</v>
      </c>
      <c r="K204" s="3">
        <v>1</v>
      </c>
      <c r="L204" s="13">
        <v>2</v>
      </c>
      <c r="M204" s="13">
        <v>2</v>
      </c>
      <c r="N204" s="3">
        <v>4</v>
      </c>
      <c r="R204" s="20">
        <v>30000</v>
      </c>
      <c r="S204" s="20">
        <v>3000</v>
      </c>
      <c r="T204" s="37">
        <v>1500</v>
      </c>
      <c r="U204" s="37">
        <v>5000</v>
      </c>
      <c r="W204" s="20">
        <v>5000</v>
      </c>
      <c r="X204" s="20">
        <v>10000</v>
      </c>
      <c r="Y204" s="37">
        <v>60000</v>
      </c>
      <c r="Z204" s="37">
        <v>1</v>
      </c>
      <c r="AA204" s="37">
        <v>2</v>
      </c>
      <c r="AB204" s="37">
        <v>1</v>
      </c>
      <c r="AC204" s="37">
        <v>4</v>
      </c>
      <c r="AD204" s="26">
        <v>10</v>
      </c>
      <c r="AE204" s="32">
        <v>100</v>
      </c>
      <c r="AF204" s="50">
        <v>0.2</v>
      </c>
      <c r="AI204" s="50">
        <v>1</v>
      </c>
      <c r="AJ204" s="50">
        <v>7</v>
      </c>
      <c r="AK204" s="50">
        <v>5</v>
      </c>
      <c r="CH204" s="37">
        <v>2</v>
      </c>
      <c r="CI204" s="37">
        <v>1</v>
      </c>
      <c r="CJ204" s="37">
        <v>2</v>
      </c>
      <c r="CL204" s="37">
        <v>2</v>
      </c>
      <c r="CM204" s="37">
        <v>2</v>
      </c>
      <c r="CN204" s="37">
        <v>2</v>
      </c>
      <c r="CO204" s="37">
        <v>2</v>
      </c>
      <c r="CP204" s="37">
        <v>2</v>
      </c>
    </row>
    <row r="205" spans="1:94" x14ac:dyDescent="0.3">
      <c r="A205" s="37">
        <v>267</v>
      </c>
      <c r="B205" s="37">
        <v>1</v>
      </c>
      <c r="C205" s="37">
        <v>38</v>
      </c>
      <c r="D205" s="37">
        <v>1</v>
      </c>
      <c r="E205" s="50">
        <v>1</v>
      </c>
      <c r="F205" s="50">
        <v>1</v>
      </c>
      <c r="G205" s="37">
        <v>1</v>
      </c>
      <c r="H205" s="37">
        <v>5</v>
      </c>
      <c r="I205" s="50">
        <v>38</v>
      </c>
      <c r="J205" s="37">
        <v>1</v>
      </c>
      <c r="K205" s="3">
        <v>2</v>
      </c>
      <c r="O205" s="13">
        <v>3</v>
      </c>
      <c r="P205" s="13">
        <v>2</v>
      </c>
      <c r="Q205" s="3">
        <v>5</v>
      </c>
      <c r="R205" s="20">
        <v>60000</v>
      </c>
      <c r="S205" s="20">
        <v>3000</v>
      </c>
      <c r="T205" s="37">
        <v>1500</v>
      </c>
      <c r="U205" s="37">
        <v>5000</v>
      </c>
      <c r="V205" s="20">
        <v>10000</v>
      </c>
      <c r="W205" s="20">
        <v>5000</v>
      </c>
      <c r="X205" s="20">
        <v>5000</v>
      </c>
      <c r="Y205" s="37">
        <v>100000</v>
      </c>
      <c r="Z205" s="37">
        <v>1</v>
      </c>
      <c r="AA205" s="37">
        <v>2</v>
      </c>
      <c r="AB205" s="37">
        <v>1</v>
      </c>
      <c r="AC205" s="37">
        <v>4</v>
      </c>
      <c r="AD205" s="26">
        <v>0.5</v>
      </c>
      <c r="AE205" s="32">
        <v>500</v>
      </c>
      <c r="AH205" s="50">
        <v>1500</v>
      </c>
      <c r="AI205" s="50">
        <v>1</v>
      </c>
      <c r="AJ205" s="50">
        <v>7</v>
      </c>
      <c r="AK205" s="50">
        <v>4</v>
      </c>
      <c r="CH205" s="37">
        <v>1</v>
      </c>
      <c r="CI205" s="37">
        <v>2</v>
      </c>
      <c r="CJ205" s="37">
        <v>2</v>
      </c>
      <c r="CL205" s="37">
        <v>2</v>
      </c>
      <c r="CM205" s="37">
        <v>2</v>
      </c>
      <c r="CN205" s="37">
        <v>2</v>
      </c>
      <c r="CO205" s="37">
        <v>2</v>
      </c>
      <c r="CP205" s="37">
        <v>2</v>
      </c>
    </row>
    <row r="206" spans="1:94" x14ac:dyDescent="0.3">
      <c r="A206" s="37">
        <v>268</v>
      </c>
      <c r="B206" s="37">
        <v>1</v>
      </c>
      <c r="C206" s="37">
        <v>49</v>
      </c>
      <c r="D206" s="37">
        <v>1</v>
      </c>
      <c r="E206" s="50">
        <v>1</v>
      </c>
      <c r="F206" s="50">
        <v>1</v>
      </c>
      <c r="G206" s="37">
        <v>1</v>
      </c>
      <c r="H206" s="37">
        <v>5</v>
      </c>
      <c r="I206" s="50">
        <v>49</v>
      </c>
      <c r="J206" s="37">
        <v>1</v>
      </c>
      <c r="K206" s="3">
        <v>1</v>
      </c>
      <c r="L206" s="13">
        <v>2</v>
      </c>
      <c r="M206" s="13">
        <v>2</v>
      </c>
      <c r="N206" s="3">
        <v>4</v>
      </c>
      <c r="R206" s="20">
        <v>60000</v>
      </c>
      <c r="S206" s="20">
        <v>5000</v>
      </c>
      <c r="T206" s="37">
        <v>1500</v>
      </c>
      <c r="U206" s="37">
        <v>1000</v>
      </c>
      <c r="V206" s="20">
        <v>60000</v>
      </c>
      <c r="X206" s="20">
        <v>10000</v>
      </c>
      <c r="Y206" s="37">
        <v>200000</v>
      </c>
      <c r="Z206" s="37">
        <v>1</v>
      </c>
      <c r="AA206" s="37">
        <v>2</v>
      </c>
      <c r="AB206" s="37">
        <v>1</v>
      </c>
      <c r="AC206" s="37">
        <v>4</v>
      </c>
      <c r="AD206" s="26">
        <v>10</v>
      </c>
      <c r="AE206" s="32">
        <v>500</v>
      </c>
      <c r="AH206" s="50">
        <v>500</v>
      </c>
      <c r="AI206" s="50">
        <v>1</v>
      </c>
      <c r="AJ206" s="50">
        <v>7</v>
      </c>
      <c r="AK206" s="50">
        <v>4</v>
      </c>
      <c r="CH206" s="37">
        <v>1</v>
      </c>
      <c r="CI206" s="37">
        <v>2</v>
      </c>
      <c r="CJ206" s="37">
        <v>2</v>
      </c>
      <c r="CL206" s="37">
        <v>2</v>
      </c>
      <c r="CM206" s="37">
        <v>2</v>
      </c>
      <c r="CN206" s="37">
        <v>2</v>
      </c>
      <c r="CO206" s="37">
        <v>2</v>
      </c>
      <c r="CP206" s="37">
        <v>2</v>
      </c>
    </row>
    <row r="207" spans="1:94" x14ac:dyDescent="0.3">
      <c r="A207" s="37">
        <v>269</v>
      </c>
      <c r="B207" s="37">
        <v>1</v>
      </c>
      <c r="C207" s="37">
        <v>30</v>
      </c>
      <c r="D207" s="37">
        <v>2</v>
      </c>
      <c r="E207" s="50">
        <v>1</v>
      </c>
      <c r="F207" s="50">
        <v>1</v>
      </c>
      <c r="G207" s="37">
        <v>1</v>
      </c>
      <c r="H207" s="37">
        <v>1</v>
      </c>
      <c r="I207" s="50">
        <v>30</v>
      </c>
      <c r="J207" s="37">
        <v>2</v>
      </c>
      <c r="K207" s="3">
        <v>2</v>
      </c>
      <c r="O207" s="13">
        <v>5</v>
      </c>
      <c r="P207" s="13">
        <v>1</v>
      </c>
      <c r="Q207" s="3">
        <v>6</v>
      </c>
      <c r="R207" s="20">
        <v>50000</v>
      </c>
      <c r="S207" s="20">
        <v>800</v>
      </c>
      <c r="T207" s="37">
        <v>500</v>
      </c>
      <c r="U207" s="37">
        <v>2000</v>
      </c>
      <c r="V207" s="20">
        <v>8000</v>
      </c>
      <c r="W207" s="20">
        <v>6000</v>
      </c>
      <c r="Y207" s="37">
        <v>90000</v>
      </c>
      <c r="Z207" s="37">
        <v>1</v>
      </c>
      <c r="AA207" s="37">
        <v>2</v>
      </c>
      <c r="AB207" s="37">
        <v>1</v>
      </c>
      <c r="AC207" s="37">
        <v>2</v>
      </c>
      <c r="CH207" s="37">
        <v>1</v>
      </c>
      <c r="CI207" s="37">
        <v>1</v>
      </c>
      <c r="CJ207" s="37">
        <v>2</v>
      </c>
      <c r="CL207" s="37">
        <v>2</v>
      </c>
      <c r="CM207" s="37">
        <v>2</v>
      </c>
      <c r="CN207" s="37">
        <v>2</v>
      </c>
      <c r="CO207" s="37">
        <v>1</v>
      </c>
      <c r="CP207" s="37">
        <v>2</v>
      </c>
    </row>
    <row r="208" spans="1:94" x14ac:dyDescent="0.3">
      <c r="A208" s="37">
        <v>271</v>
      </c>
      <c r="B208" s="37">
        <v>1</v>
      </c>
      <c r="C208" s="37">
        <v>36</v>
      </c>
      <c r="D208" s="37">
        <v>1</v>
      </c>
      <c r="E208" s="50">
        <v>1</v>
      </c>
      <c r="F208" s="50">
        <v>1</v>
      </c>
      <c r="G208" s="37">
        <v>1</v>
      </c>
      <c r="H208" s="37">
        <v>3</v>
      </c>
      <c r="I208" s="50">
        <v>13</v>
      </c>
      <c r="J208" s="37">
        <v>1</v>
      </c>
      <c r="K208" s="3">
        <v>1</v>
      </c>
      <c r="L208" s="13">
        <v>2</v>
      </c>
      <c r="M208" s="13">
        <v>4</v>
      </c>
      <c r="N208" s="3">
        <v>6</v>
      </c>
      <c r="R208" s="20">
        <v>46000</v>
      </c>
      <c r="S208" s="20">
        <v>2200</v>
      </c>
      <c r="V208" s="20">
        <v>25000</v>
      </c>
      <c r="Y208" s="37">
        <v>52000</v>
      </c>
      <c r="Z208" s="37">
        <v>1</v>
      </c>
      <c r="AA208" s="37">
        <v>2</v>
      </c>
      <c r="AB208" s="37">
        <v>1</v>
      </c>
      <c r="AC208" s="37">
        <v>2</v>
      </c>
      <c r="AL208" s="26">
        <v>5</v>
      </c>
      <c r="AM208" s="32">
        <v>500</v>
      </c>
      <c r="AN208" s="50">
        <v>0.1</v>
      </c>
      <c r="AQ208" s="50">
        <v>1</v>
      </c>
      <c r="AR208" s="50">
        <v>4</v>
      </c>
      <c r="AS208" s="50">
        <v>4</v>
      </c>
      <c r="AT208" s="26">
        <v>10</v>
      </c>
      <c r="AV208" s="50">
        <v>0.1</v>
      </c>
      <c r="AY208" s="50">
        <v>1</v>
      </c>
      <c r="AZ208" s="50">
        <v>7</v>
      </c>
      <c r="BA208" s="50">
        <v>4</v>
      </c>
      <c r="CH208" s="37">
        <v>2</v>
      </c>
      <c r="CI208" s="37">
        <v>2</v>
      </c>
      <c r="CJ208" s="37">
        <v>2</v>
      </c>
      <c r="CL208" s="37">
        <v>1</v>
      </c>
      <c r="CM208" s="37">
        <v>2</v>
      </c>
      <c r="CN208" s="37">
        <v>2</v>
      </c>
      <c r="CO208" s="37">
        <v>2</v>
      </c>
      <c r="CP208" s="37">
        <v>2</v>
      </c>
    </row>
    <row r="209" spans="1:94" x14ac:dyDescent="0.3">
      <c r="A209" s="37">
        <v>272</v>
      </c>
      <c r="B209" s="37">
        <v>1</v>
      </c>
      <c r="C209" s="37">
        <v>28</v>
      </c>
      <c r="D209" s="37">
        <v>2</v>
      </c>
      <c r="E209" s="50">
        <v>1</v>
      </c>
      <c r="F209" s="50">
        <v>1</v>
      </c>
      <c r="G209" s="37">
        <v>2</v>
      </c>
      <c r="H209" s="37">
        <v>3</v>
      </c>
      <c r="I209" s="50">
        <v>28</v>
      </c>
      <c r="J209" s="37">
        <v>3</v>
      </c>
      <c r="K209" s="3">
        <v>1</v>
      </c>
      <c r="L209" s="13">
        <v>6</v>
      </c>
      <c r="N209" s="3">
        <v>6</v>
      </c>
      <c r="R209" s="20">
        <v>6000</v>
      </c>
      <c r="S209" s="20">
        <v>230</v>
      </c>
      <c r="Y209" s="37">
        <v>20000</v>
      </c>
      <c r="Z209" s="37">
        <v>1</v>
      </c>
      <c r="AA209" s="37">
        <v>2</v>
      </c>
      <c r="AB209" s="37">
        <v>2</v>
      </c>
      <c r="AC209" s="37">
        <v>3</v>
      </c>
      <c r="AD209" s="26">
        <v>50</v>
      </c>
      <c r="AE209" s="32">
        <v>450</v>
      </c>
      <c r="AI209" s="50">
        <v>1</v>
      </c>
      <c r="AJ209" s="50">
        <v>2</v>
      </c>
      <c r="AK209" s="50">
        <v>5</v>
      </c>
      <c r="CH209" s="37">
        <v>2</v>
      </c>
      <c r="CI209" s="37">
        <v>2</v>
      </c>
      <c r="CJ209" s="37">
        <v>2</v>
      </c>
      <c r="CL209" s="37">
        <v>2</v>
      </c>
      <c r="CM209" s="37">
        <v>2</v>
      </c>
      <c r="CN209" s="37">
        <v>2</v>
      </c>
      <c r="CO209" s="37">
        <v>2</v>
      </c>
      <c r="CP209" s="37">
        <v>2</v>
      </c>
    </row>
    <row r="210" spans="1:94" x14ac:dyDescent="0.3">
      <c r="A210" s="37">
        <v>273</v>
      </c>
      <c r="B210" s="37">
        <v>1</v>
      </c>
      <c r="C210" s="37">
        <v>48</v>
      </c>
      <c r="D210" s="37">
        <v>1</v>
      </c>
      <c r="E210" s="50">
        <v>1</v>
      </c>
      <c r="F210" s="50">
        <v>1</v>
      </c>
      <c r="G210" s="37">
        <v>1</v>
      </c>
      <c r="H210" s="37">
        <v>4</v>
      </c>
      <c r="I210" s="50">
        <v>48</v>
      </c>
      <c r="J210" s="37">
        <v>3</v>
      </c>
      <c r="K210" s="3">
        <v>1</v>
      </c>
      <c r="L210" s="13">
        <v>2</v>
      </c>
      <c r="M210" s="13">
        <v>3</v>
      </c>
      <c r="N210" s="3">
        <v>5</v>
      </c>
      <c r="R210" s="20">
        <v>30000</v>
      </c>
      <c r="S210" s="20">
        <v>4500</v>
      </c>
      <c r="V210" s="20">
        <v>12000</v>
      </c>
      <c r="Y210" s="37">
        <v>60000</v>
      </c>
      <c r="Z210" s="37">
        <v>1</v>
      </c>
      <c r="AA210" s="37">
        <v>2</v>
      </c>
      <c r="AB210" s="37">
        <v>1</v>
      </c>
      <c r="AC210" s="37">
        <v>2</v>
      </c>
      <c r="AD210" s="26">
        <v>10</v>
      </c>
      <c r="AE210" s="32">
        <v>100</v>
      </c>
      <c r="AI210" s="50">
        <v>1</v>
      </c>
      <c r="AJ210" s="50">
        <v>7</v>
      </c>
      <c r="AK210" s="50">
        <v>3</v>
      </c>
      <c r="BB210" s="26">
        <v>10</v>
      </c>
      <c r="BC210" s="32">
        <v>100</v>
      </c>
      <c r="BD210" s="50">
        <v>0.2</v>
      </c>
      <c r="BG210" s="50">
        <v>1</v>
      </c>
      <c r="BH210" s="50">
        <v>7</v>
      </c>
      <c r="BI210" s="50">
        <v>4</v>
      </c>
      <c r="CH210" s="37">
        <v>2</v>
      </c>
      <c r="CI210" s="37">
        <v>2</v>
      </c>
      <c r="CJ210" s="37">
        <v>2</v>
      </c>
      <c r="CL210" s="37">
        <v>2</v>
      </c>
      <c r="CM210" s="37">
        <v>1</v>
      </c>
      <c r="CN210" s="37">
        <v>2</v>
      </c>
      <c r="CO210" s="37">
        <v>2</v>
      </c>
      <c r="CP210" s="37">
        <v>2</v>
      </c>
    </row>
    <row r="211" spans="1:94" x14ac:dyDescent="0.3">
      <c r="A211" s="37">
        <v>280</v>
      </c>
      <c r="B211" s="37">
        <v>1</v>
      </c>
      <c r="C211" s="37">
        <v>35</v>
      </c>
      <c r="D211" s="37">
        <v>2</v>
      </c>
      <c r="E211" s="50">
        <v>1</v>
      </c>
      <c r="F211" s="50">
        <v>1</v>
      </c>
      <c r="G211" s="37">
        <v>5</v>
      </c>
      <c r="H211" s="37">
        <v>2</v>
      </c>
      <c r="I211" s="50">
        <v>35</v>
      </c>
      <c r="J211" s="37">
        <v>2</v>
      </c>
      <c r="K211" s="3">
        <v>1</v>
      </c>
      <c r="L211" s="13">
        <v>2</v>
      </c>
      <c r="M211" s="13">
        <v>2</v>
      </c>
      <c r="N211" s="3">
        <v>4</v>
      </c>
      <c r="R211" s="20">
        <v>10000</v>
      </c>
      <c r="S211" s="20">
        <v>1500</v>
      </c>
      <c r="V211" s="20">
        <v>6000</v>
      </c>
      <c r="W211" s="20">
        <v>20000</v>
      </c>
      <c r="X211" s="20">
        <v>5000</v>
      </c>
      <c r="Y211" s="37">
        <v>60000</v>
      </c>
      <c r="Z211" s="37">
        <v>1</v>
      </c>
      <c r="AA211" s="37">
        <v>3</v>
      </c>
      <c r="AB211" s="37">
        <v>3</v>
      </c>
      <c r="AC211" s="37">
        <v>3</v>
      </c>
      <c r="AD211" s="26">
        <v>10</v>
      </c>
      <c r="AE211" s="32">
        <v>500</v>
      </c>
      <c r="AI211" s="50">
        <v>1</v>
      </c>
      <c r="AJ211" s="50">
        <v>7</v>
      </c>
      <c r="AK211" s="50">
        <v>2</v>
      </c>
      <c r="CH211" s="37">
        <v>1</v>
      </c>
      <c r="CI211" s="37">
        <v>2</v>
      </c>
      <c r="CJ211" s="37">
        <v>2</v>
      </c>
      <c r="CL211" s="37">
        <v>1</v>
      </c>
      <c r="CM211" s="37">
        <v>2</v>
      </c>
      <c r="CN211" s="37">
        <v>2</v>
      </c>
      <c r="CO211" s="37">
        <v>2</v>
      </c>
      <c r="CP211" s="37">
        <v>2</v>
      </c>
    </row>
    <row r="212" spans="1:94" x14ac:dyDescent="0.3">
      <c r="A212" s="37">
        <v>288</v>
      </c>
      <c r="B212" s="37">
        <v>1</v>
      </c>
      <c r="C212" s="37">
        <v>51</v>
      </c>
      <c r="D212" s="37">
        <v>1</v>
      </c>
      <c r="E212" s="50">
        <v>1</v>
      </c>
      <c r="F212" s="50">
        <v>1</v>
      </c>
      <c r="G212" s="37">
        <v>1</v>
      </c>
      <c r="H212" s="37">
        <v>2</v>
      </c>
      <c r="I212" s="50">
        <v>32</v>
      </c>
      <c r="J212" s="37">
        <v>2</v>
      </c>
      <c r="K212" s="3">
        <v>2</v>
      </c>
      <c r="O212" s="13">
        <v>4</v>
      </c>
      <c r="P212" s="13">
        <v>1</v>
      </c>
      <c r="Q212" s="3">
        <v>5</v>
      </c>
      <c r="R212" s="20">
        <v>30000</v>
      </c>
      <c r="S212" s="20">
        <v>3000</v>
      </c>
      <c r="U212" s="37">
        <v>10000</v>
      </c>
      <c r="Y212" s="37">
        <v>63000</v>
      </c>
      <c r="Z212" s="37">
        <v>1</v>
      </c>
      <c r="AA212" s="37">
        <v>2</v>
      </c>
      <c r="AB212" s="37">
        <v>1</v>
      </c>
      <c r="AC212" s="37">
        <v>2</v>
      </c>
      <c r="BB212" s="26">
        <v>50</v>
      </c>
      <c r="BD212" s="50">
        <v>0.5</v>
      </c>
      <c r="BE212" s="20">
        <v>0.5</v>
      </c>
      <c r="BI212" s="50">
        <v>5</v>
      </c>
      <c r="CH212" s="37">
        <v>1</v>
      </c>
      <c r="CI212" s="37">
        <v>2</v>
      </c>
      <c r="CJ212" s="37">
        <v>1</v>
      </c>
      <c r="CL212" s="37">
        <v>2</v>
      </c>
      <c r="CM212" s="37">
        <v>2</v>
      </c>
      <c r="CN212" s="37">
        <v>2</v>
      </c>
      <c r="CO212" s="37">
        <v>2</v>
      </c>
      <c r="CP212" s="37">
        <v>2</v>
      </c>
    </row>
    <row r="213" spans="1:94" x14ac:dyDescent="0.3">
      <c r="A213" s="37">
        <v>289</v>
      </c>
      <c r="B213" s="37">
        <v>1</v>
      </c>
      <c r="C213" s="37">
        <v>30</v>
      </c>
      <c r="D213" s="37">
        <v>1</v>
      </c>
      <c r="E213" s="50">
        <v>1</v>
      </c>
      <c r="F213" s="50">
        <v>1</v>
      </c>
      <c r="G213" s="37">
        <v>1</v>
      </c>
      <c r="H213" s="37">
        <v>4</v>
      </c>
      <c r="I213" s="50">
        <v>30</v>
      </c>
      <c r="J213" s="37">
        <v>1</v>
      </c>
      <c r="K213" s="3">
        <v>2</v>
      </c>
      <c r="O213" s="13">
        <v>4</v>
      </c>
      <c r="P213" s="13">
        <v>3</v>
      </c>
      <c r="Q213" s="3">
        <v>7</v>
      </c>
      <c r="R213" s="20">
        <v>20000</v>
      </c>
      <c r="S213" s="20">
        <v>1500</v>
      </c>
      <c r="U213" s="37">
        <v>5000</v>
      </c>
      <c r="V213" s="20">
        <v>6000</v>
      </c>
      <c r="X213" s="20">
        <v>2000</v>
      </c>
      <c r="Y213" s="37">
        <v>60000</v>
      </c>
      <c r="Z213" s="37">
        <v>2</v>
      </c>
      <c r="AA213" s="37">
        <v>1</v>
      </c>
      <c r="AB213" s="37">
        <v>1</v>
      </c>
      <c r="AC213" s="37">
        <v>2</v>
      </c>
      <c r="CG213" s="50">
        <v>5</v>
      </c>
      <c r="CH213" s="37">
        <v>1</v>
      </c>
      <c r="CI213" s="37">
        <v>2</v>
      </c>
      <c r="CJ213" s="37">
        <v>2</v>
      </c>
      <c r="CK213" s="50">
        <v>2</v>
      </c>
      <c r="CL213" s="37">
        <v>2</v>
      </c>
      <c r="CM213" s="37">
        <v>2</v>
      </c>
      <c r="CN213" s="37">
        <v>2</v>
      </c>
      <c r="CO213" s="37">
        <v>2</v>
      </c>
      <c r="CP213" s="37">
        <v>2</v>
      </c>
    </row>
    <row r="214" spans="1:94" x14ac:dyDescent="0.3">
      <c r="A214" s="37">
        <v>291</v>
      </c>
      <c r="B214" s="37">
        <v>1</v>
      </c>
      <c r="C214" s="37">
        <v>49</v>
      </c>
      <c r="D214" s="37">
        <v>1</v>
      </c>
      <c r="E214" s="50">
        <v>1</v>
      </c>
      <c r="F214" s="50">
        <v>1</v>
      </c>
      <c r="G214" s="37">
        <v>1</v>
      </c>
      <c r="H214" s="37">
        <v>1</v>
      </c>
      <c r="I214" s="50">
        <v>20</v>
      </c>
      <c r="J214" s="37">
        <v>3</v>
      </c>
      <c r="K214" s="3">
        <v>1</v>
      </c>
      <c r="L214" s="13">
        <v>2</v>
      </c>
      <c r="M214" s="13">
        <v>2</v>
      </c>
      <c r="N214" s="3">
        <v>4</v>
      </c>
      <c r="R214" s="20">
        <v>20000</v>
      </c>
      <c r="S214" s="20">
        <v>1500</v>
      </c>
      <c r="T214" s="37">
        <v>250</v>
      </c>
      <c r="U214" s="37">
        <v>1000</v>
      </c>
      <c r="V214" s="20">
        <v>10000</v>
      </c>
      <c r="W214" s="20">
        <v>2000</v>
      </c>
      <c r="X214" s="20">
        <v>6000</v>
      </c>
      <c r="Y214" s="37">
        <v>42000</v>
      </c>
      <c r="Z214" s="37">
        <v>1</v>
      </c>
      <c r="AA214" s="37">
        <v>1</v>
      </c>
      <c r="AB214" s="37">
        <v>2</v>
      </c>
      <c r="AC214" s="37">
        <v>2</v>
      </c>
      <c r="AT214" s="26">
        <v>40</v>
      </c>
      <c r="AU214" s="32">
        <v>200</v>
      </c>
      <c r="AX214" s="50">
        <v>1</v>
      </c>
      <c r="AY214" s="50">
        <v>7</v>
      </c>
      <c r="AZ214" s="50">
        <v>2</v>
      </c>
      <c r="BR214" s="26">
        <v>4</v>
      </c>
      <c r="BS214" s="32">
        <v>5</v>
      </c>
      <c r="BV214" s="50">
        <v>250</v>
      </c>
      <c r="BW214" s="50">
        <v>1</v>
      </c>
      <c r="BX214" s="50">
        <v>7</v>
      </c>
      <c r="BY214" s="50">
        <v>4</v>
      </c>
      <c r="CA214" s="32">
        <v>10</v>
      </c>
      <c r="CH214" s="37">
        <v>1</v>
      </c>
      <c r="CI214" s="37">
        <v>1</v>
      </c>
      <c r="CJ214" s="37">
        <v>2</v>
      </c>
      <c r="CL214" s="37">
        <v>1</v>
      </c>
      <c r="CM214" s="37">
        <v>1</v>
      </c>
      <c r="CN214" s="37">
        <v>1</v>
      </c>
      <c r="CO214" s="37">
        <v>1</v>
      </c>
      <c r="CP214" s="37">
        <v>1</v>
      </c>
    </row>
    <row r="215" spans="1:94" x14ac:dyDescent="0.3">
      <c r="A215" s="37">
        <v>294</v>
      </c>
      <c r="B215" s="37">
        <v>1</v>
      </c>
      <c r="C215" s="37">
        <v>34</v>
      </c>
      <c r="D215" s="37">
        <v>1</v>
      </c>
      <c r="E215" s="50">
        <v>1</v>
      </c>
      <c r="F215" s="50">
        <v>1</v>
      </c>
      <c r="G215" s="37">
        <v>1</v>
      </c>
      <c r="H215" s="37">
        <v>4</v>
      </c>
      <c r="I215" s="50">
        <v>10</v>
      </c>
      <c r="J215" s="37">
        <v>1</v>
      </c>
      <c r="K215" s="3">
        <v>1</v>
      </c>
      <c r="L215" s="13">
        <v>2</v>
      </c>
      <c r="M215" s="13">
        <v>2</v>
      </c>
      <c r="N215" s="3">
        <v>4</v>
      </c>
      <c r="R215" s="20">
        <v>60000</v>
      </c>
      <c r="S215" s="20">
        <v>3500</v>
      </c>
      <c r="T215" s="37">
        <v>800</v>
      </c>
      <c r="U215" s="37">
        <v>1500</v>
      </c>
      <c r="V215" s="20">
        <v>15000</v>
      </c>
      <c r="W215" s="20">
        <v>2000</v>
      </c>
      <c r="Y215" s="37">
        <v>40000</v>
      </c>
      <c r="Z215" s="37">
        <v>1</v>
      </c>
      <c r="AA215" s="37">
        <v>1</v>
      </c>
      <c r="AB215" s="37">
        <v>1</v>
      </c>
      <c r="AC215" s="37">
        <v>2</v>
      </c>
      <c r="BS215" s="32">
        <v>150</v>
      </c>
      <c r="BW215" s="50">
        <v>2</v>
      </c>
      <c r="BX215" s="50">
        <v>14</v>
      </c>
      <c r="BY215" s="50">
        <v>1</v>
      </c>
      <c r="CH215" s="37">
        <v>1</v>
      </c>
      <c r="CI215" s="37">
        <v>2</v>
      </c>
      <c r="CJ215" s="37">
        <v>2</v>
      </c>
      <c r="CL215" s="37">
        <v>1</v>
      </c>
      <c r="CM215" s="37">
        <v>1</v>
      </c>
      <c r="CN215" s="37">
        <v>2</v>
      </c>
      <c r="CO215" s="37">
        <v>2</v>
      </c>
      <c r="CP215" s="37">
        <v>2</v>
      </c>
    </row>
    <row r="216" spans="1:94" x14ac:dyDescent="0.3">
      <c r="Y21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EFAB-DF03-4805-8249-DBB73183DCFB}">
  <dimension ref="A1:E215"/>
  <sheetViews>
    <sheetView workbookViewId="0">
      <selection activeCell="E1" sqref="E1"/>
    </sheetView>
  </sheetViews>
  <sheetFormatPr defaultRowHeight="14.4" x14ac:dyDescent="0.3"/>
  <cols>
    <col min="1" max="4" width="15.109375" customWidth="1"/>
    <col min="5" max="5" width="15.109375" style="37" customWidth="1"/>
  </cols>
  <sheetData>
    <row r="1" spans="1:5" x14ac:dyDescent="0.3">
      <c r="A1" t="s">
        <v>74</v>
      </c>
      <c r="B1" t="s">
        <v>84</v>
      </c>
      <c r="C1" t="s">
        <v>87</v>
      </c>
      <c r="D1" t="s">
        <v>90</v>
      </c>
      <c r="E1" s="37" t="s">
        <v>104</v>
      </c>
    </row>
    <row r="2" spans="1:5" x14ac:dyDescent="0.3">
      <c r="A2">
        <v>1</v>
      </c>
      <c r="B2">
        <v>2</v>
      </c>
      <c r="D2">
        <v>4</v>
      </c>
      <c r="E2" s="37">
        <f>C2+D2</f>
        <v>4</v>
      </c>
    </row>
    <row r="3" spans="1:5" x14ac:dyDescent="0.3">
      <c r="A3">
        <v>2</v>
      </c>
      <c r="B3">
        <v>1</v>
      </c>
      <c r="C3">
        <v>3</v>
      </c>
      <c r="E3" s="37">
        <f t="shared" ref="E3:E66" si="0">C3+D3</f>
        <v>3</v>
      </c>
    </row>
    <row r="4" spans="1:5" x14ac:dyDescent="0.3">
      <c r="A4">
        <v>3</v>
      </c>
      <c r="B4">
        <v>1</v>
      </c>
      <c r="C4">
        <v>3</v>
      </c>
      <c r="E4" s="37">
        <f t="shared" si="0"/>
        <v>3</v>
      </c>
    </row>
    <row r="5" spans="1:5" x14ac:dyDescent="0.3">
      <c r="A5">
        <v>4</v>
      </c>
      <c r="B5">
        <v>2</v>
      </c>
      <c r="D5">
        <v>5</v>
      </c>
      <c r="E5" s="37">
        <f t="shared" si="0"/>
        <v>5</v>
      </c>
    </row>
    <row r="6" spans="1:5" x14ac:dyDescent="0.3">
      <c r="A6">
        <v>5</v>
      </c>
      <c r="B6">
        <v>1</v>
      </c>
      <c r="C6">
        <v>3</v>
      </c>
      <c r="E6" s="37">
        <f t="shared" si="0"/>
        <v>3</v>
      </c>
    </row>
    <row r="7" spans="1:5" x14ac:dyDescent="0.3">
      <c r="A7">
        <v>6</v>
      </c>
      <c r="B7">
        <v>1</v>
      </c>
      <c r="C7">
        <v>1</v>
      </c>
      <c r="E7" s="37">
        <f t="shared" si="0"/>
        <v>1</v>
      </c>
    </row>
    <row r="8" spans="1:5" x14ac:dyDescent="0.3">
      <c r="A8">
        <v>7</v>
      </c>
      <c r="B8">
        <v>1</v>
      </c>
      <c r="C8">
        <v>2</v>
      </c>
      <c r="E8" s="37">
        <f t="shared" si="0"/>
        <v>2</v>
      </c>
    </row>
    <row r="9" spans="1:5" x14ac:dyDescent="0.3">
      <c r="A9">
        <v>8</v>
      </c>
      <c r="B9">
        <v>1</v>
      </c>
      <c r="C9">
        <v>1</v>
      </c>
      <c r="E9" s="37">
        <f t="shared" si="0"/>
        <v>1</v>
      </c>
    </row>
    <row r="10" spans="1:5" x14ac:dyDescent="0.3">
      <c r="A10">
        <v>9</v>
      </c>
      <c r="B10">
        <v>1</v>
      </c>
      <c r="C10">
        <v>3</v>
      </c>
      <c r="E10" s="37">
        <f t="shared" si="0"/>
        <v>3</v>
      </c>
    </row>
    <row r="11" spans="1:5" x14ac:dyDescent="0.3">
      <c r="A11">
        <v>10</v>
      </c>
      <c r="B11">
        <v>2</v>
      </c>
      <c r="D11">
        <v>5</v>
      </c>
      <c r="E11" s="37">
        <f t="shared" si="0"/>
        <v>5</v>
      </c>
    </row>
    <row r="12" spans="1:5" x14ac:dyDescent="0.3">
      <c r="A12">
        <v>11</v>
      </c>
      <c r="B12">
        <v>1</v>
      </c>
      <c r="C12">
        <v>5</v>
      </c>
      <c r="E12" s="37">
        <f t="shared" si="0"/>
        <v>5</v>
      </c>
    </row>
    <row r="13" spans="1:5" x14ac:dyDescent="0.3">
      <c r="A13">
        <v>12</v>
      </c>
      <c r="B13">
        <v>1</v>
      </c>
      <c r="C13">
        <v>4</v>
      </c>
      <c r="E13" s="37">
        <f t="shared" si="0"/>
        <v>4</v>
      </c>
    </row>
    <row r="14" spans="1:5" x14ac:dyDescent="0.3">
      <c r="A14">
        <v>13</v>
      </c>
      <c r="B14">
        <v>1</v>
      </c>
      <c r="C14">
        <v>4</v>
      </c>
      <c r="E14" s="37">
        <f t="shared" si="0"/>
        <v>4</v>
      </c>
    </row>
    <row r="15" spans="1:5" x14ac:dyDescent="0.3">
      <c r="A15">
        <v>14</v>
      </c>
      <c r="B15">
        <v>1</v>
      </c>
      <c r="C15">
        <v>3</v>
      </c>
      <c r="E15" s="37">
        <f t="shared" si="0"/>
        <v>3</v>
      </c>
    </row>
    <row r="16" spans="1:5" x14ac:dyDescent="0.3">
      <c r="A16">
        <v>15</v>
      </c>
      <c r="B16">
        <v>2</v>
      </c>
      <c r="D16">
        <v>4</v>
      </c>
      <c r="E16" s="37">
        <f t="shared" si="0"/>
        <v>4</v>
      </c>
    </row>
    <row r="17" spans="1:5" x14ac:dyDescent="0.3">
      <c r="A17">
        <v>16</v>
      </c>
      <c r="B17">
        <v>1</v>
      </c>
      <c r="C17">
        <v>4</v>
      </c>
      <c r="E17" s="37">
        <f t="shared" si="0"/>
        <v>4</v>
      </c>
    </row>
    <row r="18" spans="1:5" x14ac:dyDescent="0.3">
      <c r="A18">
        <v>17</v>
      </c>
      <c r="B18">
        <v>2</v>
      </c>
      <c r="D18">
        <v>4</v>
      </c>
      <c r="E18" s="37">
        <f t="shared" si="0"/>
        <v>4</v>
      </c>
    </row>
    <row r="19" spans="1:5" x14ac:dyDescent="0.3">
      <c r="A19">
        <v>19</v>
      </c>
      <c r="B19">
        <v>2</v>
      </c>
      <c r="D19">
        <v>2</v>
      </c>
      <c r="E19" s="37">
        <f t="shared" si="0"/>
        <v>2</v>
      </c>
    </row>
    <row r="20" spans="1:5" x14ac:dyDescent="0.3">
      <c r="A20">
        <v>20</v>
      </c>
      <c r="B20">
        <v>2</v>
      </c>
      <c r="D20">
        <v>2</v>
      </c>
      <c r="E20" s="37">
        <f t="shared" si="0"/>
        <v>2</v>
      </c>
    </row>
    <row r="21" spans="1:5" x14ac:dyDescent="0.3">
      <c r="A21">
        <v>21</v>
      </c>
      <c r="B21">
        <v>1</v>
      </c>
      <c r="C21">
        <v>2</v>
      </c>
      <c r="E21" s="37">
        <f t="shared" si="0"/>
        <v>2</v>
      </c>
    </row>
    <row r="22" spans="1:5" x14ac:dyDescent="0.3">
      <c r="A22">
        <v>22</v>
      </c>
      <c r="B22">
        <v>2</v>
      </c>
      <c r="D22">
        <v>6</v>
      </c>
      <c r="E22" s="37">
        <f t="shared" si="0"/>
        <v>6</v>
      </c>
    </row>
    <row r="23" spans="1:5" x14ac:dyDescent="0.3">
      <c r="A23">
        <v>23</v>
      </c>
      <c r="B23">
        <v>1</v>
      </c>
      <c r="C23">
        <v>2</v>
      </c>
      <c r="E23" s="37">
        <f t="shared" si="0"/>
        <v>2</v>
      </c>
    </row>
    <row r="24" spans="1:5" x14ac:dyDescent="0.3">
      <c r="A24">
        <v>24</v>
      </c>
      <c r="B24">
        <v>1</v>
      </c>
      <c r="C24">
        <v>3</v>
      </c>
      <c r="E24" s="37">
        <f t="shared" si="0"/>
        <v>3</v>
      </c>
    </row>
    <row r="25" spans="1:5" x14ac:dyDescent="0.3">
      <c r="A25">
        <v>25</v>
      </c>
      <c r="B25">
        <v>2</v>
      </c>
      <c r="D25">
        <v>3</v>
      </c>
      <c r="E25" s="37">
        <f t="shared" si="0"/>
        <v>3</v>
      </c>
    </row>
    <row r="26" spans="1:5" x14ac:dyDescent="0.3">
      <c r="A26">
        <v>26</v>
      </c>
      <c r="B26">
        <v>1</v>
      </c>
      <c r="C26">
        <v>2</v>
      </c>
      <c r="E26" s="37">
        <f t="shared" si="0"/>
        <v>2</v>
      </c>
    </row>
    <row r="27" spans="1:5" x14ac:dyDescent="0.3">
      <c r="A27">
        <v>27</v>
      </c>
      <c r="B27">
        <v>1</v>
      </c>
      <c r="C27">
        <v>3</v>
      </c>
      <c r="E27" s="37">
        <f t="shared" si="0"/>
        <v>3</v>
      </c>
    </row>
    <row r="28" spans="1:5" x14ac:dyDescent="0.3">
      <c r="A28">
        <v>28</v>
      </c>
      <c r="B28">
        <v>1</v>
      </c>
      <c r="C28">
        <v>5</v>
      </c>
      <c r="E28" s="37">
        <f t="shared" si="0"/>
        <v>5</v>
      </c>
    </row>
    <row r="29" spans="1:5" x14ac:dyDescent="0.3">
      <c r="A29">
        <v>30</v>
      </c>
      <c r="B29">
        <v>1</v>
      </c>
      <c r="C29">
        <v>3</v>
      </c>
      <c r="E29" s="37">
        <f t="shared" si="0"/>
        <v>3</v>
      </c>
    </row>
    <row r="30" spans="1:5" x14ac:dyDescent="0.3">
      <c r="A30">
        <v>31</v>
      </c>
      <c r="B30">
        <v>1</v>
      </c>
      <c r="C30">
        <v>2</v>
      </c>
      <c r="E30" s="37">
        <f t="shared" si="0"/>
        <v>2</v>
      </c>
    </row>
    <row r="31" spans="1:5" x14ac:dyDescent="0.3">
      <c r="A31">
        <v>32</v>
      </c>
      <c r="B31">
        <v>1</v>
      </c>
      <c r="C31">
        <v>5</v>
      </c>
      <c r="E31" s="37">
        <f t="shared" si="0"/>
        <v>5</v>
      </c>
    </row>
    <row r="32" spans="1:5" x14ac:dyDescent="0.3">
      <c r="A32">
        <v>33</v>
      </c>
      <c r="B32">
        <v>1</v>
      </c>
      <c r="C32">
        <v>1</v>
      </c>
      <c r="E32" s="37">
        <f t="shared" si="0"/>
        <v>1</v>
      </c>
    </row>
    <row r="33" spans="1:5" x14ac:dyDescent="0.3">
      <c r="A33">
        <v>34</v>
      </c>
      <c r="B33">
        <v>2</v>
      </c>
      <c r="D33">
        <v>6</v>
      </c>
      <c r="E33" s="37">
        <f t="shared" si="0"/>
        <v>6</v>
      </c>
    </row>
    <row r="34" spans="1:5" x14ac:dyDescent="0.3">
      <c r="A34">
        <v>35</v>
      </c>
      <c r="B34">
        <v>1</v>
      </c>
      <c r="C34">
        <v>2</v>
      </c>
      <c r="E34" s="37">
        <f t="shared" si="0"/>
        <v>2</v>
      </c>
    </row>
    <row r="35" spans="1:5" x14ac:dyDescent="0.3">
      <c r="A35">
        <v>36</v>
      </c>
      <c r="B35">
        <v>1</v>
      </c>
      <c r="C35">
        <v>5</v>
      </c>
      <c r="E35" s="37">
        <f t="shared" si="0"/>
        <v>5</v>
      </c>
    </row>
    <row r="36" spans="1:5" x14ac:dyDescent="0.3">
      <c r="A36">
        <v>37</v>
      </c>
      <c r="B36">
        <v>2</v>
      </c>
      <c r="D36">
        <v>6</v>
      </c>
      <c r="E36" s="37">
        <f t="shared" si="0"/>
        <v>6</v>
      </c>
    </row>
    <row r="37" spans="1:5" x14ac:dyDescent="0.3">
      <c r="A37">
        <v>38</v>
      </c>
      <c r="B37">
        <v>1</v>
      </c>
      <c r="C37">
        <v>2</v>
      </c>
      <c r="E37" s="37">
        <f t="shared" si="0"/>
        <v>2</v>
      </c>
    </row>
    <row r="38" spans="1:5" x14ac:dyDescent="0.3">
      <c r="A38">
        <v>39</v>
      </c>
      <c r="B38">
        <v>1</v>
      </c>
      <c r="C38">
        <v>3</v>
      </c>
      <c r="E38" s="37">
        <f t="shared" si="0"/>
        <v>3</v>
      </c>
    </row>
    <row r="39" spans="1:5" x14ac:dyDescent="0.3">
      <c r="A39">
        <v>40</v>
      </c>
      <c r="B39">
        <v>2</v>
      </c>
      <c r="D39">
        <v>6</v>
      </c>
      <c r="E39" s="37">
        <f t="shared" si="0"/>
        <v>6</v>
      </c>
    </row>
    <row r="40" spans="1:5" x14ac:dyDescent="0.3">
      <c r="A40">
        <v>41</v>
      </c>
      <c r="B40">
        <v>1</v>
      </c>
      <c r="C40">
        <v>3</v>
      </c>
      <c r="E40" s="37">
        <f t="shared" si="0"/>
        <v>3</v>
      </c>
    </row>
    <row r="41" spans="1:5" x14ac:dyDescent="0.3">
      <c r="A41">
        <v>42</v>
      </c>
      <c r="B41">
        <v>2</v>
      </c>
      <c r="D41">
        <v>5</v>
      </c>
      <c r="E41" s="37">
        <f t="shared" si="0"/>
        <v>5</v>
      </c>
    </row>
    <row r="42" spans="1:5" x14ac:dyDescent="0.3">
      <c r="A42">
        <v>43</v>
      </c>
      <c r="B42">
        <v>1</v>
      </c>
      <c r="C42">
        <v>3</v>
      </c>
      <c r="E42" s="37">
        <f t="shared" si="0"/>
        <v>3</v>
      </c>
    </row>
    <row r="43" spans="1:5" x14ac:dyDescent="0.3">
      <c r="A43">
        <v>44</v>
      </c>
      <c r="B43">
        <v>1</v>
      </c>
      <c r="C43">
        <v>4</v>
      </c>
      <c r="E43" s="37">
        <f t="shared" si="0"/>
        <v>4</v>
      </c>
    </row>
    <row r="44" spans="1:5" x14ac:dyDescent="0.3">
      <c r="A44">
        <v>45</v>
      </c>
      <c r="B44">
        <v>2</v>
      </c>
      <c r="D44">
        <v>3</v>
      </c>
      <c r="E44" s="37">
        <f t="shared" si="0"/>
        <v>3</v>
      </c>
    </row>
    <row r="45" spans="1:5" x14ac:dyDescent="0.3">
      <c r="A45">
        <v>46</v>
      </c>
      <c r="B45">
        <v>1</v>
      </c>
      <c r="C45">
        <v>4</v>
      </c>
      <c r="E45" s="37">
        <f t="shared" si="0"/>
        <v>4</v>
      </c>
    </row>
    <row r="46" spans="1:5" x14ac:dyDescent="0.3">
      <c r="A46">
        <v>47</v>
      </c>
      <c r="B46">
        <v>1</v>
      </c>
      <c r="C46">
        <v>2</v>
      </c>
      <c r="E46" s="37">
        <f t="shared" si="0"/>
        <v>2</v>
      </c>
    </row>
    <row r="47" spans="1:5" x14ac:dyDescent="0.3">
      <c r="A47">
        <v>48</v>
      </c>
      <c r="B47">
        <v>1</v>
      </c>
      <c r="C47">
        <v>4</v>
      </c>
      <c r="E47" s="37">
        <f t="shared" si="0"/>
        <v>4</v>
      </c>
    </row>
    <row r="48" spans="1:5" x14ac:dyDescent="0.3">
      <c r="A48">
        <v>49</v>
      </c>
      <c r="B48">
        <v>2</v>
      </c>
      <c r="D48">
        <v>5</v>
      </c>
      <c r="E48" s="37">
        <f t="shared" si="0"/>
        <v>5</v>
      </c>
    </row>
    <row r="49" spans="1:5" x14ac:dyDescent="0.3">
      <c r="A49">
        <v>50</v>
      </c>
      <c r="B49">
        <v>1</v>
      </c>
      <c r="C49">
        <v>4</v>
      </c>
      <c r="E49" s="37">
        <f t="shared" si="0"/>
        <v>4</v>
      </c>
    </row>
    <row r="50" spans="1:5" x14ac:dyDescent="0.3">
      <c r="A50">
        <v>51</v>
      </c>
      <c r="B50">
        <v>2</v>
      </c>
      <c r="D50">
        <v>3</v>
      </c>
      <c r="E50" s="37">
        <f t="shared" si="0"/>
        <v>3</v>
      </c>
    </row>
    <row r="51" spans="1:5" x14ac:dyDescent="0.3">
      <c r="A51">
        <v>52</v>
      </c>
      <c r="B51">
        <v>1</v>
      </c>
      <c r="C51">
        <v>4</v>
      </c>
      <c r="E51" s="37">
        <f t="shared" si="0"/>
        <v>4</v>
      </c>
    </row>
    <row r="52" spans="1:5" x14ac:dyDescent="0.3">
      <c r="A52">
        <v>53</v>
      </c>
      <c r="B52">
        <v>1</v>
      </c>
      <c r="C52">
        <v>5</v>
      </c>
      <c r="E52" s="37">
        <f t="shared" si="0"/>
        <v>5</v>
      </c>
    </row>
    <row r="53" spans="1:5" x14ac:dyDescent="0.3">
      <c r="A53">
        <v>54</v>
      </c>
      <c r="B53">
        <v>2</v>
      </c>
      <c r="D53">
        <v>5</v>
      </c>
      <c r="E53" s="37">
        <f t="shared" si="0"/>
        <v>5</v>
      </c>
    </row>
    <row r="54" spans="1:5" x14ac:dyDescent="0.3">
      <c r="A54">
        <v>55</v>
      </c>
      <c r="B54">
        <v>1</v>
      </c>
      <c r="C54">
        <v>3</v>
      </c>
      <c r="E54" s="37">
        <f t="shared" si="0"/>
        <v>3</v>
      </c>
    </row>
    <row r="55" spans="1:5" x14ac:dyDescent="0.3">
      <c r="A55">
        <v>56</v>
      </c>
      <c r="B55">
        <v>1</v>
      </c>
      <c r="C55">
        <v>3</v>
      </c>
      <c r="E55" s="37">
        <f t="shared" si="0"/>
        <v>3</v>
      </c>
    </row>
    <row r="56" spans="1:5" x14ac:dyDescent="0.3">
      <c r="A56">
        <v>57</v>
      </c>
      <c r="B56">
        <v>1</v>
      </c>
      <c r="C56">
        <v>3</v>
      </c>
      <c r="E56" s="37">
        <f t="shared" si="0"/>
        <v>3</v>
      </c>
    </row>
    <row r="57" spans="1:5" x14ac:dyDescent="0.3">
      <c r="A57">
        <v>58</v>
      </c>
      <c r="B57">
        <v>1</v>
      </c>
      <c r="C57">
        <v>3</v>
      </c>
      <c r="E57" s="37">
        <f t="shared" si="0"/>
        <v>3</v>
      </c>
    </row>
    <row r="58" spans="1:5" x14ac:dyDescent="0.3">
      <c r="A58">
        <v>59</v>
      </c>
      <c r="B58">
        <v>1</v>
      </c>
      <c r="C58">
        <v>3</v>
      </c>
      <c r="E58" s="37">
        <f t="shared" si="0"/>
        <v>3</v>
      </c>
    </row>
    <row r="59" spans="1:5" x14ac:dyDescent="0.3">
      <c r="A59">
        <v>60</v>
      </c>
      <c r="B59">
        <v>2</v>
      </c>
      <c r="D59">
        <v>5</v>
      </c>
      <c r="E59" s="37">
        <f t="shared" si="0"/>
        <v>5</v>
      </c>
    </row>
    <row r="60" spans="1:5" x14ac:dyDescent="0.3">
      <c r="A60">
        <v>61</v>
      </c>
      <c r="B60">
        <v>2</v>
      </c>
      <c r="D60">
        <v>6</v>
      </c>
      <c r="E60" s="37">
        <f t="shared" si="0"/>
        <v>6</v>
      </c>
    </row>
    <row r="61" spans="1:5" x14ac:dyDescent="0.3">
      <c r="A61">
        <v>62</v>
      </c>
      <c r="B61">
        <v>2</v>
      </c>
      <c r="D61">
        <v>6</v>
      </c>
      <c r="E61" s="37">
        <f t="shared" si="0"/>
        <v>6</v>
      </c>
    </row>
    <row r="62" spans="1:5" x14ac:dyDescent="0.3">
      <c r="A62">
        <v>63</v>
      </c>
      <c r="B62">
        <v>2</v>
      </c>
      <c r="D62">
        <v>1</v>
      </c>
      <c r="E62" s="37">
        <f t="shared" si="0"/>
        <v>1</v>
      </c>
    </row>
    <row r="63" spans="1:5" x14ac:dyDescent="0.3">
      <c r="A63">
        <v>64</v>
      </c>
      <c r="B63">
        <v>2</v>
      </c>
      <c r="D63">
        <v>4</v>
      </c>
      <c r="E63" s="37">
        <f t="shared" si="0"/>
        <v>4</v>
      </c>
    </row>
    <row r="64" spans="1:5" x14ac:dyDescent="0.3">
      <c r="A64">
        <v>65</v>
      </c>
      <c r="B64">
        <v>1</v>
      </c>
      <c r="C64">
        <v>3</v>
      </c>
      <c r="E64" s="37">
        <f t="shared" si="0"/>
        <v>3</v>
      </c>
    </row>
    <row r="65" spans="1:5" x14ac:dyDescent="0.3">
      <c r="A65">
        <v>66</v>
      </c>
      <c r="B65">
        <v>1</v>
      </c>
      <c r="C65">
        <v>4</v>
      </c>
      <c r="E65" s="37">
        <f t="shared" si="0"/>
        <v>4</v>
      </c>
    </row>
    <row r="66" spans="1:5" x14ac:dyDescent="0.3">
      <c r="A66">
        <v>67</v>
      </c>
      <c r="B66">
        <v>1</v>
      </c>
      <c r="C66">
        <v>3</v>
      </c>
      <c r="E66" s="37">
        <f t="shared" si="0"/>
        <v>3</v>
      </c>
    </row>
    <row r="67" spans="1:5" x14ac:dyDescent="0.3">
      <c r="A67">
        <v>68</v>
      </c>
      <c r="B67">
        <v>1</v>
      </c>
      <c r="C67">
        <v>2</v>
      </c>
      <c r="E67" s="37">
        <f t="shared" ref="E67:E130" si="1">C67+D67</f>
        <v>2</v>
      </c>
    </row>
    <row r="68" spans="1:5" x14ac:dyDescent="0.3">
      <c r="A68">
        <v>70</v>
      </c>
      <c r="B68">
        <v>1</v>
      </c>
      <c r="C68">
        <v>1</v>
      </c>
      <c r="E68" s="37">
        <f t="shared" si="1"/>
        <v>1</v>
      </c>
    </row>
    <row r="69" spans="1:5" x14ac:dyDescent="0.3">
      <c r="A69">
        <v>71</v>
      </c>
      <c r="B69">
        <v>1</v>
      </c>
      <c r="C69">
        <v>1</v>
      </c>
      <c r="E69" s="37">
        <f t="shared" si="1"/>
        <v>1</v>
      </c>
    </row>
    <row r="70" spans="1:5" x14ac:dyDescent="0.3">
      <c r="A70">
        <v>72</v>
      </c>
      <c r="B70">
        <v>1</v>
      </c>
      <c r="C70">
        <v>4</v>
      </c>
      <c r="E70" s="37">
        <f t="shared" si="1"/>
        <v>4</v>
      </c>
    </row>
    <row r="71" spans="1:5" x14ac:dyDescent="0.3">
      <c r="A71">
        <v>73</v>
      </c>
      <c r="B71">
        <v>1</v>
      </c>
      <c r="C71">
        <v>3</v>
      </c>
      <c r="E71" s="37">
        <f t="shared" si="1"/>
        <v>3</v>
      </c>
    </row>
    <row r="72" spans="1:5" x14ac:dyDescent="0.3">
      <c r="A72">
        <v>76</v>
      </c>
      <c r="B72">
        <v>1</v>
      </c>
      <c r="C72">
        <v>3</v>
      </c>
      <c r="E72" s="37">
        <f t="shared" si="1"/>
        <v>3</v>
      </c>
    </row>
    <row r="73" spans="1:5" x14ac:dyDescent="0.3">
      <c r="A73">
        <v>77</v>
      </c>
      <c r="B73">
        <v>1</v>
      </c>
      <c r="C73">
        <v>3</v>
      </c>
      <c r="E73" s="37">
        <f t="shared" si="1"/>
        <v>3</v>
      </c>
    </row>
    <row r="74" spans="1:5" x14ac:dyDescent="0.3">
      <c r="A74">
        <v>78</v>
      </c>
      <c r="B74">
        <v>2</v>
      </c>
      <c r="D74">
        <v>5</v>
      </c>
      <c r="E74" s="37">
        <f t="shared" si="1"/>
        <v>5</v>
      </c>
    </row>
    <row r="75" spans="1:5" x14ac:dyDescent="0.3">
      <c r="A75">
        <v>79</v>
      </c>
      <c r="B75">
        <v>2</v>
      </c>
      <c r="D75">
        <v>4</v>
      </c>
      <c r="E75" s="37">
        <f t="shared" si="1"/>
        <v>4</v>
      </c>
    </row>
    <row r="76" spans="1:5" x14ac:dyDescent="0.3">
      <c r="A76">
        <v>84</v>
      </c>
      <c r="B76">
        <v>1</v>
      </c>
      <c r="C76">
        <v>2</v>
      </c>
      <c r="E76" s="37">
        <f t="shared" si="1"/>
        <v>2</v>
      </c>
    </row>
    <row r="77" spans="1:5" x14ac:dyDescent="0.3">
      <c r="A77">
        <v>86</v>
      </c>
      <c r="B77">
        <v>1</v>
      </c>
      <c r="C77">
        <v>2</v>
      </c>
      <c r="E77" s="37">
        <f t="shared" si="1"/>
        <v>2</v>
      </c>
    </row>
    <row r="78" spans="1:5" x14ac:dyDescent="0.3">
      <c r="A78">
        <v>87</v>
      </c>
      <c r="B78">
        <v>2</v>
      </c>
      <c r="D78">
        <v>5</v>
      </c>
      <c r="E78" s="37">
        <f t="shared" si="1"/>
        <v>5</v>
      </c>
    </row>
    <row r="79" spans="1:5" x14ac:dyDescent="0.3">
      <c r="A79">
        <v>88</v>
      </c>
      <c r="B79">
        <v>1</v>
      </c>
      <c r="C79">
        <v>2</v>
      </c>
      <c r="E79" s="37">
        <f t="shared" si="1"/>
        <v>2</v>
      </c>
    </row>
    <row r="80" spans="1:5" x14ac:dyDescent="0.3">
      <c r="A80">
        <v>89</v>
      </c>
      <c r="B80">
        <v>1</v>
      </c>
      <c r="C80">
        <v>5</v>
      </c>
      <c r="E80" s="37">
        <f t="shared" si="1"/>
        <v>5</v>
      </c>
    </row>
    <row r="81" spans="1:5" x14ac:dyDescent="0.3">
      <c r="A81">
        <v>90</v>
      </c>
      <c r="B81">
        <v>1</v>
      </c>
      <c r="C81">
        <v>4</v>
      </c>
      <c r="E81" s="37">
        <f t="shared" si="1"/>
        <v>4</v>
      </c>
    </row>
    <row r="82" spans="1:5" x14ac:dyDescent="0.3">
      <c r="A82">
        <v>91</v>
      </c>
      <c r="B82">
        <v>1</v>
      </c>
      <c r="C82">
        <v>5</v>
      </c>
      <c r="E82" s="37">
        <f t="shared" si="1"/>
        <v>5</v>
      </c>
    </row>
    <row r="83" spans="1:5" x14ac:dyDescent="0.3">
      <c r="A83">
        <v>92</v>
      </c>
      <c r="B83">
        <v>1</v>
      </c>
      <c r="C83">
        <v>2</v>
      </c>
      <c r="E83" s="37">
        <f t="shared" si="1"/>
        <v>2</v>
      </c>
    </row>
    <row r="84" spans="1:5" x14ac:dyDescent="0.3">
      <c r="A84">
        <v>93</v>
      </c>
      <c r="B84">
        <v>1</v>
      </c>
      <c r="C84">
        <v>4</v>
      </c>
      <c r="E84" s="37">
        <f t="shared" si="1"/>
        <v>4</v>
      </c>
    </row>
    <row r="85" spans="1:5" x14ac:dyDescent="0.3">
      <c r="A85">
        <v>95</v>
      </c>
      <c r="B85">
        <v>1</v>
      </c>
      <c r="C85">
        <v>5</v>
      </c>
      <c r="E85" s="37">
        <f t="shared" si="1"/>
        <v>5</v>
      </c>
    </row>
    <row r="86" spans="1:5" x14ac:dyDescent="0.3">
      <c r="A86">
        <v>100</v>
      </c>
      <c r="B86">
        <v>1</v>
      </c>
      <c r="C86">
        <v>4</v>
      </c>
      <c r="E86" s="37">
        <f t="shared" si="1"/>
        <v>4</v>
      </c>
    </row>
    <row r="87" spans="1:5" x14ac:dyDescent="0.3">
      <c r="A87">
        <v>101</v>
      </c>
      <c r="B87">
        <v>2</v>
      </c>
      <c r="D87">
        <v>5</v>
      </c>
      <c r="E87" s="37">
        <f t="shared" si="1"/>
        <v>5</v>
      </c>
    </row>
    <row r="88" spans="1:5" x14ac:dyDescent="0.3">
      <c r="A88">
        <v>102</v>
      </c>
      <c r="B88">
        <v>1</v>
      </c>
      <c r="C88">
        <v>5</v>
      </c>
      <c r="E88" s="37">
        <f t="shared" si="1"/>
        <v>5</v>
      </c>
    </row>
    <row r="89" spans="1:5" x14ac:dyDescent="0.3">
      <c r="A89">
        <v>103</v>
      </c>
      <c r="B89">
        <v>2</v>
      </c>
      <c r="D89">
        <v>6</v>
      </c>
      <c r="E89" s="37">
        <f t="shared" si="1"/>
        <v>6</v>
      </c>
    </row>
    <row r="90" spans="1:5" x14ac:dyDescent="0.3">
      <c r="A90">
        <v>108</v>
      </c>
      <c r="B90">
        <v>1</v>
      </c>
      <c r="C90">
        <v>4</v>
      </c>
      <c r="E90" s="37">
        <f t="shared" si="1"/>
        <v>4</v>
      </c>
    </row>
    <row r="91" spans="1:5" x14ac:dyDescent="0.3">
      <c r="A91">
        <v>109</v>
      </c>
      <c r="B91">
        <v>1</v>
      </c>
      <c r="C91">
        <v>4</v>
      </c>
      <c r="E91" s="37">
        <f t="shared" si="1"/>
        <v>4</v>
      </c>
    </row>
    <row r="92" spans="1:5" x14ac:dyDescent="0.3">
      <c r="A92">
        <v>110</v>
      </c>
      <c r="B92">
        <v>2</v>
      </c>
      <c r="D92">
        <v>4</v>
      </c>
      <c r="E92" s="37">
        <f t="shared" si="1"/>
        <v>4</v>
      </c>
    </row>
    <row r="93" spans="1:5" x14ac:dyDescent="0.3">
      <c r="A93">
        <v>111</v>
      </c>
      <c r="B93">
        <v>1</v>
      </c>
      <c r="C93">
        <v>5</v>
      </c>
      <c r="E93" s="37">
        <f t="shared" si="1"/>
        <v>5</v>
      </c>
    </row>
    <row r="94" spans="1:5" x14ac:dyDescent="0.3">
      <c r="A94">
        <v>112</v>
      </c>
      <c r="B94">
        <v>1</v>
      </c>
      <c r="C94">
        <v>6</v>
      </c>
      <c r="E94" s="37">
        <f t="shared" si="1"/>
        <v>6</v>
      </c>
    </row>
    <row r="95" spans="1:5" x14ac:dyDescent="0.3">
      <c r="A95">
        <v>113</v>
      </c>
      <c r="B95">
        <v>1</v>
      </c>
      <c r="C95">
        <v>4</v>
      </c>
      <c r="E95" s="37">
        <f t="shared" si="1"/>
        <v>4</v>
      </c>
    </row>
    <row r="96" spans="1:5" x14ac:dyDescent="0.3">
      <c r="A96">
        <v>117</v>
      </c>
      <c r="B96">
        <v>1</v>
      </c>
      <c r="C96">
        <v>3</v>
      </c>
      <c r="E96" s="37">
        <f t="shared" si="1"/>
        <v>3</v>
      </c>
    </row>
    <row r="97" spans="1:5" x14ac:dyDescent="0.3">
      <c r="A97">
        <v>118</v>
      </c>
      <c r="B97">
        <v>2</v>
      </c>
      <c r="D97">
        <v>6</v>
      </c>
      <c r="E97" s="37">
        <f t="shared" si="1"/>
        <v>6</v>
      </c>
    </row>
    <row r="98" spans="1:5" x14ac:dyDescent="0.3">
      <c r="A98">
        <v>119</v>
      </c>
      <c r="B98">
        <v>1</v>
      </c>
      <c r="C98">
        <v>3</v>
      </c>
      <c r="E98" s="37">
        <f t="shared" si="1"/>
        <v>3</v>
      </c>
    </row>
    <row r="99" spans="1:5" x14ac:dyDescent="0.3">
      <c r="A99">
        <v>123</v>
      </c>
      <c r="B99">
        <v>2</v>
      </c>
      <c r="D99">
        <v>5</v>
      </c>
      <c r="E99" s="37">
        <f t="shared" si="1"/>
        <v>5</v>
      </c>
    </row>
    <row r="100" spans="1:5" x14ac:dyDescent="0.3">
      <c r="A100">
        <v>124</v>
      </c>
      <c r="B100">
        <v>1</v>
      </c>
      <c r="C100">
        <v>3</v>
      </c>
      <c r="E100" s="37">
        <f t="shared" si="1"/>
        <v>3</v>
      </c>
    </row>
    <row r="101" spans="1:5" x14ac:dyDescent="0.3">
      <c r="A101">
        <v>125</v>
      </c>
      <c r="B101">
        <v>2</v>
      </c>
      <c r="D101">
        <v>3</v>
      </c>
      <c r="E101" s="37">
        <f t="shared" si="1"/>
        <v>3</v>
      </c>
    </row>
    <row r="102" spans="1:5" x14ac:dyDescent="0.3">
      <c r="A102">
        <v>126</v>
      </c>
      <c r="B102">
        <v>2</v>
      </c>
      <c r="D102">
        <v>5</v>
      </c>
      <c r="E102" s="37">
        <f t="shared" si="1"/>
        <v>5</v>
      </c>
    </row>
    <row r="103" spans="1:5" x14ac:dyDescent="0.3">
      <c r="A103">
        <v>127</v>
      </c>
      <c r="B103">
        <v>2</v>
      </c>
      <c r="D103">
        <v>3</v>
      </c>
      <c r="E103" s="37">
        <f t="shared" si="1"/>
        <v>3</v>
      </c>
    </row>
    <row r="104" spans="1:5" x14ac:dyDescent="0.3">
      <c r="A104">
        <v>132</v>
      </c>
      <c r="B104">
        <v>1</v>
      </c>
      <c r="C104">
        <v>3</v>
      </c>
      <c r="E104" s="37">
        <f t="shared" si="1"/>
        <v>3</v>
      </c>
    </row>
    <row r="105" spans="1:5" x14ac:dyDescent="0.3">
      <c r="A105">
        <v>135</v>
      </c>
      <c r="B105">
        <v>2</v>
      </c>
      <c r="D105">
        <v>5</v>
      </c>
      <c r="E105" s="37">
        <f t="shared" si="1"/>
        <v>5</v>
      </c>
    </row>
    <row r="106" spans="1:5" x14ac:dyDescent="0.3">
      <c r="A106">
        <v>136</v>
      </c>
      <c r="B106">
        <v>2</v>
      </c>
      <c r="D106">
        <v>3</v>
      </c>
      <c r="E106" s="37">
        <f t="shared" si="1"/>
        <v>3</v>
      </c>
    </row>
    <row r="107" spans="1:5" x14ac:dyDescent="0.3">
      <c r="A107">
        <v>137</v>
      </c>
      <c r="B107">
        <v>1</v>
      </c>
      <c r="C107">
        <v>4</v>
      </c>
      <c r="E107" s="37">
        <f t="shared" si="1"/>
        <v>4</v>
      </c>
    </row>
    <row r="108" spans="1:5" x14ac:dyDescent="0.3">
      <c r="A108">
        <v>138</v>
      </c>
      <c r="B108">
        <v>2</v>
      </c>
      <c r="D108">
        <v>6</v>
      </c>
      <c r="E108" s="37">
        <f t="shared" si="1"/>
        <v>6</v>
      </c>
    </row>
    <row r="109" spans="1:5" x14ac:dyDescent="0.3">
      <c r="A109">
        <v>139</v>
      </c>
      <c r="B109">
        <v>1</v>
      </c>
      <c r="C109">
        <v>2</v>
      </c>
      <c r="E109" s="37">
        <f t="shared" si="1"/>
        <v>2</v>
      </c>
    </row>
    <row r="110" spans="1:5" x14ac:dyDescent="0.3">
      <c r="A110">
        <v>144</v>
      </c>
      <c r="B110">
        <v>1</v>
      </c>
      <c r="C110">
        <v>3</v>
      </c>
      <c r="E110" s="37">
        <f t="shared" si="1"/>
        <v>3</v>
      </c>
    </row>
    <row r="111" spans="1:5" x14ac:dyDescent="0.3">
      <c r="A111">
        <v>145</v>
      </c>
      <c r="B111">
        <v>2</v>
      </c>
      <c r="D111">
        <v>4</v>
      </c>
      <c r="E111" s="37">
        <f t="shared" si="1"/>
        <v>4</v>
      </c>
    </row>
    <row r="112" spans="1:5" x14ac:dyDescent="0.3">
      <c r="A112">
        <v>149</v>
      </c>
      <c r="B112">
        <v>1</v>
      </c>
      <c r="C112">
        <v>3</v>
      </c>
      <c r="E112" s="37">
        <f t="shared" si="1"/>
        <v>3</v>
      </c>
    </row>
    <row r="113" spans="1:5" x14ac:dyDescent="0.3">
      <c r="A113">
        <v>150</v>
      </c>
      <c r="B113">
        <v>1</v>
      </c>
      <c r="C113">
        <v>3</v>
      </c>
      <c r="E113" s="37">
        <f t="shared" si="1"/>
        <v>3</v>
      </c>
    </row>
    <row r="114" spans="1:5" x14ac:dyDescent="0.3">
      <c r="A114">
        <v>151</v>
      </c>
      <c r="B114">
        <v>1</v>
      </c>
      <c r="C114">
        <v>4</v>
      </c>
      <c r="E114" s="37">
        <f t="shared" si="1"/>
        <v>4</v>
      </c>
    </row>
    <row r="115" spans="1:5" x14ac:dyDescent="0.3">
      <c r="A115">
        <v>155</v>
      </c>
      <c r="B115">
        <v>1</v>
      </c>
      <c r="C115">
        <v>3</v>
      </c>
      <c r="E115" s="37">
        <f t="shared" si="1"/>
        <v>3</v>
      </c>
    </row>
    <row r="116" spans="1:5" x14ac:dyDescent="0.3">
      <c r="A116">
        <v>157</v>
      </c>
      <c r="B116">
        <v>1</v>
      </c>
      <c r="C116">
        <v>6</v>
      </c>
      <c r="E116" s="37">
        <f t="shared" si="1"/>
        <v>6</v>
      </c>
    </row>
    <row r="117" spans="1:5" x14ac:dyDescent="0.3">
      <c r="A117">
        <v>159</v>
      </c>
      <c r="B117">
        <v>1</v>
      </c>
      <c r="C117">
        <v>4</v>
      </c>
      <c r="E117" s="37">
        <f t="shared" si="1"/>
        <v>4</v>
      </c>
    </row>
    <row r="118" spans="1:5" x14ac:dyDescent="0.3">
      <c r="A118">
        <v>160</v>
      </c>
      <c r="B118">
        <v>1</v>
      </c>
      <c r="C118">
        <v>4</v>
      </c>
      <c r="E118" s="37">
        <f t="shared" si="1"/>
        <v>4</v>
      </c>
    </row>
    <row r="119" spans="1:5" x14ac:dyDescent="0.3">
      <c r="A119">
        <v>161</v>
      </c>
      <c r="B119">
        <v>1</v>
      </c>
      <c r="C119">
        <v>4</v>
      </c>
      <c r="E119" s="37">
        <f t="shared" si="1"/>
        <v>4</v>
      </c>
    </row>
    <row r="120" spans="1:5" x14ac:dyDescent="0.3">
      <c r="A120">
        <v>166</v>
      </c>
      <c r="B120">
        <v>2</v>
      </c>
      <c r="D120">
        <v>7</v>
      </c>
      <c r="E120" s="37">
        <f t="shared" si="1"/>
        <v>7</v>
      </c>
    </row>
    <row r="121" spans="1:5" x14ac:dyDescent="0.3">
      <c r="A121">
        <v>167</v>
      </c>
      <c r="B121">
        <v>2</v>
      </c>
      <c r="D121">
        <v>6</v>
      </c>
      <c r="E121" s="37">
        <f t="shared" si="1"/>
        <v>6</v>
      </c>
    </row>
    <row r="122" spans="1:5" x14ac:dyDescent="0.3">
      <c r="A122">
        <v>168</v>
      </c>
      <c r="B122">
        <v>2</v>
      </c>
      <c r="D122">
        <v>5</v>
      </c>
      <c r="E122" s="37">
        <f t="shared" si="1"/>
        <v>5</v>
      </c>
    </row>
    <row r="123" spans="1:5" x14ac:dyDescent="0.3">
      <c r="A123">
        <v>169</v>
      </c>
      <c r="B123">
        <v>2</v>
      </c>
      <c r="D123">
        <v>6</v>
      </c>
      <c r="E123" s="37">
        <f t="shared" si="1"/>
        <v>6</v>
      </c>
    </row>
    <row r="124" spans="1:5" x14ac:dyDescent="0.3">
      <c r="A124">
        <v>170</v>
      </c>
      <c r="B124">
        <v>2</v>
      </c>
      <c r="D124">
        <v>7</v>
      </c>
      <c r="E124" s="37">
        <f t="shared" si="1"/>
        <v>7</v>
      </c>
    </row>
    <row r="125" spans="1:5" x14ac:dyDescent="0.3">
      <c r="A125">
        <v>171</v>
      </c>
      <c r="B125">
        <v>1</v>
      </c>
      <c r="C125">
        <v>4</v>
      </c>
      <c r="E125" s="37">
        <f t="shared" si="1"/>
        <v>4</v>
      </c>
    </row>
    <row r="126" spans="1:5" x14ac:dyDescent="0.3">
      <c r="A126">
        <v>172</v>
      </c>
      <c r="B126">
        <v>2</v>
      </c>
      <c r="D126">
        <v>5</v>
      </c>
      <c r="E126" s="37">
        <f t="shared" si="1"/>
        <v>5</v>
      </c>
    </row>
    <row r="127" spans="1:5" x14ac:dyDescent="0.3">
      <c r="A127">
        <v>173</v>
      </c>
      <c r="B127">
        <v>1</v>
      </c>
      <c r="C127">
        <v>4</v>
      </c>
      <c r="E127" s="37">
        <f t="shared" si="1"/>
        <v>4</v>
      </c>
    </row>
    <row r="128" spans="1:5" x14ac:dyDescent="0.3">
      <c r="A128">
        <v>174</v>
      </c>
      <c r="B128">
        <v>2</v>
      </c>
      <c r="D128">
        <v>6</v>
      </c>
      <c r="E128" s="37">
        <f t="shared" si="1"/>
        <v>6</v>
      </c>
    </row>
    <row r="129" spans="1:5" x14ac:dyDescent="0.3">
      <c r="A129">
        <v>175</v>
      </c>
      <c r="B129">
        <v>1</v>
      </c>
      <c r="C129">
        <v>4</v>
      </c>
      <c r="E129" s="37">
        <f t="shared" si="1"/>
        <v>4</v>
      </c>
    </row>
    <row r="130" spans="1:5" x14ac:dyDescent="0.3">
      <c r="A130">
        <v>176</v>
      </c>
      <c r="B130">
        <v>1</v>
      </c>
      <c r="C130">
        <v>3</v>
      </c>
      <c r="E130" s="37">
        <f t="shared" si="1"/>
        <v>3</v>
      </c>
    </row>
    <row r="131" spans="1:5" x14ac:dyDescent="0.3">
      <c r="A131">
        <v>177</v>
      </c>
      <c r="B131">
        <v>1</v>
      </c>
      <c r="C131">
        <v>4</v>
      </c>
      <c r="E131" s="37">
        <f t="shared" ref="E131:E194" si="2">C131+D131</f>
        <v>4</v>
      </c>
    </row>
    <row r="132" spans="1:5" x14ac:dyDescent="0.3">
      <c r="A132">
        <v>178</v>
      </c>
      <c r="B132">
        <v>2</v>
      </c>
      <c r="D132">
        <v>5</v>
      </c>
      <c r="E132" s="37">
        <f t="shared" si="2"/>
        <v>5</v>
      </c>
    </row>
    <row r="133" spans="1:5" x14ac:dyDescent="0.3">
      <c r="A133">
        <v>179</v>
      </c>
      <c r="B133">
        <v>2</v>
      </c>
      <c r="D133">
        <v>6</v>
      </c>
      <c r="E133" s="37">
        <f t="shared" si="2"/>
        <v>6</v>
      </c>
    </row>
    <row r="134" spans="1:5" x14ac:dyDescent="0.3">
      <c r="A134">
        <v>180</v>
      </c>
      <c r="B134">
        <v>1</v>
      </c>
      <c r="C134">
        <v>2</v>
      </c>
      <c r="E134" s="37">
        <f t="shared" si="2"/>
        <v>2</v>
      </c>
    </row>
    <row r="135" spans="1:5" x14ac:dyDescent="0.3">
      <c r="A135">
        <v>181</v>
      </c>
      <c r="B135">
        <v>1</v>
      </c>
      <c r="C135">
        <v>3</v>
      </c>
      <c r="E135" s="37">
        <f t="shared" si="2"/>
        <v>3</v>
      </c>
    </row>
    <row r="136" spans="1:5" x14ac:dyDescent="0.3">
      <c r="A136">
        <v>182</v>
      </c>
      <c r="B136">
        <v>2</v>
      </c>
      <c r="D136">
        <v>8</v>
      </c>
      <c r="E136" s="37">
        <f t="shared" si="2"/>
        <v>8</v>
      </c>
    </row>
    <row r="137" spans="1:5" x14ac:dyDescent="0.3">
      <c r="A137">
        <v>183</v>
      </c>
      <c r="B137">
        <v>1</v>
      </c>
      <c r="C137">
        <v>1</v>
      </c>
      <c r="E137" s="37">
        <f t="shared" si="2"/>
        <v>1</v>
      </c>
    </row>
    <row r="138" spans="1:5" x14ac:dyDescent="0.3">
      <c r="A138">
        <v>184</v>
      </c>
      <c r="B138">
        <v>1</v>
      </c>
      <c r="C138">
        <v>5</v>
      </c>
      <c r="E138" s="37">
        <f t="shared" si="2"/>
        <v>5</v>
      </c>
    </row>
    <row r="139" spans="1:5" x14ac:dyDescent="0.3">
      <c r="A139">
        <v>185</v>
      </c>
      <c r="B139">
        <v>1</v>
      </c>
      <c r="C139">
        <v>2</v>
      </c>
      <c r="E139" s="37">
        <f t="shared" si="2"/>
        <v>2</v>
      </c>
    </row>
    <row r="140" spans="1:5" x14ac:dyDescent="0.3">
      <c r="A140">
        <v>186</v>
      </c>
      <c r="B140">
        <v>2</v>
      </c>
      <c r="D140">
        <v>2</v>
      </c>
      <c r="E140" s="37">
        <f t="shared" si="2"/>
        <v>2</v>
      </c>
    </row>
    <row r="141" spans="1:5" x14ac:dyDescent="0.3">
      <c r="A141">
        <v>187</v>
      </c>
      <c r="B141">
        <v>1</v>
      </c>
      <c r="C141">
        <v>4</v>
      </c>
      <c r="E141" s="37">
        <f t="shared" si="2"/>
        <v>4</v>
      </c>
    </row>
    <row r="142" spans="1:5" x14ac:dyDescent="0.3">
      <c r="A142">
        <v>189</v>
      </c>
      <c r="B142">
        <v>1</v>
      </c>
      <c r="C142">
        <v>5</v>
      </c>
      <c r="E142" s="37">
        <f t="shared" si="2"/>
        <v>5</v>
      </c>
    </row>
    <row r="143" spans="1:5" x14ac:dyDescent="0.3">
      <c r="A143">
        <v>193</v>
      </c>
      <c r="B143">
        <v>1</v>
      </c>
      <c r="C143">
        <v>4</v>
      </c>
      <c r="E143" s="37">
        <f t="shared" si="2"/>
        <v>4</v>
      </c>
    </row>
    <row r="144" spans="1:5" x14ac:dyDescent="0.3">
      <c r="A144">
        <v>194</v>
      </c>
      <c r="B144">
        <v>1</v>
      </c>
      <c r="C144">
        <v>4</v>
      </c>
      <c r="E144" s="37">
        <f t="shared" si="2"/>
        <v>4</v>
      </c>
    </row>
    <row r="145" spans="1:5" x14ac:dyDescent="0.3">
      <c r="A145">
        <v>195</v>
      </c>
      <c r="B145">
        <v>2</v>
      </c>
      <c r="D145">
        <v>2</v>
      </c>
      <c r="E145" s="37">
        <f t="shared" si="2"/>
        <v>2</v>
      </c>
    </row>
    <row r="146" spans="1:5" x14ac:dyDescent="0.3">
      <c r="A146">
        <v>196</v>
      </c>
      <c r="B146">
        <v>1</v>
      </c>
      <c r="C146">
        <v>5</v>
      </c>
      <c r="E146" s="37">
        <f t="shared" si="2"/>
        <v>5</v>
      </c>
    </row>
    <row r="147" spans="1:5" x14ac:dyDescent="0.3">
      <c r="A147">
        <v>197</v>
      </c>
      <c r="B147">
        <v>2</v>
      </c>
      <c r="D147">
        <v>5</v>
      </c>
      <c r="E147" s="37">
        <f t="shared" si="2"/>
        <v>5</v>
      </c>
    </row>
    <row r="148" spans="1:5" x14ac:dyDescent="0.3">
      <c r="A148">
        <v>198</v>
      </c>
      <c r="B148">
        <v>1</v>
      </c>
      <c r="C148">
        <v>2</v>
      </c>
      <c r="E148" s="37">
        <f t="shared" si="2"/>
        <v>2</v>
      </c>
    </row>
    <row r="149" spans="1:5" x14ac:dyDescent="0.3">
      <c r="A149">
        <v>199</v>
      </c>
      <c r="B149">
        <v>1</v>
      </c>
      <c r="C149">
        <v>4</v>
      </c>
      <c r="E149" s="37">
        <f t="shared" si="2"/>
        <v>4</v>
      </c>
    </row>
    <row r="150" spans="1:5" x14ac:dyDescent="0.3">
      <c r="A150">
        <v>200</v>
      </c>
      <c r="B150">
        <v>1</v>
      </c>
      <c r="C150">
        <v>5</v>
      </c>
      <c r="E150" s="37">
        <f t="shared" si="2"/>
        <v>5</v>
      </c>
    </row>
    <row r="151" spans="1:5" x14ac:dyDescent="0.3">
      <c r="A151">
        <v>201</v>
      </c>
      <c r="B151">
        <v>2</v>
      </c>
      <c r="D151">
        <v>6</v>
      </c>
      <c r="E151" s="37">
        <f t="shared" si="2"/>
        <v>6</v>
      </c>
    </row>
    <row r="152" spans="1:5" x14ac:dyDescent="0.3">
      <c r="A152">
        <v>202</v>
      </c>
      <c r="B152">
        <v>2</v>
      </c>
      <c r="D152">
        <v>4</v>
      </c>
      <c r="E152" s="37">
        <f t="shared" si="2"/>
        <v>4</v>
      </c>
    </row>
    <row r="153" spans="1:5" x14ac:dyDescent="0.3">
      <c r="A153">
        <v>203</v>
      </c>
      <c r="B153">
        <v>2</v>
      </c>
      <c r="D153">
        <v>5</v>
      </c>
      <c r="E153" s="37">
        <f t="shared" si="2"/>
        <v>5</v>
      </c>
    </row>
    <row r="154" spans="1:5" x14ac:dyDescent="0.3">
      <c r="A154">
        <v>204</v>
      </c>
      <c r="B154">
        <v>1</v>
      </c>
      <c r="C154">
        <v>4</v>
      </c>
      <c r="E154" s="37">
        <f t="shared" si="2"/>
        <v>4</v>
      </c>
    </row>
    <row r="155" spans="1:5" x14ac:dyDescent="0.3">
      <c r="A155">
        <v>205</v>
      </c>
      <c r="B155">
        <v>1</v>
      </c>
      <c r="C155">
        <v>5</v>
      </c>
      <c r="E155" s="37">
        <f t="shared" si="2"/>
        <v>5</v>
      </c>
    </row>
    <row r="156" spans="1:5" x14ac:dyDescent="0.3">
      <c r="A156">
        <v>206</v>
      </c>
      <c r="B156">
        <v>1</v>
      </c>
      <c r="C156">
        <v>5</v>
      </c>
      <c r="E156" s="37">
        <f t="shared" si="2"/>
        <v>5</v>
      </c>
    </row>
    <row r="157" spans="1:5" x14ac:dyDescent="0.3">
      <c r="A157">
        <v>207</v>
      </c>
      <c r="B157">
        <v>1</v>
      </c>
      <c r="C157">
        <v>2</v>
      </c>
      <c r="E157" s="37">
        <f t="shared" si="2"/>
        <v>2</v>
      </c>
    </row>
    <row r="158" spans="1:5" x14ac:dyDescent="0.3">
      <c r="A158">
        <v>208</v>
      </c>
      <c r="B158">
        <v>1</v>
      </c>
      <c r="C158">
        <v>3</v>
      </c>
      <c r="E158" s="37">
        <f t="shared" si="2"/>
        <v>3</v>
      </c>
    </row>
    <row r="159" spans="1:5" x14ac:dyDescent="0.3">
      <c r="A159">
        <v>209</v>
      </c>
      <c r="B159">
        <v>1</v>
      </c>
      <c r="C159">
        <v>2</v>
      </c>
      <c r="E159" s="37">
        <f t="shared" si="2"/>
        <v>2</v>
      </c>
    </row>
    <row r="160" spans="1:5" x14ac:dyDescent="0.3">
      <c r="A160">
        <v>211</v>
      </c>
      <c r="B160">
        <v>1</v>
      </c>
      <c r="C160">
        <v>2</v>
      </c>
      <c r="E160" s="37">
        <f t="shared" si="2"/>
        <v>2</v>
      </c>
    </row>
    <row r="161" spans="1:5" x14ac:dyDescent="0.3">
      <c r="A161">
        <v>212</v>
      </c>
      <c r="B161">
        <v>1</v>
      </c>
      <c r="C161">
        <v>5</v>
      </c>
      <c r="E161" s="37">
        <f t="shared" si="2"/>
        <v>5</v>
      </c>
    </row>
    <row r="162" spans="1:5" x14ac:dyDescent="0.3">
      <c r="A162">
        <v>213</v>
      </c>
      <c r="B162">
        <v>1</v>
      </c>
      <c r="C162">
        <v>5</v>
      </c>
      <c r="E162" s="37">
        <f t="shared" si="2"/>
        <v>5</v>
      </c>
    </row>
    <row r="163" spans="1:5" x14ac:dyDescent="0.3">
      <c r="A163">
        <v>214</v>
      </c>
      <c r="B163">
        <v>1</v>
      </c>
      <c r="C163">
        <v>5</v>
      </c>
      <c r="E163" s="37">
        <f t="shared" si="2"/>
        <v>5</v>
      </c>
    </row>
    <row r="164" spans="1:5" x14ac:dyDescent="0.3">
      <c r="A164">
        <v>215</v>
      </c>
      <c r="B164">
        <v>1</v>
      </c>
      <c r="C164">
        <v>2</v>
      </c>
      <c r="E164" s="37">
        <f t="shared" si="2"/>
        <v>2</v>
      </c>
    </row>
    <row r="165" spans="1:5" x14ac:dyDescent="0.3">
      <c r="A165">
        <v>216</v>
      </c>
      <c r="B165">
        <v>1</v>
      </c>
      <c r="C165">
        <v>3</v>
      </c>
      <c r="E165" s="37">
        <f t="shared" si="2"/>
        <v>3</v>
      </c>
    </row>
    <row r="166" spans="1:5" x14ac:dyDescent="0.3">
      <c r="A166">
        <v>217</v>
      </c>
      <c r="B166">
        <v>1</v>
      </c>
      <c r="C166">
        <v>4</v>
      </c>
      <c r="E166" s="37">
        <f t="shared" si="2"/>
        <v>4</v>
      </c>
    </row>
    <row r="167" spans="1:5" x14ac:dyDescent="0.3">
      <c r="A167">
        <v>218</v>
      </c>
      <c r="B167">
        <v>2</v>
      </c>
      <c r="D167">
        <v>5</v>
      </c>
      <c r="E167" s="37">
        <f t="shared" si="2"/>
        <v>5</v>
      </c>
    </row>
    <row r="168" spans="1:5" x14ac:dyDescent="0.3">
      <c r="A168">
        <v>219</v>
      </c>
      <c r="B168">
        <v>1</v>
      </c>
      <c r="C168">
        <v>5</v>
      </c>
      <c r="E168" s="37">
        <f t="shared" si="2"/>
        <v>5</v>
      </c>
    </row>
    <row r="169" spans="1:5" x14ac:dyDescent="0.3">
      <c r="A169">
        <v>220</v>
      </c>
      <c r="B169">
        <v>1</v>
      </c>
      <c r="C169">
        <v>2</v>
      </c>
      <c r="E169" s="37">
        <f t="shared" si="2"/>
        <v>2</v>
      </c>
    </row>
    <row r="170" spans="1:5" x14ac:dyDescent="0.3">
      <c r="A170">
        <v>222</v>
      </c>
      <c r="B170">
        <v>1</v>
      </c>
      <c r="C170">
        <v>5</v>
      </c>
      <c r="E170" s="37">
        <f t="shared" si="2"/>
        <v>5</v>
      </c>
    </row>
    <row r="171" spans="1:5" x14ac:dyDescent="0.3">
      <c r="A171">
        <v>223</v>
      </c>
      <c r="B171">
        <v>1</v>
      </c>
      <c r="C171">
        <v>5</v>
      </c>
      <c r="E171" s="37">
        <f t="shared" si="2"/>
        <v>5</v>
      </c>
    </row>
    <row r="172" spans="1:5" x14ac:dyDescent="0.3">
      <c r="A172">
        <v>224</v>
      </c>
      <c r="B172">
        <v>2</v>
      </c>
      <c r="D172">
        <v>5</v>
      </c>
      <c r="E172" s="37">
        <f t="shared" si="2"/>
        <v>5</v>
      </c>
    </row>
    <row r="173" spans="1:5" x14ac:dyDescent="0.3">
      <c r="A173">
        <v>225</v>
      </c>
      <c r="B173">
        <v>2</v>
      </c>
      <c r="D173">
        <v>6</v>
      </c>
      <c r="E173" s="37">
        <f t="shared" si="2"/>
        <v>6</v>
      </c>
    </row>
    <row r="174" spans="1:5" x14ac:dyDescent="0.3">
      <c r="A174">
        <v>226</v>
      </c>
      <c r="B174">
        <v>2</v>
      </c>
      <c r="D174">
        <v>6</v>
      </c>
      <c r="E174" s="37">
        <f t="shared" si="2"/>
        <v>6</v>
      </c>
    </row>
    <row r="175" spans="1:5" x14ac:dyDescent="0.3">
      <c r="A175">
        <v>227</v>
      </c>
      <c r="B175">
        <v>2</v>
      </c>
      <c r="D175">
        <v>5</v>
      </c>
      <c r="E175" s="37">
        <f t="shared" si="2"/>
        <v>5</v>
      </c>
    </row>
    <row r="176" spans="1:5" x14ac:dyDescent="0.3">
      <c r="A176">
        <v>228</v>
      </c>
      <c r="B176">
        <v>1</v>
      </c>
      <c r="C176">
        <v>5</v>
      </c>
      <c r="E176" s="37">
        <f t="shared" si="2"/>
        <v>5</v>
      </c>
    </row>
    <row r="177" spans="1:5" x14ac:dyDescent="0.3">
      <c r="A177">
        <v>229</v>
      </c>
      <c r="B177">
        <v>1</v>
      </c>
      <c r="C177">
        <v>5</v>
      </c>
      <c r="E177" s="37">
        <f t="shared" si="2"/>
        <v>5</v>
      </c>
    </row>
    <row r="178" spans="1:5" x14ac:dyDescent="0.3">
      <c r="A178">
        <v>230</v>
      </c>
      <c r="B178">
        <v>1</v>
      </c>
      <c r="C178">
        <v>4</v>
      </c>
      <c r="E178" s="37">
        <f t="shared" si="2"/>
        <v>4</v>
      </c>
    </row>
    <row r="179" spans="1:5" x14ac:dyDescent="0.3">
      <c r="A179">
        <v>231</v>
      </c>
      <c r="B179">
        <v>1</v>
      </c>
      <c r="C179">
        <v>2</v>
      </c>
      <c r="E179" s="37">
        <f t="shared" si="2"/>
        <v>2</v>
      </c>
    </row>
    <row r="180" spans="1:5" x14ac:dyDescent="0.3">
      <c r="A180">
        <v>232</v>
      </c>
      <c r="B180">
        <v>2</v>
      </c>
      <c r="D180">
        <v>5</v>
      </c>
      <c r="E180" s="37">
        <f t="shared" si="2"/>
        <v>5</v>
      </c>
    </row>
    <row r="181" spans="1:5" x14ac:dyDescent="0.3">
      <c r="A181">
        <v>233</v>
      </c>
      <c r="B181">
        <v>1</v>
      </c>
      <c r="C181">
        <v>2</v>
      </c>
      <c r="E181" s="37">
        <f t="shared" si="2"/>
        <v>2</v>
      </c>
    </row>
    <row r="182" spans="1:5" x14ac:dyDescent="0.3">
      <c r="A182">
        <v>234</v>
      </c>
      <c r="B182">
        <v>1</v>
      </c>
      <c r="C182">
        <v>1</v>
      </c>
      <c r="E182" s="37">
        <f t="shared" si="2"/>
        <v>1</v>
      </c>
    </row>
    <row r="183" spans="1:5" x14ac:dyDescent="0.3">
      <c r="A183">
        <v>235</v>
      </c>
      <c r="B183">
        <v>1</v>
      </c>
      <c r="C183">
        <v>5</v>
      </c>
      <c r="E183" s="37">
        <f t="shared" si="2"/>
        <v>5</v>
      </c>
    </row>
    <row r="184" spans="1:5" x14ac:dyDescent="0.3">
      <c r="A184">
        <v>236</v>
      </c>
      <c r="B184">
        <v>1</v>
      </c>
      <c r="C184">
        <v>5</v>
      </c>
      <c r="E184" s="37">
        <f t="shared" si="2"/>
        <v>5</v>
      </c>
    </row>
    <row r="185" spans="1:5" x14ac:dyDescent="0.3">
      <c r="A185">
        <v>237</v>
      </c>
      <c r="B185">
        <v>2</v>
      </c>
      <c r="D185">
        <v>5</v>
      </c>
      <c r="E185" s="37">
        <f t="shared" si="2"/>
        <v>5</v>
      </c>
    </row>
    <row r="186" spans="1:5" x14ac:dyDescent="0.3">
      <c r="A186">
        <v>238</v>
      </c>
      <c r="B186">
        <v>1</v>
      </c>
      <c r="C186">
        <v>5</v>
      </c>
      <c r="E186" s="37">
        <f t="shared" si="2"/>
        <v>5</v>
      </c>
    </row>
    <row r="187" spans="1:5" x14ac:dyDescent="0.3">
      <c r="A187">
        <v>239</v>
      </c>
      <c r="B187">
        <v>2</v>
      </c>
      <c r="D187">
        <v>5</v>
      </c>
      <c r="E187" s="37">
        <f t="shared" si="2"/>
        <v>5</v>
      </c>
    </row>
    <row r="188" spans="1:5" x14ac:dyDescent="0.3">
      <c r="A188">
        <v>240</v>
      </c>
      <c r="B188">
        <v>2</v>
      </c>
      <c r="D188">
        <v>3</v>
      </c>
      <c r="E188" s="37">
        <f t="shared" si="2"/>
        <v>3</v>
      </c>
    </row>
    <row r="189" spans="1:5" x14ac:dyDescent="0.3">
      <c r="A189">
        <v>241</v>
      </c>
      <c r="B189">
        <v>2</v>
      </c>
      <c r="D189">
        <v>6</v>
      </c>
      <c r="E189" s="37">
        <f t="shared" si="2"/>
        <v>6</v>
      </c>
    </row>
    <row r="190" spans="1:5" x14ac:dyDescent="0.3">
      <c r="A190">
        <v>249</v>
      </c>
      <c r="B190">
        <v>1</v>
      </c>
      <c r="C190">
        <v>3</v>
      </c>
      <c r="E190" s="37">
        <f t="shared" si="2"/>
        <v>3</v>
      </c>
    </row>
    <row r="191" spans="1:5" x14ac:dyDescent="0.3">
      <c r="A191">
        <v>250</v>
      </c>
      <c r="B191">
        <v>2</v>
      </c>
      <c r="D191">
        <v>5</v>
      </c>
      <c r="E191" s="37">
        <f t="shared" si="2"/>
        <v>5</v>
      </c>
    </row>
    <row r="192" spans="1:5" x14ac:dyDescent="0.3">
      <c r="A192">
        <v>251</v>
      </c>
      <c r="B192">
        <v>1</v>
      </c>
      <c r="C192">
        <v>5</v>
      </c>
      <c r="E192" s="37">
        <f t="shared" si="2"/>
        <v>5</v>
      </c>
    </row>
    <row r="193" spans="1:5" x14ac:dyDescent="0.3">
      <c r="A193">
        <v>252</v>
      </c>
      <c r="B193">
        <v>1</v>
      </c>
      <c r="C193">
        <v>2</v>
      </c>
      <c r="E193" s="37">
        <f t="shared" si="2"/>
        <v>2</v>
      </c>
    </row>
    <row r="194" spans="1:5" x14ac:dyDescent="0.3">
      <c r="A194">
        <v>253</v>
      </c>
      <c r="B194">
        <v>1</v>
      </c>
      <c r="C194">
        <v>5</v>
      </c>
      <c r="E194" s="37">
        <f t="shared" si="2"/>
        <v>5</v>
      </c>
    </row>
    <row r="195" spans="1:5" x14ac:dyDescent="0.3">
      <c r="A195">
        <v>255</v>
      </c>
      <c r="B195">
        <v>1</v>
      </c>
      <c r="C195">
        <v>4</v>
      </c>
      <c r="E195" s="37">
        <f t="shared" ref="E195:E215" si="3">C195+D195</f>
        <v>4</v>
      </c>
    </row>
    <row r="196" spans="1:5" x14ac:dyDescent="0.3">
      <c r="A196">
        <v>256</v>
      </c>
      <c r="B196">
        <v>1</v>
      </c>
      <c r="C196">
        <v>4</v>
      </c>
      <c r="E196" s="37">
        <f t="shared" si="3"/>
        <v>4</v>
      </c>
    </row>
    <row r="197" spans="1:5" x14ac:dyDescent="0.3">
      <c r="A197">
        <v>259</v>
      </c>
      <c r="B197">
        <v>2</v>
      </c>
      <c r="D197">
        <v>4</v>
      </c>
      <c r="E197" s="37">
        <f t="shared" si="3"/>
        <v>4</v>
      </c>
    </row>
    <row r="198" spans="1:5" x14ac:dyDescent="0.3">
      <c r="A198">
        <v>260</v>
      </c>
      <c r="B198">
        <v>2</v>
      </c>
      <c r="D198">
        <v>5</v>
      </c>
      <c r="E198" s="37">
        <f t="shared" si="3"/>
        <v>5</v>
      </c>
    </row>
    <row r="199" spans="1:5" x14ac:dyDescent="0.3">
      <c r="A199">
        <v>261</v>
      </c>
      <c r="B199">
        <v>1</v>
      </c>
      <c r="C199">
        <v>1</v>
      </c>
      <c r="E199" s="37">
        <f t="shared" si="3"/>
        <v>1</v>
      </c>
    </row>
    <row r="200" spans="1:5" x14ac:dyDescent="0.3">
      <c r="A200">
        <v>262</v>
      </c>
      <c r="B200">
        <v>1</v>
      </c>
      <c r="C200">
        <v>2</v>
      </c>
      <c r="E200" s="37">
        <f t="shared" si="3"/>
        <v>2</v>
      </c>
    </row>
    <row r="201" spans="1:5" x14ac:dyDescent="0.3">
      <c r="A201">
        <v>263</v>
      </c>
      <c r="B201">
        <v>1</v>
      </c>
      <c r="C201">
        <v>2</v>
      </c>
      <c r="E201" s="37">
        <f t="shared" si="3"/>
        <v>2</v>
      </c>
    </row>
    <row r="202" spans="1:5" x14ac:dyDescent="0.3">
      <c r="A202">
        <v>264</v>
      </c>
      <c r="B202">
        <v>1</v>
      </c>
      <c r="C202">
        <v>4</v>
      </c>
      <c r="E202" s="37">
        <f t="shared" si="3"/>
        <v>4</v>
      </c>
    </row>
    <row r="203" spans="1:5" x14ac:dyDescent="0.3">
      <c r="A203">
        <v>265</v>
      </c>
      <c r="B203">
        <v>2</v>
      </c>
      <c r="D203">
        <v>7</v>
      </c>
      <c r="E203" s="37">
        <f t="shared" si="3"/>
        <v>7</v>
      </c>
    </row>
    <row r="204" spans="1:5" x14ac:dyDescent="0.3">
      <c r="A204">
        <v>266</v>
      </c>
      <c r="B204">
        <v>1</v>
      </c>
      <c r="C204">
        <v>4</v>
      </c>
      <c r="E204" s="37">
        <f t="shared" si="3"/>
        <v>4</v>
      </c>
    </row>
    <row r="205" spans="1:5" x14ac:dyDescent="0.3">
      <c r="A205">
        <v>267</v>
      </c>
      <c r="B205">
        <v>2</v>
      </c>
      <c r="D205">
        <v>5</v>
      </c>
      <c r="E205" s="37">
        <f t="shared" si="3"/>
        <v>5</v>
      </c>
    </row>
    <row r="206" spans="1:5" x14ac:dyDescent="0.3">
      <c r="A206">
        <v>268</v>
      </c>
      <c r="B206">
        <v>1</v>
      </c>
      <c r="C206">
        <v>4</v>
      </c>
      <c r="E206" s="37">
        <f t="shared" si="3"/>
        <v>4</v>
      </c>
    </row>
    <row r="207" spans="1:5" x14ac:dyDescent="0.3">
      <c r="A207">
        <v>269</v>
      </c>
      <c r="B207">
        <v>2</v>
      </c>
      <c r="D207">
        <v>6</v>
      </c>
      <c r="E207" s="37">
        <f t="shared" si="3"/>
        <v>6</v>
      </c>
    </row>
    <row r="208" spans="1:5" x14ac:dyDescent="0.3">
      <c r="A208">
        <v>271</v>
      </c>
      <c r="B208">
        <v>1</v>
      </c>
      <c r="C208">
        <v>6</v>
      </c>
      <c r="E208" s="37">
        <f t="shared" si="3"/>
        <v>6</v>
      </c>
    </row>
    <row r="209" spans="1:5" x14ac:dyDescent="0.3">
      <c r="A209">
        <v>272</v>
      </c>
      <c r="B209">
        <v>1</v>
      </c>
      <c r="C209">
        <v>6</v>
      </c>
      <c r="E209" s="37">
        <f t="shared" si="3"/>
        <v>6</v>
      </c>
    </row>
    <row r="210" spans="1:5" x14ac:dyDescent="0.3">
      <c r="A210">
        <v>273</v>
      </c>
      <c r="B210">
        <v>1</v>
      </c>
      <c r="C210">
        <v>5</v>
      </c>
      <c r="E210" s="37">
        <f t="shared" si="3"/>
        <v>5</v>
      </c>
    </row>
    <row r="211" spans="1:5" x14ac:dyDescent="0.3">
      <c r="A211">
        <v>280</v>
      </c>
      <c r="B211">
        <v>1</v>
      </c>
      <c r="C211">
        <v>4</v>
      </c>
      <c r="E211" s="37">
        <f t="shared" si="3"/>
        <v>4</v>
      </c>
    </row>
    <row r="212" spans="1:5" x14ac:dyDescent="0.3">
      <c r="A212">
        <v>288</v>
      </c>
      <c r="B212">
        <v>2</v>
      </c>
      <c r="D212">
        <v>5</v>
      </c>
      <c r="E212" s="37">
        <f t="shared" si="3"/>
        <v>5</v>
      </c>
    </row>
    <row r="213" spans="1:5" x14ac:dyDescent="0.3">
      <c r="A213">
        <v>289</v>
      </c>
      <c r="B213">
        <v>2</v>
      </c>
      <c r="D213">
        <v>7</v>
      </c>
      <c r="E213" s="37">
        <f t="shared" si="3"/>
        <v>7</v>
      </c>
    </row>
    <row r="214" spans="1:5" x14ac:dyDescent="0.3">
      <c r="A214">
        <v>291</v>
      </c>
      <c r="B214">
        <v>1</v>
      </c>
      <c r="C214">
        <v>4</v>
      </c>
      <c r="E214" s="37">
        <f t="shared" si="3"/>
        <v>4</v>
      </c>
    </row>
    <row r="215" spans="1:5" x14ac:dyDescent="0.3">
      <c r="A215">
        <v>294</v>
      </c>
      <c r="B215">
        <v>1</v>
      </c>
      <c r="C215">
        <v>4</v>
      </c>
      <c r="E215" s="37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FF82-BC11-46E6-9BF7-0F675C2E2284}">
  <dimension ref="A1:I215"/>
  <sheetViews>
    <sheetView workbookViewId="0">
      <selection sqref="A1:A1048576"/>
    </sheetView>
  </sheetViews>
  <sheetFormatPr defaultRowHeight="14.4" x14ac:dyDescent="0.3"/>
  <cols>
    <col min="1" max="1" width="13.6640625" customWidth="1"/>
    <col min="2" max="8" width="13.6640625" style="7" customWidth="1"/>
    <col min="9" max="9" width="13.6640625" style="37" customWidth="1"/>
  </cols>
  <sheetData>
    <row r="1" spans="1:9" x14ac:dyDescent="0.3">
      <c r="A1" s="2" t="s">
        <v>74</v>
      </c>
      <c r="B1" s="6" t="s">
        <v>91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96</v>
      </c>
      <c r="H1" s="6" t="s">
        <v>97</v>
      </c>
      <c r="I1" s="42" t="s">
        <v>105</v>
      </c>
    </row>
    <row r="2" spans="1:9" x14ac:dyDescent="0.3">
      <c r="A2">
        <v>1</v>
      </c>
      <c r="B2" s="7">
        <v>10000</v>
      </c>
      <c r="C2" s="7">
        <v>350</v>
      </c>
      <c r="D2" s="7">
        <v>300</v>
      </c>
      <c r="E2" s="7">
        <v>2000</v>
      </c>
      <c r="I2" s="37">
        <f>SUM(B2:H2)</f>
        <v>12650</v>
      </c>
    </row>
    <row r="3" spans="1:9" x14ac:dyDescent="0.3">
      <c r="A3">
        <v>2</v>
      </c>
      <c r="B3" s="7">
        <v>25000</v>
      </c>
      <c r="C3" s="7">
        <v>5000</v>
      </c>
      <c r="D3" s="7">
        <v>1200</v>
      </c>
      <c r="E3" s="7">
        <v>4000</v>
      </c>
      <c r="F3" s="7">
        <v>8000</v>
      </c>
      <c r="I3" s="37">
        <f t="shared" ref="I3:I66" si="0">SUM(B3:H3)</f>
        <v>43200</v>
      </c>
    </row>
    <row r="4" spans="1:9" x14ac:dyDescent="0.3">
      <c r="A4">
        <v>3</v>
      </c>
      <c r="B4" s="7">
        <v>30000</v>
      </c>
      <c r="C4" s="7">
        <v>6000</v>
      </c>
      <c r="D4" s="7">
        <v>300</v>
      </c>
      <c r="E4" s="7">
        <v>5000</v>
      </c>
      <c r="I4" s="37">
        <f t="shared" si="0"/>
        <v>41300</v>
      </c>
    </row>
    <row r="5" spans="1:9" x14ac:dyDescent="0.3">
      <c r="A5">
        <v>4</v>
      </c>
      <c r="B5" s="7">
        <v>20000</v>
      </c>
      <c r="C5" s="7">
        <v>1200</v>
      </c>
      <c r="D5" s="7">
        <v>400</v>
      </c>
      <c r="E5" s="7">
        <v>4000</v>
      </c>
      <c r="F5" s="7">
        <v>1000</v>
      </c>
      <c r="I5" s="37">
        <f t="shared" si="0"/>
        <v>26600</v>
      </c>
    </row>
    <row r="6" spans="1:9" x14ac:dyDescent="0.3">
      <c r="A6">
        <v>5</v>
      </c>
      <c r="B6" s="7">
        <v>10000</v>
      </c>
      <c r="C6" s="7">
        <v>1500</v>
      </c>
      <c r="E6" s="7">
        <v>4000</v>
      </c>
      <c r="I6" s="37">
        <f t="shared" si="0"/>
        <v>15500</v>
      </c>
    </row>
    <row r="7" spans="1:9" x14ac:dyDescent="0.3">
      <c r="A7">
        <v>6</v>
      </c>
      <c r="B7" s="7">
        <v>5000</v>
      </c>
      <c r="C7" s="7">
        <v>1000</v>
      </c>
      <c r="D7" s="7">
        <v>1200</v>
      </c>
      <c r="I7" s="37">
        <f t="shared" si="0"/>
        <v>7200</v>
      </c>
    </row>
    <row r="8" spans="1:9" x14ac:dyDescent="0.3">
      <c r="A8">
        <v>7</v>
      </c>
      <c r="B8" s="7">
        <v>5000</v>
      </c>
      <c r="C8" s="7">
        <v>1900</v>
      </c>
      <c r="D8" s="7">
        <v>250</v>
      </c>
      <c r="E8" s="7">
        <v>500</v>
      </c>
      <c r="H8" s="7">
        <v>1000</v>
      </c>
      <c r="I8" s="37">
        <f t="shared" si="0"/>
        <v>8650</v>
      </c>
    </row>
    <row r="9" spans="1:9" x14ac:dyDescent="0.3">
      <c r="A9">
        <v>8</v>
      </c>
      <c r="B9" s="7">
        <v>5000</v>
      </c>
      <c r="C9" s="7">
        <v>500</v>
      </c>
      <c r="D9" s="7">
        <v>150</v>
      </c>
      <c r="E9" s="7">
        <v>2000</v>
      </c>
      <c r="I9" s="37">
        <f t="shared" si="0"/>
        <v>7650</v>
      </c>
    </row>
    <row r="10" spans="1:9" x14ac:dyDescent="0.3">
      <c r="A10">
        <v>9</v>
      </c>
      <c r="B10" s="7">
        <v>15000</v>
      </c>
      <c r="C10" s="7">
        <v>1000</v>
      </c>
      <c r="D10" s="7">
        <v>500</v>
      </c>
      <c r="E10" s="7">
        <v>1000</v>
      </c>
      <c r="F10" s="7">
        <v>500</v>
      </c>
      <c r="G10" s="7">
        <v>2000</v>
      </c>
      <c r="I10" s="37">
        <f t="shared" si="0"/>
        <v>20000</v>
      </c>
    </row>
    <row r="11" spans="1:9" x14ac:dyDescent="0.3">
      <c r="A11">
        <v>10</v>
      </c>
      <c r="B11" s="7">
        <v>20000</v>
      </c>
      <c r="C11" s="7">
        <v>1800</v>
      </c>
      <c r="D11" s="7">
        <v>350</v>
      </c>
      <c r="E11" s="7">
        <v>2000</v>
      </c>
      <c r="F11" s="7">
        <v>4000</v>
      </c>
      <c r="I11" s="37">
        <f t="shared" si="0"/>
        <v>28150</v>
      </c>
    </row>
    <row r="12" spans="1:9" x14ac:dyDescent="0.3">
      <c r="A12">
        <v>11</v>
      </c>
      <c r="B12" s="7">
        <v>25000</v>
      </c>
      <c r="C12" s="7">
        <v>2500</v>
      </c>
      <c r="D12" s="7">
        <v>350</v>
      </c>
      <c r="F12" s="7">
        <v>3000</v>
      </c>
      <c r="I12" s="37">
        <f t="shared" si="0"/>
        <v>30850</v>
      </c>
    </row>
    <row r="13" spans="1:9" x14ac:dyDescent="0.3">
      <c r="A13">
        <v>12</v>
      </c>
      <c r="B13" s="7">
        <v>30000</v>
      </c>
      <c r="C13" s="7">
        <v>1500</v>
      </c>
      <c r="D13" s="7">
        <v>350</v>
      </c>
      <c r="E13" s="7">
        <v>3000</v>
      </c>
      <c r="F13" s="7">
        <v>4000</v>
      </c>
      <c r="I13" s="37">
        <f t="shared" si="0"/>
        <v>38850</v>
      </c>
    </row>
    <row r="14" spans="1:9" x14ac:dyDescent="0.3">
      <c r="A14">
        <v>13</v>
      </c>
      <c r="B14" s="7">
        <v>45000</v>
      </c>
      <c r="C14" s="7">
        <v>8000</v>
      </c>
      <c r="D14" s="7">
        <v>400</v>
      </c>
      <c r="E14" s="7">
        <v>1000</v>
      </c>
      <c r="H14" s="7">
        <v>6000</v>
      </c>
      <c r="I14" s="37">
        <f t="shared" si="0"/>
        <v>60400</v>
      </c>
    </row>
    <row r="15" spans="1:9" x14ac:dyDescent="0.3">
      <c r="A15">
        <v>14</v>
      </c>
      <c r="B15" s="7">
        <v>30000</v>
      </c>
      <c r="C15" s="7">
        <v>1000</v>
      </c>
      <c r="D15" s="7">
        <v>400</v>
      </c>
      <c r="E15" s="7">
        <v>3000</v>
      </c>
      <c r="F15" s="7">
        <v>20000</v>
      </c>
      <c r="I15" s="37">
        <f t="shared" si="0"/>
        <v>54400</v>
      </c>
    </row>
    <row r="16" spans="1:9" x14ac:dyDescent="0.3">
      <c r="A16">
        <v>15</v>
      </c>
      <c r="B16" s="7">
        <v>8000</v>
      </c>
      <c r="C16" s="7">
        <v>800</v>
      </c>
      <c r="D16" s="7">
        <v>250</v>
      </c>
      <c r="E16" s="7">
        <v>15000</v>
      </c>
      <c r="G16" s="7">
        <v>2000</v>
      </c>
      <c r="I16" s="37">
        <f t="shared" si="0"/>
        <v>26050</v>
      </c>
    </row>
    <row r="17" spans="1:9" x14ac:dyDescent="0.3">
      <c r="A17">
        <v>16</v>
      </c>
      <c r="B17" s="7">
        <v>30000</v>
      </c>
      <c r="C17" s="7">
        <v>1500</v>
      </c>
      <c r="D17" s="7">
        <v>250</v>
      </c>
      <c r="E17" s="7">
        <v>1000</v>
      </c>
      <c r="F17" s="7">
        <v>12000</v>
      </c>
      <c r="G17" s="7">
        <v>5000</v>
      </c>
      <c r="H17" s="7">
        <v>5000</v>
      </c>
      <c r="I17" s="37">
        <f t="shared" si="0"/>
        <v>54750</v>
      </c>
    </row>
    <row r="18" spans="1:9" x14ac:dyDescent="0.3">
      <c r="A18">
        <v>17</v>
      </c>
      <c r="B18" s="7">
        <v>25000</v>
      </c>
      <c r="C18" s="7">
        <v>2500</v>
      </c>
      <c r="D18" s="7">
        <v>200</v>
      </c>
      <c r="E18" s="7">
        <v>17000</v>
      </c>
      <c r="F18" s="7">
        <v>2000</v>
      </c>
      <c r="G18" s="7">
        <v>1000</v>
      </c>
      <c r="H18" s="7">
        <v>3000</v>
      </c>
      <c r="I18" s="37">
        <f t="shared" si="0"/>
        <v>50700</v>
      </c>
    </row>
    <row r="19" spans="1:9" x14ac:dyDescent="0.3">
      <c r="A19">
        <v>19</v>
      </c>
      <c r="B19" s="7">
        <v>40000</v>
      </c>
      <c r="C19" s="7">
        <v>3000</v>
      </c>
      <c r="D19" s="7">
        <v>250</v>
      </c>
      <c r="E19" s="7">
        <v>5000</v>
      </c>
      <c r="F19" s="7">
        <v>12000</v>
      </c>
      <c r="I19" s="37">
        <f t="shared" si="0"/>
        <v>60250</v>
      </c>
    </row>
    <row r="20" spans="1:9" x14ac:dyDescent="0.3">
      <c r="A20">
        <v>20</v>
      </c>
      <c r="B20" s="7">
        <v>10000</v>
      </c>
      <c r="C20" s="7">
        <v>1500</v>
      </c>
      <c r="D20" s="7">
        <v>500</v>
      </c>
      <c r="E20" s="7">
        <v>5000</v>
      </c>
      <c r="I20" s="37">
        <f t="shared" si="0"/>
        <v>17000</v>
      </c>
    </row>
    <row r="21" spans="1:9" x14ac:dyDescent="0.3">
      <c r="A21">
        <v>21</v>
      </c>
      <c r="B21" s="7">
        <v>10000</v>
      </c>
      <c r="C21" s="7">
        <v>2000</v>
      </c>
      <c r="D21" s="7">
        <v>250</v>
      </c>
      <c r="E21" s="7">
        <v>4000</v>
      </c>
      <c r="I21" s="37">
        <f t="shared" si="0"/>
        <v>16250</v>
      </c>
    </row>
    <row r="22" spans="1:9" x14ac:dyDescent="0.3">
      <c r="A22">
        <v>22</v>
      </c>
      <c r="B22" s="7">
        <v>40000</v>
      </c>
      <c r="C22" s="7">
        <v>2000</v>
      </c>
      <c r="D22" s="7">
        <v>250</v>
      </c>
      <c r="E22" s="7">
        <v>7000</v>
      </c>
      <c r="F22" s="7">
        <v>15000</v>
      </c>
      <c r="I22" s="37">
        <f t="shared" si="0"/>
        <v>64250</v>
      </c>
    </row>
    <row r="23" spans="1:9" x14ac:dyDescent="0.3">
      <c r="A23">
        <v>23</v>
      </c>
      <c r="B23" s="7">
        <v>20000</v>
      </c>
      <c r="C23" s="7">
        <v>1000</v>
      </c>
      <c r="D23" s="7">
        <v>200</v>
      </c>
      <c r="E23" s="7">
        <v>1500</v>
      </c>
      <c r="I23" s="37">
        <f t="shared" si="0"/>
        <v>22700</v>
      </c>
    </row>
    <row r="24" spans="1:9" x14ac:dyDescent="0.3">
      <c r="A24">
        <v>24</v>
      </c>
      <c r="B24" s="7">
        <v>30000</v>
      </c>
      <c r="C24" s="7">
        <v>2000</v>
      </c>
      <c r="D24" s="7">
        <v>300</v>
      </c>
      <c r="G24" s="7">
        <v>5000</v>
      </c>
      <c r="I24" s="37">
        <f t="shared" si="0"/>
        <v>37300</v>
      </c>
    </row>
    <row r="25" spans="1:9" x14ac:dyDescent="0.3">
      <c r="A25">
        <v>25</v>
      </c>
      <c r="B25" s="7">
        <v>10000</v>
      </c>
      <c r="C25" s="7">
        <v>2000</v>
      </c>
      <c r="D25" s="7">
        <v>300</v>
      </c>
      <c r="I25" s="37">
        <f t="shared" si="0"/>
        <v>12300</v>
      </c>
    </row>
    <row r="26" spans="1:9" x14ac:dyDescent="0.3">
      <c r="A26">
        <v>26</v>
      </c>
      <c r="B26" s="7">
        <v>10000</v>
      </c>
      <c r="C26" s="7">
        <v>500</v>
      </c>
      <c r="E26" s="7">
        <v>6000</v>
      </c>
      <c r="I26" s="37">
        <f t="shared" si="0"/>
        <v>16500</v>
      </c>
    </row>
    <row r="27" spans="1:9" x14ac:dyDescent="0.3">
      <c r="A27">
        <v>27</v>
      </c>
      <c r="B27" s="7">
        <v>30000</v>
      </c>
      <c r="C27" s="7">
        <v>2000</v>
      </c>
      <c r="D27" s="7">
        <v>400</v>
      </c>
      <c r="I27" s="37">
        <f t="shared" si="0"/>
        <v>32400</v>
      </c>
    </row>
    <row r="28" spans="1:9" x14ac:dyDescent="0.3">
      <c r="A28">
        <v>28</v>
      </c>
      <c r="B28" s="7">
        <v>30000</v>
      </c>
      <c r="C28" s="7">
        <v>2500</v>
      </c>
      <c r="D28" s="7">
        <v>500</v>
      </c>
      <c r="E28" s="7">
        <v>1000</v>
      </c>
      <c r="F28" s="7">
        <v>10000</v>
      </c>
      <c r="I28" s="37">
        <f t="shared" si="0"/>
        <v>44000</v>
      </c>
    </row>
    <row r="29" spans="1:9" x14ac:dyDescent="0.3">
      <c r="A29">
        <v>30</v>
      </c>
      <c r="B29" s="7">
        <v>30000</v>
      </c>
      <c r="C29" s="7">
        <v>5000</v>
      </c>
      <c r="D29" s="7">
        <v>300</v>
      </c>
      <c r="I29" s="37">
        <f t="shared" si="0"/>
        <v>35300</v>
      </c>
    </row>
    <row r="30" spans="1:9" x14ac:dyDescent="0.3">
      <c r="A30">
        <v>31</v>
      </c>
      <c r="B30" s="7">
        <v>20000</v>
      </c>
      <c r="C30" s="7">
        <v>1000</v>
      </c>
      <c r="D30" s="7">
        <v>500</v>
      </c>
      <c r="E30" s="7">
        <v>3000</v>
      </c>
      <c r="I30" s="37">
        <f t="shared" si="0"/>
        <v>24500</v>
      </c>
    </row>
    <row r="31" spans="1:9" x14ac:dyDescent="0.3">
      <c r="A31">
        <v>32</v>
      </c>
      <c r="B31" s="7">
        <v>35000</v>
      </c>
      <c r="C31" s="7">
        <v>5000</v>
      </c>
      <c r="D31" s="7">
        <v>500</v>
      </c>
      <c r="E31" s="7">
        <v>5000</v>
      </c>
      <c r="F31" s="7">
        <v>25000</v>
      </c>
      <c r="I31" s="37">
        <f t="shared" si="0"/>
        <v>70500</v>
      </c>
    </row>
    <row r="32" spans="1:9" x14ac:dyDescent="0.3">
      <c r="A32">
        <v>33</v>
      </c>
      <c r="B32" s="7">
        <v>8000</v>
      </c>
      <c r="C32" s="7">
        <v>2000</v>
      </c>
      <c r="D32" s="7">
        <v>1500</v>
      </c>
      <c r="I32" s="37">
        <f t="shared" si="0"/>
        <v>11500</v>
      </c>
    </row>
    <row r="33" spans="1:9" x14ac:dyDescent="0.3">
      <c r="A33">
        <v>34</v>
      </c>
      <c r="B33" s="7">
        <v>10000</v>
      </c>
      <c r="C33" s="7">
        <v>2500</v>
      </c>
      <c r="D33" s="7">
        <v>500</v>
      </c>
      <c r="E33" s="7">
        <v>3000</v>
      </c>
      <c r="F33" s="7">
        <v>4000</v>
      </c>
      <c r="I33" s="37">
        <f t="shared" si="0"/>
        <v>20000</v>
      </c>
    </row>
    <row r="34" spans="1:9" x14ac:dyDescent="0.3">
      <c r="A34">
        <v>35</v>
      </c>
      <c r="B34" s="7">
        <v>8000</v>
      </c>
      <c r="C34" s="7">
        <v>700</v>
      </c>
      <c r="D34" s="7">
        <v>300</v>
      </c>
      <c r="I34" s="37">
        <f t="shared" si="0"/>
        <v>9000</v>
      </c>
    </row>
    <row r="35" spans="1:9" x14ac:dyDescent="0.3">
      <c r="A35">
        <v>36</v>
      </c>
      <c r="B35" s="7">
        <v>35000</v>
      </c>
      <c r="C35" s="7">
        <v>2500</v>
      </c>
      <c r="D35" s="7">
        <v>500</v>
      </c>
      <c r="F35" s="7">
        <v>15000</v>
      </c>
      <c r="I35" s="37">
        <f t="shared" si="0"/>
        <v>53000</v>
      </c>
    </row>
    <row r="36" spans="1:9" x14ac:dyDescent="0.3">
      <c r="A36">
        <v>37</v>
      </c>
      <c r="B36" s="7">
        <v>40000</v>
      </c>
      <c r="C36" s="7">
        <v>1000</v>
      </c>
      <c r="D36" s="7">
        <v>300</v>
      </c>
      <c r="E36" s="7">
        <v>2000</v>
      </c>
      <c r="F36" s="7">
        <v>20000</v>
      </c>
      <c r="I36" s="37">
        <f t="shared" si="0"/>
        <v>63300</v>
      </c>
    </row>
    <row r="37" spans="1:9" x14ac:dyDescent="0.3">
      <c r="A37">
        <v>38</v>
      </c>
      <c r="B37" s="7">
        <v>5000</v>
      </c>
      <c r="C37" s="7">
        <v>325</v>
      </c>
      <c r="D37" s="7">
        <v>310</v>
      </c>
      <c r="E37" s="7">
        <v>4000</v>
      </c>
      <c r="I37" s="37">
        <f t="shared" si="0"/>
        <v>9635</v>
      </c>
    </row>
    <row r="38" spans="1:9" x14ac:dyDescent="0.3">
      <c r="A38">
        <v>39</v>
      </c>
      <c r="B38" s="7">
        <v>15000</v>
      </c>
      <c r="C38" s="7">
        <v>1500</v>
      </c>
      <c r="D38" s="7">
        <v>800</v>
      </c>
      <c r="E38" s="7">
        <v>4000</v>
      </c>
      <c r="F38" s="7">
        <v>4000</v>
      </c>
      <c r="I38" s="37">
        <f t="shared" si="0"/>
        <v>25300</v>
      </c>
    </row>
    <row r="39" spans="1:9" x14ac:dyDescent="0.3">
      <c r="A39">
        <v>40</v>
      </c>
      <c r="B39" s="7">
        <v>60000</v>
      </c>
      <c r="C39" s="7">
        <v>2700</v>
      </c>
      <c r="D39" s="7">
        <v>700</v>
      </c>
      <c r="E39" s="7">
        <v>6000</v>
      </c>
      <c r="I39" s="37">
        <f t="shared" si="0"/>
        <v>69400</v>
      </c>
    </row>
    <row r="40" spans="1:9" x14ac:dyDescent="0.3">
      <c r="A40">
        <v>41</v>
      </c>
      <c r="B40" s="7">
        <v>15000</v>
      </c>
      <c r="C40" s="7">
        <v>300</v>
      </c>
      <c r="D40" s="7">
        <v>350</v>
      </c>
      <c r="E40" s="7">
        <v>2000</v>
      </c>
      <c r="I40" s="37">
        <f t="shared" si="0"/>
        <v>17650</v>
      </c>
    </row>
    <row r="41" spans="1:9" x14ac:dyDescent="0.3">
      <c r="A41">
        <v>42</v>
      </c>
      <c r="B41" s="15">
        <v>35000</v>
      </c>
      <c r="C41" s="7">
        <v>1200</v>
      </c>
      <c r="D41" s="7">
        <v>600</v>
      </c>
      <c r="E41" s="7">
        <v>1500</v>
      </c>
      <c r="I41" s="37">
        <f t="shared" si="0"/>
        <v>38300</v>
      </c>
    </row>
    <row r="42" spans="1:9" x14ac:dyDescent="0.3">
      <c r="A42">
        <v>43</v>
      </c>
      <c r="B42" s="15">
        <v>30000</v>
      </c>
      <c r="C42" s="7">
        <v>1000</v>
      </c>
      <c r="D42" s="7">
        <v>800</v>
      </c>
      <c r="E42" s="7">
        <v>5000</v>
      </c>
      <c r="I42" s="37">
        <f t="shared" si="0"/>
        <v>36800</v>
      </c>
    </row>
    <row r="43" spans="1:9" x14ac:dyDescent="0.3">
      <c r="A43">
        <v>44</v>
      </c>
      <c r="B43" s="15">
        <v>10000</v>
      </c>
      <c r="C43" s="7">
        <v>2000</v>
      </c>
      <c r="D43" s="7">
        <v>800</v>
      </c>
      <c r="E43" s="7">
        <v>4000</v>
      </c>
      <c r="I43" s="37">
        <f t="shared" si="0"/>
        <v>16800</v>
      </c>
    </row>
    <row r="44" spans="1:9" x14ac:dyDescent="0.3">
      <c r="A44">
        <v>45</v>
      </c>
      <c r="B44" s="15">
        <v>15000</v>
      </c>
      <c r="C44" s="7">
        <v>1300</v>
      </c>
      <c r="D44" s="7">
        <v>80</v>
      </c>
      <c r="E44" s="7">
        <v>15000</v>
      </c>
      <c r="I44" s="37">
        <f t="shared" si="0"/>
        <v>31380</v>
      </c>
    </row>
    <row r="45" spans="1:9" x14ac:dyDescent="0.3">
      <c r="A45">
        <v>46</v>
      </c>
      <c r="B45" s="15">
        <v>30000</v>
      </c>
      <c r="C45" s="7">
        <v>1000</v>
      </c>
      <c r="D45" s="7">
        <v>300</v>
      </c>
      <c r="E45" s="7">
        <v>5000</v>
      </c>
      <c r="F45" s="15">
        <v>20000</v>
      </c>
      <c r="I45" s="37">
        <f t="shared" si="0"/>
        <v>56300</v>
      </c>
    </row>
    <row r="46" spans="1:9" x14ac:dyDescent="0.3">
      <c r="A46">
        <v>47</v>
      </c>
      <c r="B46" s="15">
        <v>15000</v>
      </c>
      <c r="C46" s="7">
        <v>700</v>
      </c>
      <c r="D46" s="7">
        <v>200</v>
      </c>
      <c r="E46" s="7">
        <v>4000</v>
      </c>
      <c r="I46" s="37">
        <f t="shared" si="0"/>
        <v>19900</v>
      </c>
    </row>
    <row r="47" spans="1:9" x14ac:dyDescent="0.3">
      <c r="A47">
        <v>48</v>
      </c>
      <c r="B47" s="15">
        <v>40000</v>
      </c>
      <c r="C47" s="7">
        <v>1000</v>
      </c>
      <c r="D47" s="7">
        <v>500</v>
      </c>
      <c r="E47" s="7">
        <v>5000</v>
      </c>
      <c r="I47" s="37">
        <f t="shared" si="0"/>
        <v>46500</v>
      </c>
    </row>
    <row r="48" spans="1:9" x14ac:dyDescent="0.3">
      <c r="A48">
        <v>49</v>
      </c>
      <c r="B48" s="15">
        <v>35000</v>
      </c>
      <c r="C48" s="7">
        <v>1000</v>
      </c>
      <c r="D48" s="7">
        <v>700</v>
      </c>
      <c r="E48" s="7">
        <v>7000</v>
      </c>
      <c r="I48" s="37">
        <f t="shared" si="0"/>
        <v>43700</v>
      </c>
    </row>
    <row r="49" spans="1:9" x14ac:dyDescent="0.3">
      <c r="A49">
        <v>50</v>
      </c>
      <c r="B49" s="15">
        <v>25000</v>
      </c>
      <c r="C49" s="7">
        <v>2000</v>
      </c>
      <c r="E49" s="7">
        <v>3000</v>
      </c>
      <c r="H49" s="7">
        <v>2500</v>
      </c>
      <c r="I49" s="37">
        <f t="shared" si="0"/>
        <v>32500</v>
      </c>
    </row>
    <row r="50" spans="1:9" x14ac:dyDescent="0.3">
      <c r="A50">
        <v>51</v>
      </c>
      <c r="B50" s="15">
        <v>50000</v>
      </c>
      <c r="C50" s="7">
        <v>3000</v>
      </c>
      <c r="D50" s="7">
        <v>450</v>
      </c>
      <c r="E50" s="7">
        <v>7000</v>
      </c>
      <c r="I50" s="37">
        <f t="shared" si="0"/>
        <v>60450</v>
      </c>
    </row>
    <row r="51" spans="1:9" x14ac:dyDescent="0.3">
      <c r="A51">
        <v>52</v>
      </c>
      <c r="B51" s="15">
        <v>30000</v>
      </c>
      <c r="C51" s="7">
        <v>800</v>
      </c>
      <c r="D51" s="7">
        <v>300</v>
      </c>
      <c r="E51" s="7">
        <v>1500</v>
      </c>
      <c r="I51" s="37">
        <f t="shared" si="0"/>
        <v>32600</v>
      </c>
    </row>
    <row r="52" spans="1:9" x14ac:dyDescent="0.3">
      <c r="A52">
        <v>53</v>
      </c>
      <c r="B52" s="15">
        <v>30000</v>
      </c>
      <c r="C52" s="7">
        <v>1000</v>
      </c>
      <c r="D52" s="7">
        <v>700</v>
      </c>
      <c r="E52" s="7">
        <v>3000</v>
      </c>
      <c r="I52" s="37">
        <f t="shared" si="0"/>
        <v>34700</v>
      </c>
    </row>
    <row r="53" spans="1:9" x14ac:dyDescent="0.3">
      <c r="A53">
        <v>54</v>
      </c>
      <c r="B53" s="15">
        <v>40000</v>
      </c>
      <c r="C53" s="7">
        <v>1200</v>
      </c>
      <c r="D53" s="7">
        <v>600</v>
      </c>
      <c r="E53" s="7">
        <v>1500</v>
      </c>
      <c r="I53" s="37">
        <f t="shared" si="0"/>
        <v>43300</v>
      </c>
    </row>
    <row r="54" spans="1:9" x14ac:dyDescent="0.3">
      <c r="A54">
        <v>55</v>
      </c>
      <c r="B54" s="15">
        <v>40000</v>
      </c>
      <c r="C54" s="7">
        <v>1000</v>
      </c>
      <c r="D54" s="7">
        <v>700</v>
      </c>
      <c r="E54" s="7">
        <v>1000</v>
      </c>
      <c r="F54" s="7">
        <v>3000</v>
      </c>
      <c r="I54" s="37">
        <f t="shared" si="0"/>
        <v>45700</v>
      </c>
    </row>
    <row r="55" spans="1:9" x14ac:dyDescent="0.3">
      <c r="A55">
        <v>56</v>
      </c>
      <c r="B55" s="15">
        <v>20000</v>
      </c>
      <c r="C55" s="7">
        <v>1500</v>
      </c>
      <c r="D55" s="7">
        <v>300</v>
      </c>
      <c r="E55" s="7">
        <v>4000</v>
      </c>
      <c r="G55" s="7">
        <v>3000</v>
      </c>
      <c r="H55" s="7">
        <v>3000</v>
      </c>
      <c r="I55" s="37">
        <f t="shared" si="0"/>
        <v>31800</v>
      </c>
    </row>
    <row r="56" spans="1:9" x14ac:dyDescent="0.3">
      <c r="A56">
        <v>57</v>
      </c>
      <c r="B56" s="15">
        <v>30000</v>
      </c>
      <c r="C56" s="7">
        <v>2000</v>
      </c>
      <c r="I56" s="37">
        <f t="shared" si="0"/>
        <v>32000</v>
      </c>
    </row>
    <row r="57" spans="1:9" x14ac:dyDescent="0.3">
      <c r="A57">
        <v>58</v>
      </c>
      <c r="B57" s="15">
        <v>30000</v>
      </c>
      <c r="C57" s="7">
        <v>600</v>
      </c>
      <c r="D57" s="7">
        <v>350</v>
      </c>
      <c r="E57" s="7">
        <v>3000</v>
      </c>
      <c r="F57" s="7">
        <v>25000</v>
      </c>
      <c r="H57" s="7">
        <v>5000</v>
      </c>
      <c r="I57" s="37">
        <f t="shared" si="0"/>
        <v>63950</v>
      </c>
    </row>
    <row r="58" spans="1:9" x14ac:dyDescent="0.3">
      <c r="A58">
        <v>59</v>
      </c>
      <c r="B58" s="15">
        <v>30000</v>
      </c>
      <c r="C58" s="7">
        <v>1600</v>
      </c>
      <c r="E58" s="7">
        <v>2000</v>
      </c>
      <c r="F58" s="15">
        <v>10000</v>
      </c>
      <c r="I58" s="37">
        <f t="shared" si="0"/>
        <v>43600</v>
      </c>
    </row>
    <row r="59" spans="1:9" x14ac:dyDescent="0.3">
      <c r="A59">
        <v>60</v>
      </c>
      <c r="B59" s="15">
        <v>35000</v>
      </c>
      <c r="C59" s="7">
        <v>2700</v>
      </c>
      <c r="D59" s="7">
        <v>730</v>
      </c>
      <c r="E59" s="7">
        <v>2800</v>
      </c>
      <c r="F59" s="15">
        <v>25000</v>
      </c>
      <c r="I59" s="37">
        <f t="shared" si="0"/>
        <v>66230</v>
      </c>
    </row>
    <row r="60" spans="1:9" x14ac:dyDescent="0.3">
      <c r="A60">
        <v>61</v>
      </c>
      <c r="B60" s="15">
        <v>30000</v>
      </c>
      <c r="C60" s="7">
        <v>3500</v>
      </c>
      <c r="F60" s="7">
        <v>7000</v>
      </c>
      <c r="H60" s="7">
        <v>1500</v>
      </c>
      <c r="I60" s="37">
        <f t="shared" si="0"/>
        <v>42000</v>
      </c>
    </row>
    <row r="61" spans="1:9" x14ac:dyDescent="0.3">
      <c r="A61">
        <v>62</v>
      </c>
      <c r="B61" s="15">
        <v>40000</v>
      </c>
      <c r="C61" s="7">
        <v>3500</v>
      </c>
      <c r="E61" s="15">
        <v>12000</v>
      </c>
      <c r="F61" s="15">
        <v>30000</v>
      </c>
      <c r="H61" s="7">
        <v>2000</v>
      </c>
      <c r="I61" s="37">
        <f t="shared" si="0"/>
        <v>87500</v>
      </c>
    </row>
    <row r="62" spans="1:9" x14ac:dyDescent="0.3">
      <c r="A62">
        <v>63</v>
      </c>
      <c r="B62" s="11"/>
      <c r="C62" s="7">
        <v>150</v>
      </c>
      <c r="E62" s="7">
        <v>4000</v>
      </c>
      <c r="H62" s="7">
        <v>500</v>
      </c>
      <c r="I62" s="37">
        <f t="shared" si="0"/>
        <v>4650</v>
      </c>
    </row>
    <row r="63" spans="1:9" x14ac:dyDescent="0.3">
      <c r="A63">
        <v>64</v>
      </c>
      <c r="B63" s="7">
        <v>22000</v>
      </c>
      <c r="C63" s="7">
        <v>4000</v>
      </c>
      <c r="E63" s="7">
        <v>5000</v>
      </c>
      <c r="H63" s="7">
        <v>2000</v>
      </c>
      <c r="I63" s="37">
        <f t="shared" si="0"/>
        <v>33000</v>
      </c>
    </row>
    <row r="64" spans="1:9" x14ac:dyDescent="0.3">
      <c r="A64">
        <v>65</v>
      </c>
      <c r="B64" s="7">
        <v>35000</v>
      </c>
      <c r="C64" s="7">
        <v>1800</v>
      </c>
      <c r="E64" s="7">
        <v>5000</v>
      </c>
      <c r="F64" s="7">
        <v>15000</v>
      </c>
      <c r="I64" s="37">
        <f t="shared" si="0"/>
        <v>56800</v>
      </c>
    </row>
    <row r="65" spans="1:9" x14ac:dyDescent="0.3">
      <c r="A65">
        <v>66</v>
      </c>
      <c r="B65" s="7">
        <v>30000</v>
      </c>
      <c r="C65" s="7">
        <v>2500</v>
      </c>
      <c r="E65" s="7">
        <v>4000</v>
      </c>
      <c r="F65" s="7">
        <v>20000</v>
      </c>
      <c r="I65" s="37">
        <f t="shared" si="0"/>
        <v>56500</v>
      </c>
    </row>
    <row r="66" spans="1:9" x14ac:dyDescent="0.3">
      <c r="A66">
        <v>67</v>
      </c>
      <c r="B66" s="7">
        <v>25000</v>
      </c>
      <c r="C66" s="7">
        <v>3500</v>
      </c>
      <c r="E66" s="7">
        <v>8000</v>
      </c>
      <c r="F66" s="7">
        <v>20000</v>
      </c>
      <c r="I66" s="37">
        <f t="shared" si="0"/>
        <v>56500</v>
      </c>
    </row>
    <row r="67" spans="1:9" x14ac:dyDescent="0.3">
      <c r="A67">
        <v>68</v>
      </c>
      <c r="B67" s="7">
        <v>10000</v>
      </c>
      <c r="C67" s="7">
        <v>1000</v>
      </c>
      <c r="E67" s="7">
        <v>2000</v>
      </c>
      <c r="I67" s="37">
        <f t="shared" ref="I67:I130" si="1">SUM(B67:H67)</f>
        <v>13000</v>
      </c>
    </row>
    <row r="68" spans="1:9" x14ac:dyDescent="0.3">
      <c r="A68">
        <v>70</v>
      </c>
      <c r="B68" s="7">
        <v>15000</v>
      </c>
      <c r="C68" s="7">
        <v>600</v>
      </c>
      <c r="E68" s="7">
        <v>5000</v>
      </c>
      <c r="I68" s="37">
        <f t="shared" si="1"/>
        <v>20600</v>
      </c>
    </row>
    <row r="69" spans="1:9" x14ac:dyDescent="0.3">
      <c r="A69">
        <v>71</v>
      </c>
      <c r="B69" s="7">
        <v>4000</v>
      </c>
      <c r="C69" s="7">
        <v>250</v>
      </c>
      <c r="E69" s="7">
        <v>3000</v>
      </c>
      <c r="I69" s="37">
        <f t="shared" si="1"/>
        <v>7250</v>
      </c>
    </row>
    <row r="70" spans="1:9" x14ac:dyDescent="0.3">
      <c r="A70">
        <v>72</v>
      </c>
      <c r="B70" s="7">
        <v>20000</v>
      </c>
      <c r="C70" s="7">
        <v>250</v>
      </c>
      <c r="E70" s="7">
        <v>3000</v>
      </c>
      <c r="F70" s="7">
        <v>40000</v>
      </c>
      <c r="I70" s="37">
        <f t="shared" si="1"/>
        <v>63250</v>
      </c>
    </row>
    <row r="71" spans="1:9" x14ac:dyDescent="0.3">
      <c r="A71">
        <v>73</v>
      </c>
      <c r="B71" s="7">
        <v>8000</v>
      </c>
      <c r="C71" s="7">
        <v>1200</v>
      </c>
      <c r="D71" s="7">
        <v>220</v>
      </c>
      <c r="E71" s="7">
        <v>500</v>
      </c>
      <c r="I71" s="37">
        <f t="shared" si="1"/>
        <v>9920</v>
      </c>
    </row>
    <row r="72" spans="1:9" x14ac:dyDescent="0.3">
      <c r="A72">
        <v>76</v>
      </c>
      <c r="B72" s="7">
        <v>18000</v>
      </c>
      <c r="C72" s="7">
        <v>1500</v>
      </c>
      <c r="E72" s="7">
        <v>2000</v>
      </c>
      <c r="H72" s="7">
        <v>1500</v>
      </c>
      <c r="I72" s="37">
        <f t="shared" si="1"/>
        <v>23000</v>
      </c>
    </row>
    <row r="73" spans="1:9" x14ac:dyDescent="0.3">
      <c r="A73">
        <v>77</v>
      </c>
      <c r="B73" s="7">
        <v>40000</v>
      </c>
      <c r="C73" s="7">
        <v>1200</v>
      </c>
      <c r="F73" s="7">
        <v>3600</v>
      </c>
      <c r="H73" s="7">
        <v>2000</v>
      </c>
      <c r="I73" s="37">
        <f t="shared" si="1"/>
        <v>46800</v>
      </c>
    </row>
    <row r="74" spans="1:9" x14ac:dyDescent="0.3">
      <c r="A74">
        <v>78</v>
      </c>
      <c r="B74" s="7">
        <v>40000</v>
      </c>
      <c r="C74" s="7">
        <v>4000</v>
      </c>
      <c r="E74" s="7">
        <v>10000</v>
      </c>
      <c r="F74" s="7">
        <v>8000</v>
      </c>
      <c r="G74" s="7">
        <v>6000</v>
      </c>
      <c r="I74" s="37">
        <f t="shared" si="1"/>
        <v>68000</v>
      </c>
    </row>
    <row r="75" spans="1:9" x14ac:dyDescent="0.3">
      <c r="A75">
        <v>79</v>
      </c>
      <c r="B75" s="7">
        <v>15000</v>
      </c>
      <c r="C75" s="7">
        <v>2500</v>
      </c>
      <c r="D75" s="7">
        <v>550</v>
      </c>
      <c r="E75" s="7">
        <v>5000</v>
      </c>
      <c r="F75" s="7">
        <v>7000</v>
      </c>
      <c r="I75" s="37">
        <f t="shared" si="1"/>
        <v>30050</v>
      </c>
    </row>
    <row r="76" spans="1:9" x14ac:dyDescent="0.3">
      <c r="A76">
        <v>84</v>
      </c>
      <c r="B76" s="7">
        <v>25000</v>
      </c>
      <c r="C76" s="7">
        <v>900</v>
      </c>
      <c r="D76" s="7">
        <v>700</v>
      </c>
      <c r="H76" s="7">
        <v>1500</v>
      </c>
      <c r="I76" s="37">
        <f t="shared" si="1"/>
        <v>28100</v>
      </c>
    </row>
    <row r="77" spans="1:9" x14ac:dyDescent="0.3">
      <c r="A77">
        <v>86</v>
      </c>
      <c r="B77" s="7">
        <v>25000</v>
      </c>
      <c r="C77" s="7">
        <v>500</v>
      </c>
      <c r="I77" s="37">
        <f t="shared" si="1"/>
        <v>25500</v>
      </c>
    </row>
    <row r="78" spans="1:9" x14ac:dyDescent="0.3">
      <c r="A78">
        <v>87</v>
      </c>
      <c r="B78" s="7">
        <v>15000</v>
      </c>
      <c r="C78" s="7">
        <v>1500</v>
      </c>
      <c r="D78" s="7">
        <v>210</v>
      </c>
      <c r="E78" s="7">
        <v>200</v>
      </c>
      <c r="F78" s="7">
        <v>1000</v>
      </c>
      <c r="H78" s="7">
        <v>5000</v>
      </c>
      <c r="I78" s="37">
        <f t="shared" si="1"/>
        <v>22910</v>
      </c>
    </row>
    <row r="79" spans="1:9" x14ac:dyDescent="0.3">
      <c r="A79">
        <v>88</v>
      </c>
      <c r="B79" s="7">
        <v>5000</v>
      </c>
      <c r="C79" s="7">
        <v>200</v>
      </c>
      <c r="I79" s="37">
        <f t="shared" si="1"/>
        <v>5200</v>
      </c>
    </row>
    <row r="80" spans="1:9" x14ac:dyDescent="0.3">
      <c r="A80">
        <v>89</v>
      </c>
      <c r="B80" s="7">
        <v>3500</v>
      </c>
      <c r="C80" s="7">
        <v>500</v>
      </c>
      <c r="E80" s="7">
        <v>1000</v>
      </c>
      <c r="F80" s="7">
        <v>2000</v>
      </c>
      <c r="G80" s="7">
        <v>1500</v>
      </c>
      <c r="H80" s="7">
        <v>1500</v>
      </c>
      <c r="I80" s="37">
        <f t="shared" si="1"/>
        <v>10000</v>
      </c>
    </row>
    <row r="81" spans="1:9" x14ac:dyDescent="0.3">
      <c r="A81">
        <v>90</v>
      </c>
      <c r="B81" s="7">
        <v>7500</v>
      </c>
      <c r="C81" s="7">
        <v>1500</v>
      </c>
      <c r="E81" s="7">
        <v>8000</v>
      </c>
      <c r="F81" s="7">
        <v>7000</v>
      </c>
      <c r="G81" s="7">
        <v>2000</v>
      </c>
      <c r="H81" s="7">
        <v>4000</v>
      </c>
      <c r="I81" s="37">
        <f t="shared" si="1"/>
        <v>30000</v>
      </c>
    </row>
    <row r="82" spans="1:9" x14ac:dyDescent="0.3">
      <c r="A82">
        <v>91</v>
      </c>
      <c r="B82" s="7">
        <v>45000</v>
      </c>
      <c r="I82" s="37">
        <f t="shared" si="1"/>
        <v>45000</v>
      </c>
    </row>
    <row r="83" spans="1:9" x14ac:dyDescent="0.3">
      <c r="A83">
        <v>92</v>
      </c>
      <c r="E83" s="7">
        <v>20000</v>
      </c>
      <c r="I83" s="37">
        <f t="shared" si="1"/>
        <v>20000</v>
      </c>
    </row>
    <row r="84" spans="1:9" x14ac:dyDescent="0.3">
      <c r="A84">
        <v>93</v>
      </c>
      <c r="B84" s="7">
        <v>10000</v>
      </c>
      <c r="I84" s="37">
        <f t="shared" si="1"/>
        <v>10000</v>
      </c>
    </row>
    <row r="85" spans="1:9" x14ac:dyDescent="0.3">
      <c r="A85">
        <v>95</v>
      </c>
      <c r="B85" s="7">
        <v>50000</v>
      </c>
      <c r="I85" s="37">
        <f t="shared" si="1"/>
        <v>50000</v>
      </c>
    </row>
    <row r="86" spans="1:9" x14ac:dyDescent="0.3">
      <c r="A86">
        <v>100</v>
      </c>
      <c r="B86" s="7">
        <v>15000</v>
      </c>
      <c r="C86" s="7">
        <v>800</v>
      </c>
      <c r="E86" s="7">
        <v>10000</v>
      </c>
      <c r="F86" s="7">
        <v>4000</v>
      </c>
      <c r="I86" s="37">
        <f t="shared" si="1"/>
        <v>29800</v>
      </c>
    </row>
    <row r="87" spans="1:9" x14ac:dyDescent="0.3">
      <c r="A87">
        <v>101</v>
      </c>
      <c r="B87" s="7">
        <v>250000</v>
      </c>
      <c r="C87" s="7">
        <v>3000</v>
      </c>
      <c r="E87" s="7">
        <v>4000</v>
      </c>
      <c r="I87" s="37">
        <f t="shared" si="1"/>
        <v>257000</v>
      </c>
    </row>
    <row r="88" spans="1:9" x14ac:dyDescent="0.3">
      <c r="A88">
        <v>102</v>
      </c>
      <c r="B88" s="7">
        <v>35000</v>
      </c>
      <c r="C88" s="7">
        <v>500</v>
      </c>
      <c r="F88" s="7">
        <v>20000</v>
      </c>
      <c r="I88" s="37">
        <f t="shared" si="1"/>
        <v>55500</v>
      </c>
    </row>
    <row r="89" spans="1:9" x14ac:dyDescent="0.3">
      <c r="A89">
        <v>103</v>
      </c>
      <c r="B89" s="7">
        <v>30000</v>
      </c>
      <c r="C89" s="7">
        <v>3000</v>
      </c>
      <c r="D89" s="7">
        <v>1000</v>
      </c>
      <c r="E89" s="7">
        <v>2000</v>
      </c>
      <c r="F89" s="7">
        <v>7000</v>
      </c>
      <c r="I89" s="37">
        <f t="shared" si="1"/>
        <v>43000</v>
      </c>
    </row>
    <row r="90" spans="1:9" x14ac:dyDescent="0.3">
      <c r="A90">
        <v>108</v>
      </c>
      <c r="B90" s="7">
        <v>30000</v>
      </c>
      <c r="C90" s="7">
        <v>1500</v>
      </c>
      <c r="D90" s="7">
        <v>800</v>
      </c>
      <c r="E90" s="7">
        <v>5000</v>
      </c>
      <c r="F90" s="7">
        <v>20000</v>
      </c>
      <c r="I90" s="37">
        <f t="shared" si="1"/>
        <v>57300</v>
      </c>
    </row>
    <row r="91" spans="1:9" x14ac:dyDescent="0.3">
      <c r="A91">
        <v>109</v>
      </c>
      <c r="B91" s="7">
        <v>19000</v>
      </c>
      <c r="C91" s="7">
        <v>400</v>
      </c>
      <c r="D91" s="7">
        <v>300</v>
      </c>
      <c r="E91" s="7">
        <v>700</v>
      </c>
      <c r="F91" s="7">
        <v>4000</v>
      </c>
      <c r="I91" s="37">
        <f t="shared" si="1"/>
        <v>24400</v>
      </c>
    </row>
    <row r="92" spans="1:9" x14ac:dyDescent="0.3">
      <c r="A92">
        <v>110</v>
      </c>
      <c r="B92" s="7">
        <v>30000</v>
      </c>
      <c r="C92" s="7">
        <v>3500</v>
      </c>
      <c r="E92" s="7">
        <v>1000</v>
      </c>
      <c r="F92" s="7">
        <v>30000</v>
      </c>
      <c r="I92" s="37">
        <f t="shared" si="1"/>
        <v>64500</v>
      </c>
    </row>
    <row r="93" spans="1:9" x14ac:dyDescent="0.3">
      <c r="A93">
        <v>111</v>
      </c>
      <c r="B93" s="7">
        <v>30000</v>
      </c>
      <c r="C93" s="7">
        <v>2000</v>
      </c>
      <c r="D93" s="7">
        <v>200</v>
      </c>
      <c r="E93" s="7">
        <v>10000</v>
      </c>
      <c r="F93" s="7">
        <v>8000</v>
      </c>
      <c r="G93" s="7">
        <v>20000</v>
      </c>
      <c r="I93" s="37">
        <f t="shared" si="1"/>
        <v>70200</v>
      </c>
    </row>
    <row r="94" spans="1:9" x14ac:dyDescent="0.3">
      <c r="A94">
        <v>112</v>
      </c>
      <c r="B94" s="7">
        <v>60000</v>
      </c>
      <c r="C94" s="7">
        <v>1800</v>
      </c>
      <c r="E94" s="7">
        <v>3000</v>
      </c>
      <c r="F94" s="7">
        <v>30000</v>
      </c>
      <c r="I94" s="37">
        <f t="shared" si="1"/>
        <v>94800</v>
      </c>
    </row>
    <row r="95" spans="1:9" x14ac:dyDescent="0.3">
      <c r="A95">
        <v>113</v>
      </c>
      <c r="B95" s="7">
        <v>20000</v>
      </c>
      <c r="C95" s="7">
        <v>200</v>
      </c>
      <c r="D95" s="7">
        <v>300</v>
      </c>
      <c r="E95" s="7">
        <v>5000</v>
      </c>
      <c r="I95" s="37">
        <f t="shared" si="1"/>
        <v>25500</v>
      </c>
    </row>
    <row r="96" spans="1:9" x14ac:dyDescent="0.3">
      <c r="A96">
        <v>117</v>
      </c>
      <c r="B96" s="7">
        <v>30000</v>
      </c>
      <c r="C96" s="7">
        <v>1200</v>
      </c>
      <c r="D96" s="7">
        <v>250</v>
      </c>
      <c r="E96" s="7">
        <v>2000</v>
      </c>
      <c r="I96" s="37">
        <f t="shared" si="1"/>
        <v>33450</v>
      </c>
    </row>
    <row r="97" spans="1:9" x14ac:dyDescent="0.3">
      <c r="A97">
        <v>118</v>
      </c>
      <c r="B97" s="7">
        <v>60000</v>
      </c>
      <c r="C97" s="7">
        <v>1800</v>
      </c>
      <c r="E97" s="7">
        <v>3000</v>
      </c>
      <c r="F97" s="7">
        <v>30000</v>
      </c>
      <c r="I97" s="37">
        <f t="shared" si="1"/>
        <v>94800</v>
      </c>
    </row>
    <row r="98" spans="1:9" x14ac:dyDescent="0.3">
      <c r="A98">
        <v>119</v>
      </c>
      <c r="B98" s="7">
        <v>6000</v>
      </c>
      <c r="C98" s="7">
        <v>3000</v>
      </c>
      <c r="E98" s="7">
        <v>2000</v>
      </c>
      <c r="F98" s="7">
        <v>1500</v>
      </c>
      <c r="I98" s="37">
        <f t="shared" si="1"/>
        <v>12500</v>
      </c>
    </row>
    <row r="99" spans="1:9" x14ac:dyDescent="0.3">
      <c r="A99">
        <v>123</v>
      </c>
      <c r="B99" s="7">
        <v>20000</v>
      </c>
      <c r="C99" s="7">
        <v>1500</v>
      </c>
      <c r="D99" s="7">
        <v>400</v>
      </c>
      <c r="E99" s="7">
        <v>1500</v>
      </c>
      <c r="F99" s="7">
        <v>10000</v>
      </c>
      <c r="H99" s="7">
        <v>4000</v>
      </c>
      <c r="I99" s="37">
        <f t="shared" si="1"/>
        <v>37400</v>
      </c>
    </row>
    <row r="100" spans="1:9" x14ac:dyDescent="0.3">
      <c r="A100">
        <v>124</v>
      </c>
      <c r="B100" s="7">
        <v>30000</v>
      </c>
      <c r="C100" s="7">
        <v>3000</v>
      </c>
      <c r="D100" s="7">
        <v>200</v>
      </c>
      <c r="E100" s="7">
        <v>1000</v>
      </c>
      <c r="F100" s="7">
        <v>20000</v>
      </c>
      <c r="I100" s="37">
        <f t="shared" si="1"/>
        <v>54200</v>
      </c>
    </row>
    <row r="101" spans="1:9" x14ac:dyDescent="0.3">
      <c r="A101">
        <v>125</v>
      </c>
      <c r="B101" s="9">
        <v>60000</v>
      </c>
      <c r="C101" s="9">
        <v>2500</v>
      </c>
      <c r="E101" s="9">
        <v>6000</v>
      </c>
      <c r="F101" s="9"/>
      <c r="G101" s="9"/>
      <c r="H101" s="9"/>
      <c r="I101" s="37">
        <f t="shared" si="1"/>
        <v>68500</v>
      </c>
    </row>
    <row r="102" spans="1:9" x14ac:dyDescent="0.3">
      <c r="A102">
        <v>126</v>
      </c>
      <c r="B102" s="9">
        <v>15000</v>
      </c>
      <c r="C102" s="9">
        <v>3000</v>
      </c>
      <c r="D102" s="9">
        <v>1450</v>
      </c>
      <c r="E102" s="9"/>
      <c r="F102" s="9">
        <v>6000</v>
      </c>
      <c r="G102" s="9"/>
      <c r="H102" s="9"/>
      <c r="I102" s="37">
        <f t="shared" si="1"/>
        <v>25450</v>
      </c>
    </row>
    <row r="103" spans="1:9" x14ac:dyDescent="0.3">
      <c r="A103">
        <v>127</v>
      </c>
      <c r="B103" s="9">
        <v>15000</v>
      </c>
      <c r="C103" s="7">
        <v>500</v>
      </c>
      <c r="D103" s="7">
        <v>200</v>
      </c>
      <c r="E103" s="9">
        <v>1500</v>
      </c>
      <c r="I103" s="37">
        <f t="shared" si="1"/>
        <v>17200</v>
      </c>
    </row>
    <row r="104" spans="1:9" x14ac:dyDescent="0.3">
      <c r="A104">
        <v>132</v>
      </c>
      <c r="B104" s="7">
        <v>30000</v>
      </c>
      <c r="C104" s="7">
        <v>1500</v>
      </c>
      <c r="D104" s="7">
        <v>400</v>
      </c>
      <c r="F104" s="7">
        <v>2000</v>
      </c>
      <c r="I104" s="37">
        <f t="shared" si="1"/>
        <v>33900</v>
      </c>
    </row>
    <row r="105" spans="1:9" x14ac:dyDescent="0.3">
      <c r="A105">
        <v>135</v>
      </c>
      <c r="B105" s="9">
        <v>20000</v>
      </c>
      <c r="C105" s="7">
        <v>2000</v>
      </c>
      <c r="E105" s="9"/>
      <c r="I105" s="37">
        <f t="shared" si="1"/>
        <v>22000</v>
      </c>
    </row>
    <row r="106" spans="1:9" x14ac:dyDescent="0.3">
      <c r="A106">
        <v>136</v>
      </c>
      <c r="B106" s="9">
        <v>12000</v>
      </c>
      <c r="C106" s="7">
        <v>300</v>
      </c>
      <c r="E106" s="9"/>
      <c r="F106" s="7">
        <v>2000</v>
      </c>
      <c r="I106" s="37">
        <f t="shared" si="1"/>
        <v>14300</v>
      </c>
    </row>
    <row r="107" spans="1:9" x14ac:dyDescent="0.3">
      <c r="A107">
        <v>137</v>
      </c>
      <c r="B107" s="9">
        <v>15000</v>
      </c>
      <c r="C107" s="9">
        <v>3700</v>
      </c>
      <c r="D107" s="7">
        <v>300</v>
      </c>
      <c r="E107" s="9"/>
      <c r="F107" s="9">
        <v>3000</v>
      </c>
      <c r="G107" s="9"/>
      <c r="H107" s="9"/>
      <c r="I107" s="37">
        <f t="shared" si="1"/>
        <v>22000</v>
      </c>
    </row>
    <row r="108" spans="1:9" x14ac:dyDescent="0.3">
      <c r="A108">
        <v>138</v>
      </c>
      <c r="B108" s="9">
        <v>15000</v>
      </c>
      <c r="C108" s="9">
        <v>2000</v>
      </c>
      <c r="D108" s="7">
        <v>300</v>
      </c>
      <c r="E108" s="9"/>
      <c r="F108" s="9"/>
      <c r="G108" s="9"/>
      <c r="H108" s="9"/>
      <c r="I108" s="37">
        <f t="shared" si="1"/>
        <v>17300</v>
      </c>
    </row>
    <row r="109" spans="1:9" x14ac:dyDescent="0.3">
      <c r="A109">
        <v>139</v>
      </c>
      <c r="B109" s="9">
        <v>10000</v>
      </c>
      <c r="C109" s="7">
        <v>300</v>
      </c>
      <c r="E109" s="9"/>
      <c r="I109" s="37">
        <f t="shared" si="1"/>
        <v>10300</v>
      </c>
    </row>
    <row r="110" spans="1:9" x14ac:dyDescent="0.3">
      <c r="A110">
        <v>144</v>
      </c>
      <c r="B110" s="9">
        <v>20000</v>
      </c>
      <c r="C110" s="7">
        <v>2000</v>
      </c>
      <c r="D110" s="7">
        <v>400</v>
      </c>
      <c r="E110" s="9">
        <v>12000</v>
      </c>
      <c r="I110" s="37">
        <f t="shared" si="1"/>
        <v>34400</v>
      </c>
    </row>
    <row r="111" spans="1:9" x14ac:dyDescent="0.3">
      <c r="A111">
        <v>145</v>
      </c>
      <c r="B111" s="9">
        <v>30000</v>
      </c>
      <c r="C111" s="7">
        <v>500</v>
      </c>
      <c r="D111" s="7">
        <v>300</v>
      </c>
      <c r="E111" s="9">
        <v>15000</v>
      </c>
      <c r="F111" s="9">
        <v>40000</v>
      </c>
      <c r="G111" s="9"/>
      <c r="H111" s="9"/>
      <c r="I111" s="37">
        <f t="shared" si="1"/>
        <v>85800</v>
      </c>
    </row>
    <row r="112" spans="1:9" x14ac:dyDescent="0.3">
      <c r="A112">
        <v>149</v>
      </c>
      <c r="B112" s="9">
        <v>35000</v>
      </c>
      <c r="C112" s="7">
        <v>2500</v>
      </c>
      <c r="D112" s="7">
        <v>500</v>
      </c>
      <c r="E112" s="7">
        <v>1000</v>
      </c>
      <c r="F112" s="7">
        <v>20000</v>
      </c>
      <c r="G112" s="7">
        <v>500</v>
      </c>
      <c r="H112" s="7">
        <v>5000</v>
      </c>
      <c r="I112" s="37">
        <f t="shared" si="1"/>
        <v>64500</v>
      </c>
    </row>
    <row r="113" spans="1:9" x14ac:dyDescent="0.3">
      <c r="A113">
        <v>150</v>
      </c>
      <c r="B113" s="9">
        <v>25000</v>
      </c>
      <c r="C113" s="7">
        <v>3000</v>
      </c>
      <c r="D113" s="7">
        <v>80</v>
      </c>
      <c r="F113" s="7">
        <v>1800</v>
      </c>
      <c r="H113" s="7">
        <v>1000</v>
      </c>
      <c r="I113" s="37">
        <f t="shared" si="1"/>
        <v>30880</v>
      </c>
    </row>
    <row r="114" spans="1:9" x14ac:dyDescent="0.3">
      <c r="A114">
        <v>151</v>
      </c>
      <c r="B114" s="9">
        <v>20000</v>
      </c>
      <c r="C114" s="7">
        <v>600</v>
      </c>
      <c r="D114" s="7">
        <v>300</v>
      </c>
      <c r="E114" s="9">
        <v>1000</v>
      </c>
      <c r="F114" s="7">
        <v>25000</v>
      </c>
      <c r="H114" s="7">
        <v>500</v>
      </c>
      <c r="I114" s="37">
        <f t="shared" si="1"/>
        <v>47400</v>
      </c>
    </row>
    <row r="115" spans="1:9" x14ac:dyDescent="0.3">
      <c r="A115">
        <v>155</v>
      </c>
      <c r="B115" s="9">
        <v>10000</v>
      </c>
      <c r="C115" s="7">
        <v>1500</v>
      </c>
      <c r="D115" s="7">
        <v>500</v>
      </c>
      <c r="E115" s="9">
        <v>3000</v>
      </c>
      <c r="G115" s="7">
        <v>4500</v>
      </c>
      <c r="H115" s="7">
        <v>40000</v>
      </c>
      <c r="I115" s="37">
        <f t="shared" si="1"/>
        <v>59500</v>
      </c>
    </row>
    <row r="116" spans="1:9" x14ac:dyDescent="0.3">
      <c r="A116">
        <v>157</v>
      </c>
      <c r="B116" s="9">
        <v>25000</v>
      </c>
      <c r="C116" s="7">
        <v>1100</v>
      </c>
      <c r="D116" s="7">
        <v>150</v>
      </c>
      <c r="E116" s="9">
        <v>2000</v>
      </c>
      <c r="F116" s="7">
        <v>15000</v>
      </c>
      <c r="G116" s="7">
        <v>4000</v>
      </c>
      <c r="H116" s="7">
        <v>2000</v>
      </c>
      <c r="I116" s="37">
        <f t="shared" si="1"/>
        <v>49250</v>
      </c>
    </row>
    <row r="117" spans="1:9" x14ac:dyDescent="0.3">
      <c r="A117">
        <v>159</v>
      </c>
      <c r="B117" s="9">
        <v>25000</v>
      </c>
      <c r="C117" s="7">
        <v>5000</v>
      </c>
      <c r="D117" s="7">
        <v>250</v>
      </c>
      <c r="E117" s="9">
        <v>4000</v>
      </c>
      <c r="F117" s="7">
        <v>15000</v>
      </c>
      <c r="H117" s="7">
        <v>3000</v>
      </c>
      <c r="I117" s="37">
        <f t="shared" si="1"/>
        <v>52250</v>
      </c>
    </row>
    <row r="118" spans="1:9" x14ac:dyDescent="0.3">
      <c r="A118">
        <v>160</v>
      </c>
      <c r="B118" s="9">
        <v>30000</v>
      </c>
      <c r="C118" s="7">
        <v>1000</v>
      </c>
      <c r="D118" s="7">
        <v>200</v>
      </c>
      <c r="E118" s="9">
        <v>5000</v>
      </c>
      <c r="F118" s="7">
        <v>10000</v>
      </c>
      <c r="I118" s="37">
        <f t="shared" si="1"/>
        <v>46200</v>
      </c>
    </row>
    <row r="119" spans="1:9" x14ac:dyDescent="0.3">
      <c r="A119">
        <v>161</v>
      </c>
      <c r="B119" s="9">
        <v>25000</v>
      </c>
      <c r="C119" s="7">
        <v>1000</v>
      </c>
      <c r="D119" s="7">
        <v>200</v>
      </c>
      <c r="E119" s="9">
        <v>1000</v>
      </c>
      <c r="G119" s="7">
        <v>5000</v>
      </c>
      <c r="I119" s="37">
        <f t="shared" si="1"/>
        <v>32200</v>
      </c>
    </row>
    <row r="120" spans="1:9" x14ac:dyDescent="0.3">
      <c r="A120">
        <v>166</v>
      </c>
      <c r="C120" s="7">
        <v>1200</v>
      </c>
      <c r="D120" s="7">
        <v>500</v>
      </c>
      <c r="E120" s="9">
        <v>1500</v>
      </c>
      <c r="H120" s="9"/>
      <c r="I120" s="37">
        <f t="shared" si="1"/>
        <v>3200</v>
      </c>
    </row>
    <row r="121" spans="1:9" x14ac:dyDescent="0.3">
      <c r="A121">
        <v>167</v>
      </c>
      <c r="B121" s="9">
        <v>6000</v>
      </c>
      <c r="C121" s="7">
        <v>1125</v>
      </c>
      <c r="D121" s="7">
        <v>140</v>
      </c>
      <c r="G121" s="7">
        <v>4000</v>
      </c>
      <c r="I121" s="37">
        <f t="shared" si="1"/>
        <v>11265</v>
      </c>
    </row>
    <row r="122" spans="1:9" x14ac:dyDescent="0.3">
      <c r="A122">
        <v>168</v>
      </c>
      <c r="B122" s="7">
        <v>5000</v>
      </c>
      <c r="C122" s="7">
        <v>200</v>
      </c>
      <c r="D122" s="7">
        <v>150</v>
      </c>
      <c r="F122" s="7">
        <v>2500</v>
      </c>
      <c r="I122" s="37">
        <f t="shared" si="1"/>
        <v>7850</v>
      </c>
    </row>
    <row r="123" spans="1:9" x14ac:dyDescent="0.3">
      <c r="A123">
        <v>169</v>
      </c>
      <c r="B123" s="7">
        <v>15000</v>
      </c>
      <c r="C123" s="7">
        <v>1500</v>
      </c>
      <c r="D123" s="7">
        <v>250</v>
      </c>
      <c r="F123" s="7">
        <v>8000</v>
      </c>
      <c r="G123" s="7">
        <v>500</v>
      </c>
      <c r="I123" s="37">
        <f t="shared" si="1"/>
        <v>25250</v>
      </c>
    </row>
    <row r="124" spans="1:9" x14ac:dyDescent="0.3">
      <c r="A124">
        <v>170</v>
      </c>
      <c r="B124" s="7">
        <v>15000</v>
      </c>
      <c r="C124" s="7">
        <v>1500</v>
      </c>
      <c r="F124" s="7">
        <v>5000</v>
      </c>
      <c r="I124" s="37">
        <f t="shared" si="1"/>
        <v>21500</v>
      </c>
    </row>
    <row r="125" spans="1:9" x14ac:dyDescent="0.3">
      <c r="A125">
        <v>171</v>
      </c>
      <c r="B125" s="7">
        <v>50000</v>
      </c>
      <c r="C125" s="7">
        <v>10000</v>
      </c>
      <c r="D125" s="7">
        <v>4000</v>
      </c>
      <c r="E125" s="7">
        <v>15000</v>
      </c>
      <c r="F125" s="7">
        <v>50000</v>
      </c>
      <c r="G125" s="7">
        <v>2000</v>
      </c>
      <c r="H125" s="7">
        <v>20000</v>
      </c>
      <c r="I125" s="37">
        <f t="shared" si="1"/>
        <v>151000</v>
      </c>
    </row>
    <row r="126" spans="1:9" x14ac:dyDescent="0.3">
      <c r="A126">
        <v>172</v>
      </c>
      <c r="B126" s="7">
        <v>10000</v>
      </c>
      <c r="C126" s="7">
        <v>2000</v>
      </c>
      <c r="D126" s="7">
        <v>250</v>
      </c>
      <c r="E126" s="7">
        <v>1000</v>
      </c>
      <c r="G126" s="7">
        <v>1000</v>
      </c>
      <c r="H126" s="7">
        <v>10000</v>
      </c>
      <c r="I126" s="37">
        <f t="shared" si="1"/>
        <v>24250</v>
      </c>
    </row>
    <row r="127" spans="1:9" x14ac:dyDescent="0.3">
      <c r="A127">
        <v>173</v>
      </c>
      <c r="B127" s="7">
        <v>30000</v>
      </c>
      <c r="C127" s="7">
        <v>650</v>
      </c>
      <c r="D127" s="7">
        <v>200</v>
      </c>
      <c r="F127" s="7">
        <v>2000</v>
      </c>
      <c r="G127" s="7">
        <v>10000</v>
      </c>
      <c r="H127" s="7">
        <v>10000</v>
      </c>
      <c r="I127" s="37">
        <f t="shared" si="1"/>
        <v>52850</v>
      </c>
    </row>
    <row r="128" spans="1:9" x14ac:dyDescent="0.3">
      <c r="A128">
        <v>174</v>
      </c>
      <c r="B128" s="7">
        <v>80000</v>
      </c>
      <c r="C128" s="7">
        <v>120</v>
      </c>
      <c r="D128" s="7">
        <v>250</v>
      </c>
      <c r="F128" s="7">
        <v>5000</v>
      </c>
      <c r="G128" s="7">
        <v>1000</v>
      </c>
      <c r="H128" s="7">
        <v>15000</v>
      </c>
      <c r="I128" s="37">
        <f t="shared" si="1"/>
        <v>101370</v>
      </c>
    </row>
    <row r="129" spans="1:9" x14ac:dyDescent="0.3">
      <c r="A129">
        <v>175</v>
      </c>
      <c r="B129" s="7">
        <v>10000</v>
      </c>
      <c r="C129" s="7">
        <v>350</v>
      </c>
      <c r="E129" s="7">
        <v>1000</v>
      </c>
      <c r="F129" s="7">
        <v>5000</v>
      </c>
      <c r="I129" s="37">
        <f t="shared" si="1"/>
        <v>16350</v>
      </c>
    </row>
    <row r="130" spans="1:9" x14ac:dyDescent="0.3">
      <c r="A130">
        <v>176</v>
      </c>
      <c r="B130" s="7">
        <v>40000</v>
      </c>
      <c r="C130" s="7">
        <v>800</v>
      </c>
      <c r="D130" s="7">
        <v>700</v>
      </c>
      <c r="E130" s="7">
        <v>4000</v>
      </c>
      <c r="F130" s="7">
        <v>2000</v>
      </c>
      <c r="I130" s="37">
        <f t="shared" si="1"/>
        <v>47500</v>
      </c>
    </row>
    <row r="131" spans="1:9" x14ac:dyDescent="0.3">
      <c r="A131">
        <v>177</v>
      </c>
      <c r="B131" s="7">
        <v>54000</v>
      </c>
      <c r="C131" s="7">
        <v>3000</v>
      </c>
      <c r="D131" s="7">
        <v>500</v>
      </c>
      <c r="E131" s="7">
        <v>10000</v>
      </c>
      <c r="F131" s="7">
        <v>15000</v>
      </c>
      <c r="I131" s="37">
        <f t="shared" ref="I131:I194" si="2">SUM(B131:H131)</f>
        <v>82500</v>
      </c>
    </row>
    <row r="132" spans="1:9" x14ac:dyDescent="0.3">
      <c r="A132">
        <v>178</v>
      </c>
      <c r="B132" s="7">
        <v>35000</v>
      </c>
      <c r="C132" s="7">
        <v>2000</v>
      </c>
      <c r="E132" s="7">
        <v>3000</v>
      </c>
      <c r="F132" s="7">
        <v>5000</v>
      </c>
      <c r="I132" s="37">
        <f t="shared" si="2"/>
        <v>45000</v>
      </c>
    </row>
    <row r="133" spans="1:9" x14ac:dyDescent="0.3">
      <c r="A133">
        <v>179</v>
      </c>
      <c r="B133" s="7">
        <v>35000</v>
      </c>
      <c r="C133" s="7">
        <v>5000</v>
      </c>
      <c r="D133" s="7">
        <v>300</v>
      </c>
      <c r="E133" s="7">
        <v>3500</v>
      </c>
      <c r="F133" s="7">
        <v>6000</v>
      </c>
      <c r="I133" s="37">
        <f t="shared" si="2"/>
        <v>49800</v>
      </c>
    </row>
    <row r="134" spans="1:9" x14ac:dyDescent="0.3">
      <c r="A134">
        <v>180</v>
      </c>
      <c r="B134" s="7">
        <v>15000</v>
      </c>
      <c r="C134" s="7">
        <v>600</v>
      </c>
      <c r="E134" s="7">
        <v>2000</v>
      </c>
      <c r="I134" s="37">
        <f t="shared" si="2"/>
        <v>17600</v>
      </c>
    </row>
    <row r="135" spans="1:9" x14ac:dyDescent="0.3">
      <c r="A135">
        <v>181</v>
      </c>
      <c r="B135" s="7">
        <v>30000</v>
      </c>
      <c r="C135" s="7">
        <v>900</v>
      </c>
      <c r="D135" s="7">
        <v>1000</v>
      </c>
      <c r="F135" s="7">
        <v>2000</v>
      </c>
      <c r="I135" s="37">
        <f t="shared" si="2"/>
        <v>33900</v>
      </c>
    </row>
    <row r="136" spans="1:9" x14ac:dyDescent="0.3">
      <c r="A136">
        <v>182</v>
      </c>
      <c r="B136" s="7">
        <v>40000</v>
      </c>
      <c r="C136" s="7">
        <v>4000</v>
      </c>
      <c r="D136" s="7">
        <v>800</v>
      </c>
      <c r="F136" s="7">
        <v>15000</v>
      </c>
      <c r="G136" s="7">
        <v>6000</v>
      </c>
      <c r="I136" s="37">
        <f t="shared" si="2"/>
        <v>65800</v>
      </c>
    </row>
    <row r="137" spans="1:9" x14ac:dyDescent="0.3">
      <c r="A137">
        <v>183</v>
      </c>
      <c r="B137" s="7">
        <v>12000</v>
      </c>
      <c r="C137" s="7">
        <v>1500</v>
      </c>
      <c r="D137" s="7">
        <v>150</v>
      </c>
      <c r="I137" s="37">
        <f t="shared" si="2"/>
        <v>13650</v>
      </c>
    </row>
    <row r="138" spans="1:9" x14ac:dyDescent="0.3">
      <c r="A138">
        <v>184</v>
      </c>
      <c r="B138" s="7">
        <v>20000</v>
      </c>
      <c r="C138" s="7">
        <v>1500</v>
      </c>
      <c r="D138" s="7">
        <v>300</v>
      </c>
      <c r="E138" s="7">
        <v>3000</v>
      </c>
      <c r="F138" s="7">
        <v>2500</v>
      </c>
      <c r="I138" s="37">
        <f t="shared" si="2"/>
        <v>27300</v>
      </c>
    </row>
    <row r="139" spans="1:9" x14ac:dyDescent="0.3">
      <c r="A139">
        <v>185</v>
      </c>
      <c r="B139" s="7">
        <v>40000</v>
      </c>
      <c r="C139" s="7">
        <v>6000</v>
      </c>
      <c r="D139" s="7">
        <v>350</v>
      </c>
      <c r="E139" s="7">
        <v>8000</v>
      </c>
      <c r="G139" s="7">
        <v>6000</v>
      </c>
      <c r="I139" s="37">
        <f t="shared" si="2"/>
        <v>60350</v>
      </c>
    </row>
    <row r="140" spans="1:9" x14ac:dyDescent="0.3">
      <c r="A140">
        <v>186</v>
      </c>
      <c r="B140" s="7">
        <v>20000</v>
      </c>
      <c r="C140" s="7">
        <v>3000</v>
      </c>
      <c r="E140" s="7">
        <v>7000</v>
      </c>
      <c r="F140" s="7">
        <v>10000</v>
      </c>
      <c r="I140" s="37">
        <f t="shared" si="2"/>
        <v>40000</v>
      </c>
    </row>
    <row r="141" spans="1:9" x14ac:dyDescent="0.3">
      <c r="A141">
        <v>187</v>
      </c>
      <c r="B141" s="7">
        <v>70000</v>
      </c>
      <c r="C141" s="7">
        <v>3000</v>
      </c>
      <c r="D141" s="7">
        <v>1500</v>
      </c>
      <c r="E141" s="7">
        <v>5000</v>
      </c>
      <c r="F141" s="7">
        <v>30000</v>
      </c>
      <c r="I141" s="37">
        <f t="shared" si="2"/>
        <v>109500</v>
      </c>
    </row>
    <row r="142" spans="1:9" x14ac:dyDescent="0.3">
      <c r="A142" s="4">
        <v>189</v>
      </c>
      <c r="B142" s="10">
        <v>60000</v>
      </c>
      <c r="C142" s="10">
        <v>4000</v>
      </c>
      <c r="D142" s="10">
        <v>1500</v>
      </c>
      <c r="E142" s="10">
        <v>7000</v>
      </c>
      <c r="F142" s="10">
        <v>20000</v>
      </c>
      <c r="G142" s="10"/>
      <c r="H142" s="10"/>
      <c r="I142" s="37">
        <f t="shared" si="2"/>
        <v>92500</v>
      </c>
    </row>
    <row r="143" spans="1:9" x14ac:dyDescent="0.3">
      <c r="A143" s="4">
        <v>193</v>
      </c>
      <c r="B143" s="10">
        <v>60000</v>
      </c>
      <c r="C143" s="10">
        <v>2000</v>
      </c>
      <c r="D143" s="10">
        <v>1000</v>
      </c>
      <c r="E143" s="10">
        <v>5000</v>
      </c>
      <c r="F143" s="10">
        <v>20000</v>
      </c>
      <c r="G143" s="10"/>
      <c r="H143" s="10"/>
      <c r="I143" s="37">
        <f t="shared" si="2"/>
        <v>88000</v>
      </c>
    </row>
    <row r="144" spans="1:9" x14ac:dyDescent="0.3">
      <c r="A144" s="4">
        <v>194</v>
      </c>
      <c r="B144" s="10">
        <v>20000</v>
      </c>
      <c r="C144" s="10">
        <v>3000</v>
      </c>
      <c r="D144" s="10"/>
      <c r="E144" s="10"/>
      <c r="F144" s="10">
        <v>20000</v>
      </c>
      <c r="G144" s="10"/>
      <c r="H144" s="10"/>
      <c r="I144" s="37">
        <f t="shared" si="2"/>
        <v>43000</v>
      </c>
    </row>
    <row r="145" spans="1:9" x14ac:dyDescent="0.3">
      <c r="A145" s="4">
        <v>195</v>
      </c>
      <c r="B145" s="10">
        <v>7000</v>
      </c>
      <c r="C145" s="10">
        <v>1200</v>
      </c>
      <c r="D145" s="10">
        <v>250</v>
      </c>
      <c r="E145" s="10">
        <v>800</v>
      </c>
      <c r="F145" s="10"/>
      <c r="G145" s="10"/>
      <c r="H145" s="10"/>
      <c r="I145" s="37">
        <f t="shared" si="2"/>
        <v>9250</v>
      </c>
    </row>
    <row r="146" spans="1:9" x14ac:dyDescent="0.3">
      <c r="A146" s="4">
        <v>196</v>
      </c>
      <c r="B146" s="10">
        <v>30000</v>
      </c>
      <c r="C146" s="10">
        <v>1000</v>
      </c>
      <c r="D146" s="10">
        <v>250</v>
      </c>
      <c r="E146" s="10">
        <v>5000</v>
      </c>
      <c r="F146" s="10"/>
      <c r="G146" s="10">
        <v>10000</v>
      </c>
      <c r="H146" s="10">
        <v>25000</v>
      </c>
      <c r="I146" s="37">
        <f t="shared" si="2"/>
        <v>71250</v>
      </c>
    </row>
    <row r="147" spans="1:9" x14ac:dyDescent="0.3">
      <c r="A147" s="4">
        <v>197</v>
      </c>
      <c r="B147" s="10">
        <v>25000</v>
      </c>
      <c r="C147" s="10">
        <v>2500</v>
      </c>
      <c r="D147" s="10">
        <v>250</v>
      </c>
      <c r="E147" s="10">
        <v>7500</v>
      </c>
      <c r="F147" s="10">
        <v>20000</v>
      </c>
      <c r="G147" s="10">
        <v>10000</v>
      </c>
      <c r="H147" s="10">
        <v>40000</v>
      </c>
      <c r="I147" s="37">
        <f t="shared" si="2"/>
        <v>105250</v>
      </c>
    </row>
    <row r="148" spans="1:9" x14ac:dyDescent="0.3">
      <c r="A148" s="4">
        <v>198</v>
      </c>
      <c r="B148" s="10">
        <v>10000</v>
      </c>
      <c r="C148" s="10"/>
      <c r="D148" s="10"/>
      <c r="E148" s="10">
        <v>6000</v>
      </c>
      <c r="F148" s="10"/>
      <c r="G148" s="10"/>
      <c r="H148" s="10">
        <v>8000</v>
      </c>
      <c r="I148" s="37">
        <f t="shared" si="2"/>
        <v>24000</v>
      </c>
    </row>
    <row r="149" spans="1:9" x14ac:dyDescent="0.3">
      <c r="A149" s="4">
        <v>199</v>
      </c>
      <c r="B149" s="10">
        <v>10000</v>
      </c>
      <c r="C149" s="10">
        <v>1000</v>
      </c>
      <c r="D149" s="10">
        <v>200</v>
      </c>
      <c r="E149" s="10">
        <v>4000</v>
      </c>
      <c r="F149" s="10">
        <v>3000</v>
      </c>
      <c r="G149" s="10"/>
      <c r="H149" s="10"/>
      <c r="I149" s="37">
        <f t="shared" si="2"/>
        <v>18200</v>
      </c>
    </row>
    <row r="150" spans="1:9" x14ac:dyDescent="0.3">
      <c r="A150" s="4">
        <v>200</v>
      </c>
      <c r="B150" s="10">
        <v>20000</v>
      </c>
      <c r="C150" s="10">
        <v>2000</v>
      </c>
      <c r="D150" s="10">
        <v>300</v>
      </c>
      <c r="E150" s="10"/>
      <c r="F150" s="10">
        <v>6000</v>
      </c>
      <c r="G150" s="10"/>
      <c r="H150" s="10"/>
      <c r="I150" s="37">
        <f t="shared" si="2"/>
        <v>28300</v>
      </c>
    </row>
    <row r="151" spans="1:9" x14ac:dyDescent="0.3">
      <c r="A151" s="4">
        <v>201</v>
      </c>
      <c r="B151" s="10">
        <v>10000</v>
      </c>
      <c r="C151" s="10">
        <v>400</v>
      </c>
      <c r="D151" s="10">
        <v>300</v>
      </c>
      <c r="E151" s="10">
        <v>3000</v>
      </c>
      <c r="F151" s="10"/>
      <c r="G151" s="10"/>
      <c r="H151" s="10"/>
      <c r="I151" s="37">
        <f t="shared" si="2"/>
        <v>13700</v>
      </c>
    </row>
    <row r="152" spans="1:9" x14ac:dyDescent="0.3">
      <c r="A152" s="4">
        <v>202</v>
      </c>
      <c r="B152" s="10">
        <v>30000</v>
      </c>
      <c r="C152" s="10">
        <v>600</v>
      </c>
      <c r="D152" s="10">
        <v>500</v>
      </c>
      <c r="E152" s="10">
        <v>8000</v>
      </c>
      <c r="F152" s="10">
        <v>15000</v>
      </c>
      <c r="G152" s="10"/>
      <c r="H152" s="10"/>
      <c r="I152" s="37">
        <f t="shared" si="2"/>
        <v>54100</v>
      </c>
    </row>
    <row r="153" spans="1:9" x14ac:dyDescent="0.3">
      <c r="A153" s="4">
        <v>203</v>
      </c>
      <c r="B153" s="10">
        <v>7000</v>
      </c>
      <c r="C153" s="10">
        <v>300</v>
      </c>
      <c r="D153" s="10">
        <v>200</v>
      </c>
      <c r="E153" s="10">
        <v>2500</v>
      </c>
      <c r="F153" s="10"/>
      <c r="G153" s="10"/>
      <c r="H153" s="10"/>
      <c r="I153" s="37">
        <f t="shared" si="2"/>
        <v>10000</v>
      </c>
    </row>
    <row r="154" spans="1:9" x14ac:dyDescent="0.3">
      <c r="A154" s="4">
        <v>204</v>
      </c>
      <c r="B154" s="10">
        <v>35000</v>
      </c>
      <c r="C154" s="10">
        <v>3000</v>
      </c>
      <c r="D154" s="10">
        <v>600</v>
      </c>
      <c r="E154" s="10">
        <v>5000</v>
      </c>
      <c r="F154" s="10">
        <v>9000</v>
      </c>
      <c r="G154" s="10"/>
      <c r="H154" s="10"/>
      <c r="I154" s="37">
        <f t="shared" si="2"/>
        <v>52600</v>
      </c>
    </row>
    <row r="155" spans="1:9" x14ac:dyDescent="0.3">
      <c r="A155" s="4">
        <v>205</v>
      </c>
      <c r="B155" s="10">
        <v>50000</v>
      </c>
      <c r="C155" s="10">
        <v>4000</v>
      </c>
      <c r="D155" s="10">
        <v>250</v>
      </c>
      <c r="E155" s="10">
        <v>30000</v>
      </c>
      <c r="F155" s="10">
        <v>60000</v>
      </c>
      <c r="G155" s="10">
        <v>15000</v>
      </c>
      <c r="H155" s="10">
        <v>25000</v>
      </c>
      <c r="I155" s="37">
        <f t="shared" si="2"/>
        <v>184250</v>
      </c>
    </row>
    <row r="156" spans="1:9" x14ac:dyDescent="0.3">
      <c r="A156" s="4">
        <v>206</v>
      </c>
      <c r="B156" s="10">
        <v>15000</v>
      </c>
      <c r="C156" s="10">
        <v>300</v>
      </c>
      <c r="D156" s="10">
        <v>230</v>
      </c>
      <c r="E156" s="10">
        <v>2000</v>
      </c>
      <c r="F156" s="10">
        <v>15000</v>
      </c>
      <c r="G156" s="10">
        <v>2000</v>
      </c>
      <c r="H156" s="10">
        <v>4000</v>
      </c>
      <c r="I156" s="37">
        <f t="shared" si="2"/>
        <v>38530</v>
      </c>
    </row>
    <row r="157" spans="1:9" x14ac:dyDescent="0.3">
      <c r="A157" s="4">
        <v>207</v>
      </c>
      <c r="B157" s="10">
        <v>20000</v>
      </c>
      <c r="C157" s="10">
        <v>800</v>
      </c>
      <c r="D157" s="10">
        <v>300</v>
      </c>
      <c r="E157" s="10">
        <v>10000</v>
      </c>
      <c r="F157" s="10"/>
      <c r="G157" s="10"/>
      <c r="H157" s="10"/>
      <c r="I157" s="37">
        <f t="shared" si="2"/>
        <v>31100</v>
      </c>
    </row>
    <row r="158" spans="1:9" x14ac:dyDescent="0.3">
      <c r="A158" s="4">
        <v>208</v>
      </c>
      <c r="B158" s="10">
        <v>20000</v>
      </c>
      <c r="C158" s="10">
        <v>1600</v>
      </c>
      <c r="D158" s="10">
        <v>250</v>
      </c>
      <c r="E158" s="10"/>
      <c r="F158" s="10"/>
      <c r="G158" s="10"/>
      <c r="H158" s="10"/>
      <c r="I158" s="37">
        <f t="shared" si="2"/>
        <v>21850</v>
      </c>
    </row>
    <row r="159" spans="1:9" x14ac:dyDescent="0.3">
      <c r="A159" s="4">
        <v>209</v>
      </c>
      <c r="B159" s="10">
        <v>10000</v>
      </c>
      <c r="C159" s="10">
        <v>700</v>
      </c>
      <c r="D159" s="10">
        <v>500</v>
      </c>
      <c r="E159" s="10">
        <v>6000</v>
      </c>
      <c r="F159" s="10"/>
      <c r="G159" s="10"/>
      <c r="H159" s="10"/>
      <c r="I159" s="37">
        <f t="shared" si="2"/>
        <v>17200</v>
      </c>
    </row>
    <row r="160" spans="1:9" x14ac:dyDescent="0.3">
      <c r="A160" s="4">
        <v>211</v>
      </c>
      <c r="B160" s="10">
        <v>12000</v>
      </c>
      <c r="C160" s="10">
        <v>300</v>
      </c>
      <c r="D160" s="10">
        <v>200</v>
      </c>
      <c r="E160" s="10">
        <v>500</v>
      </c>
      <c r="F160" s="10"/>
      <c r="G160" s="10"/>
      <c r="H160" s="10">
        <v>2000</v>
      </c>
      <c r="I160" s="37">
        <f t="shared" si="2"/>
        <v>15000</v>
      </c>
    </row>
    <row r="161" spans="1:9" x14ac:dyDescent="0.3">
      <c r="A161">
        <v>212</v>
      </c>
      <c r="B161" s="7">
        <v>30000</v>
      </c>
      <c r="C161" s="7">
        <v>1800</v>
      </c>
      <c r="D161" s="7">
        <v>600</v>
      </c>
      <c r="E161" s="7">
        <v>1000</v>
      </c>
      <c r="F161" s="7">
        <v>5000</v>
      </c>
      <c r="G161" s="7">
        <v>2000</v>
      </c>
      <c r="H161" s="7">
        <v>5000</v>
      </c>
      <c r="I161" s="37">
        <f t="shared" si="2"/>
        <v>45400</v>
      </c>
    </row>
    <row r="162" spans="1:9" x14ac:dyDescent="0.3">
      <c r="A162">
        <v>213</v>
      </c>
      <c r="B162" s="7">
        <v>25000</v>
      </c>
      <c r="C162" s="7">
        <v>1500</v>
      </c>
      <c r="D162" s="7">
        <v>150</v>
      </c>
      <c r="F162" s="7">
        <v>2000</v>
      </c>
      <c r="G162" s="7">
        <v>1000</v>
      </c>
      <c r="H162" s="7">
        <v>3000</v>
      </c>
      <c r="I162" s="37">
        <f t="shared" si="2"/>
        <v>32650</v>
      </c>
    </row>
    <row r="163" spans="1:9" x14ac:dyDescent="0.3">
      <c r="A163">
        <v>214</v>
      </c>
      <c r="B163" s="7">
        <v>35000</v>
      </c>
      <c r="C163" s="7">
        <v>200</v>
      </c>
      <c r="D163" s="7">
        <v>150</v>
      </c>
      <c r="E163" s="7">
        <v>5000</v>
      </c>
      <c r="F163" s="7">
        <v>10000</v>
      </c>
      <c r="G163" s="7">
        <v>5000</v>
      </c>
      <c r="H163" s="7">
        <v>8000</v>
      </c>
      <c r="I163" s="37">
        <f t="shared" si="2"/>
        <v>63350</v>
      </c>
    </row>
    <row r="164" spans="1:9" x14ac:dyDescent="0.3">
      <c r="A164">
        <v>215</v>
      </c>
      <c r="B164" s="7">
        <v>20000</v>
      </c>
      <c r="C164" s="7">
        <v>1500</v>
      </c>
      <c r="D164" s="7">
        <v>500</v>
      </c>
      <c r="E164" s="7">
        <v>1000</v>
      </c>
      <c r="G164" s="7">
        <v>2000</v>
      </c>
      <c r="H164" s="7">
        <v>3000</v>
      </c>
      <c r="I164" s="37">
        <f t="shared" si="2"/>
        <v>28000</v>
      </c>
    </row>
    <row r="165" spans="1:9" x14ac:dyDescent="0.3">
      <c r="A165">
        <v>216</v>
      </c>
      <c r="B165" s="7">
        <v>25000</v>
      </c>
      <c r="C165" s="7">
        <v>800</v>
      </c>
      <c r="E165" s="7">
        <v>3000</v>
      </c>
      <c r="F165" s="7">
        <v>10000</v>
      </c>
      <c r="G165" s="7">
        <v>2000</v>
      </c>
      <c r="I165" s="37">
        <f t="shared" si="2"/>
        <v>40800</v>
      </c>
    </row>
    <row r="166" spans="1:9" x14ac:dyDescent="0.3">
      <c r="A166">
        <v>217</v>
      </c>
      <c r="B166" s="7">
        <v>20000</v>
      </c>
      <c r="C166" s="7">
        <v>700</v>
      </c>
      <c r="D166" s="7">
        <v>60</v>
      </c>
      <c r="E166" s="7">
        <v>2000</v>
      </c>
      <c r="F166" s="7">
        <v>15000</v>
      </c>
      <c r="G166" s="7">
        <v>2000</v>
      </c>
      <c r="I166" s="37">
        <f t="shared" si="2"/>
        <v>39760</v>
      </c>
    </row>
    <row r="167" spans="1:9" x14ac:dyDescent="0.3">
      <c r="A167">
        <v>218</v>
      </c>
      <c r="B167" s="7">
        <v>25000</v>
      </c>
      <c r="C167" s="7">
        <v>1500</v>
      </c>
      <c r="D167" s="7">
        <v>250</v>
      </c>
      <c r="E167" s="7">
        <v>5000</v>
      </c>
      <c r="F167" s="7">
        <v>10000</v>
      </c>
      <c r="G167" s="7">
        <v>3000</v>
      </c>
      <c r="H167" s="7">
        <v>2000</v>
      </c>
      <c r="I167" s="37">
        <f t="shared" si="2"/>
        <v>46750</v>
      </c>
    </row>
    <row r="168" spans="1:9" x14ac:dyDescent="0.3">
      <c r="A168">
        <v>219</v>
      </c>
      <c r="B168" s="7">
        <v>35000</v>
      </c>
      <c r="C168" s="7">
        <v>2000</v>
      </c>
      <c r="E168" s="7">
        <v>2000</v>
      </c>
      <c r="F168" s="7">
        <v>20000</v>
      </c>
      <c r="G168" s="7">
        <v>3000</v>
      </c>
      <c r="H168" s="7">
        <v>1000</v>
      </c>
      <c r="I168" s="37">
        <f t="shared" si="2"/>
        <v>63000</v>
      </c>
    </row>
    <row r="169" spans="1:9" x14ac:dyDescent="0.3">
      <c r="A169">
        <v>220</v>
      </c>
      <c r="B169" s="7">
        <v>25000</v>
      </c>
      <c r="C169" s="7">
        <v>800</v>
      </c>
      <c r="D169" s="7">
        <v>300</v>
      </c>
      <c r="E169" s="7">
        <v>6000</v>
      </c>
      <c r="G169" s="7">
        <v>1000</v>
      </c>
      <c r="H169" s="7">
        <v>1000</v>
      </c>
      <c r="I169" s="37">
        <f t="shared" si="2"/>
        <v>34100</v>
      </c>
    </row>
    <row r="170" spans="1:9" x14ac:dyDescent="0.3">
      <c r="A170">
        <v>222</v>
      </c>
      <c r="C170" s="7">
        <v>3000</v>
      </c>
      <c r="F170" s="7">
        <v>20000</v>
      </c>
      <c r="I170" s="37">
        <f t="shared" si="2"/>
        <v>23000</v>
      </c>
    </row>
    <row r="171" spans="1:9" x14ac:dyDescent="0.3">
      <c r="A171">
        <v>223</v>
      </c>
      <c r="B171" s="7">
        <v>35000</v>
      </c>
      <c r="C171" s="7">
        <v>4000</v>
      </c>
      <c r="F171" s="7">
        <v>7000</v>
      </c>
      <c r="I171" s="37">
        <f t="shared" si="2"/>
        <v>46000</v>
      </c>
    </row>
    <row r="172" spans="1:9" x14ac:dyDescent="0.3">
      <c r="A172">
        <v>224</v>
      </c>
      <c r="B172" s="7">
        <v>30000</v>
      </c>
      <c r="C172" s="7">
        <v>2000</v>
      </c>
      <c r="F172" s="7">
        <v>3000</v>
      </c>
      <c r="I172" s="37">
        <f t="shared" si="2"/>
        <v>35000</v>
      </c>
    </row>
    <row r="173" spans="1:9" x14ac:dyDescent="0.3">
      <c r="A173">
        <v>225</v>
      </c>
      <c r="B173" s="7">
        <v>15000</v>
      </c>
      <c r="C173" s="7">
        <v>2000</v>
      </c>
      <c r="F173" s="7">
        <v>12000</v>
      </c>
      <c r="I173" s="37">
        <f t="shared" si="2"/>
        <v>29000</v>
      </c>
    </row>
    <row r="174" spans="1:9" x14ac:dyDescent="0.3">
      <c r="A174">
        <v>226</v>
      </c>
      <c r="B174" s="7">
        <v>45000</v>
      </c>
      <c r="C174" s="7">
        <v>1800</v>
      </c>
      <c r="E174" s="7">
        <v>10000</v>
      </c>
      <c r="F174" s="7">
        <v>10000</v>
      </c>
      <c r="G174" s="7">
        <v>4000</v>
      </c>
      <c r="I174" s="37">
        <f t="shared" si="2"/>
        <v>70800</v>
      </c>
    </row>
    <row r="175" spans="1:9" x14ac:dyDescent="0.3">
      <c r="A175">
        <v>227</v>
      </c>
      <c r="B175" s="7">
        <v>20000</v>
      </c>
      <c r="C175" s="7">
        <v>4200</v>
      </c>
      <c r="E175" s="7">
        <v>8000</v>
      </c>
      <c r="F175" s="7">
        <v>18000</v>
      </c>
      <c r="I175" s="37">
        <f t="shared" si="2"/>
        <v>50200</v>
      </c>
    </row>
    <row r="176" spans="1:9" x14ac:dyDescent="0.3">
      <c r="A176">
        <v>228</v>
      </c>
      <c r="B176" s="7">
        <v>20000</v>
      </c>
      <c r="C176" s="7">
        <v>1500</v>
      </c>
      <c r="F176" s="7">
        <v>10000</v>
      </c>
      <c r="I176" s="37">
        <f t="shared" si="2"/>
        <v>31500</v>
      </c>
    </row>
    <row r="177" spans="1:9" x14ac:dyDescent="0.3">
      <c r="A177">
        <v>229</v>
      </c>
      <c r="B177" s="7">
        <v>20000</v>
      </c>
      <c r="C177" s="7">
        <v>3400</v>
      </c>
      <c r="E177" s="7">
        <v>2000</v>
      </c>
      <c r="F177" s="7">
        <v>8000</v>
      </c>
      <c r="I177" s="37">
        <f t="shared" si="2"/>
        <v>33400</v>
      </c>
    </row>
    <row r="178" spans="1:9" x14ac:dyDescent="0.3">
      <c r="A178">
        <v>230</v>
      </c>
      <c r="B178" s="7">
        <v>15000</v>
      </c>
      <c r="C178" s="7">
        <v>3000</v>
      </c>
      <c r="D178" s="7">
        <v>300</v>
      </c>
      <c r="F178" s="7">
        <v>10000</v>
      </c>
      <c r="I178" s="37">
        <f t="shared" si="2"/>
        <v>28300</v>
      </c>
    </row>
    <row r="179" spans="1:9" x14ac:dyDescent="0.3">
      <c r="A179">
        <v>231</v>
      </c>
      <c r="B179" s="7">
        <v>5000</v>
      </c>
      <c r="C179" s="7">
        <v>200</v>
      </c>
      <c r="E179" s="7">
        <v>10000</v>
      </c>
      <c r="I179" s="37">
        <f t="shared" si="2"/>
        <v>15200</v>
      </c>
    </row>
    <row r="180" spans="1:9" x14ac:dyDescent="0.3">
      <c r="A180">
        <v>232</v>
      </c>
      <c r="B180" s="7">
        <v>40000</v>
      </c>
      <c r="C180" s="7">
        <v>1500</v>
      </c>
      <c r="D180" s="7">
        <v>1000</v>
      </c>
      <c r="F180" s="7">
        <v>20000</v>
      </c>
      <c r="I180" s="37">
        <f t="shared" si="2"/>
        <v>62500</v>
      </c>
    </row>
    <row r="181" spans="1:9" x14ac:dyDescent="0.3">
      <c r="A181">
        <v>233</v>
      </c>
      <c r="B181" s="7">
        <v>8000</v>
      </c>
      <c r="C181" s="7">
        <v>800</v>
      </c>
      <c r="I181" s="37">
        <f t="shared" si="2"/>
        <v>8800</v>
      </c>
    </row>
    <row r="182" spans="1:9" x14ac:dyDescent="0.3">
      <c r="A182">
        <v>234</v>
      </c>
      <c r="B182" s="7">
        <v>15000</v>
      </c>
      <c r="C182" s="7">
        <v>1790</v>
      </c>
      <c r="I182" s="37">
        <f t="shared" si="2"/>
        <v>16790</v>
      </c>
    </row>
    <row r="183" spans="1:9" x14ac:dyDescent="0.3">
      <c r="A183">
        <v>235</v>
      </c>
      <c r="B183" s="7">
        <v>25000</v>
      </c>
      <c r="C183" s="7">
        <v>2500</v>
      </c>
      <c r="D183" s="7">
        <v>1500</v>
      </c>
      <c r="F183" s="7">
        <v>20000</v>
      </c>
      <c r="I183" s="37">
        <f t="shared" si="2"/>
        <v>49000</v>
      </c>
    </row>
    <row r="184" spans="1:9" x14ac:dyDescent="0.3">
      <c r="A184">
        <v>236</v>
      </c>
      <c r="B184" s="7">
        <v>50000</v>
      </c>
      <c r="C184" s="7">
        <v>1500</v>
      </c>
      <c r="F184" s="7">
        <v>15000</v>
      </c>
      <c r="I184" s="37">
        <f t="shared" si="2"/>
        <v>66500</v>
      </c>
    </row>
    <row r="185" spans="1:9" x14ac:dyDescent="0.3">
      <c r="A185">
        <v>237</v>
      </c>
      <c r="B185" s="7">
        <v>10000</v>
      </c>
      <c r="C185" s="7">
        <v>2500</v>
      </c>
      <c r="E185" s="7">
        <v>5000</v>
      </c>
      <c r="I185" s="37">
        <f t="shared" si="2"/>
        <v>17500</v>
      </c>
    </row>
    <row r="186" spans="1:9" x14ac:dyDescent="0.3">
      <c r="A186">
        <v>238</v>
      </c>
      <c r="B186" s="7">
        <v>70000</v>
      </c>
      <c r="C186" s="7">
        <v>1800</v>
      </c>
      <c r="E186" s="7">
        <v>10000</v>
      </c>
      <c r="F186" s="7">
        <v>20000</v>
      </c>
      <c r="I186" s="37">
        <f t="shared" si="2"/>
        <v>101800</v>
      </c>
    </row>
    <row r="187" spans="1:9" x14ac:dyDescent="0.3">
      <c r="A187">
        <v>239</v>
      </c>
      <c r="B187" s="7">
        <v>20000</v>
      </c>
      <c r="C187" s="7">
        <v>500</v>
      </c>
      <c r="E187" s="7">
        <v>3000</v>
      </c>
      <c r="F187" s="7">
        <v>10000</v>
      </c>
      <c r="H187" s="7">
        <v>5000</v>
      </c>
      <c r="I187" s="37">
        <f t="shared" si="2"/>
        <v>38500</v>
      </c>
    </row>
    <row r="188" spans="1:9" x14ac:dyDescent="0.3">
      <c r="A188">
        <v>240</v>
      </c>
      <c r="B188" s="7">
        <v>25000</v>
      </c>
      <c r="C188" s="7">
        <v>4000</v>
      </c>
      <c r="D188" s="7">
        <v>2000</v>
      </c>
      <c r="E188" s="7">
        <v>2000</v>
      </c>
      <c r="I188" s="37">
        <f t="shared" si="2"/>
        <v>33000</v>
      </c>
    </row>
    <row r="189" spans="1:9" x14ac:dyDescent="0.3">
      <c r="A189">
        <v>241</v>
      </c>
      <c r="B189" s="7">
        <v>15000</v>
      </c>
      <c r="C189" s="7">
        <v>3000</v>
      </c>
      <c r="D189" s="7">
        <v>500</v>
      </c>
      <c r="E189" s="7">
        <v>2000</v>
      </c>
      <c r="F189" s="7">
        <v>40000</v>
      </c>
      <c r="I189" s="37">
        <f t="shared" si="2"/>
        <v>60500</v>
      </c>
    </row>
    <row r="190" spans="1:9" x14ac:dyDescent="0.3">
      <c r="A190">
        <v>249</v>
      </c>
      <c r="B190" s="7">
        <v>15000</v>
      </c>
      <c r="C190" s="7">
        <v>300</v>
      </c>
      <c r="D190" s="7">
        <v>225</v>
      </c>
      <c r="E190" s="7">
        <v>8000</v>
      </c>
      <c r="I190" s="37">
        <f t="shared" si="2"/>
        <v>23525</v>
      </c>
    </row>
    <row r="191" spans="1:9" x14ac:dyDescent="0.3">
      <c r="A191">
        <v>250</v>
      </c>
      <c r="B191" s="7">
        <v>60000</v>
      </c>
      <c r="C191" s="7">
        <v>4000</v>
      </c>
      <c r="E191" s="7">
        <v>5000</v>
      </c>
      <c r="F191" s="7">
        <v>15000</v>
      </c>
      <c r="G191" s="7">
        <v>20000</v>
      </c>
      <c r="H191" s="7">
        <v>10000</v>
      </c>
      <c r="I191" s="37">
        <f t="shared" si="2"/>
        <v>114000</v>
      </c>
    </row>
    <row r="192" spans="1:9" x14ac:dyDescent="0.3">
      <c r="A192">
        <v>251</v>
      </c>
      <c r="B192" s="7">
        <v>18000</v>
      </c>
      <c r="C192" s="7">
        <v>600</v>
      </c>
      <c r="E192" s="7">
        <v>21000</v>
      </c>
      <c r="F192" s="7">
        <v>5000</v>
      </c>
      <c r="H192" s="7">
        <v>3500</v>
      </c>
      <c r="I192" s="37">
        <f t="shared" si="2"/>
        <v>48100</v>
      </c>
    </row>
    <row r="193" spans="1:9" x14ac:dyDescent="0.3">
      <c r="A193">
        <v>252</v>
      </c>
      <c r="B193" s="7">
        <v>20000</v>
      </c>
      <c r="C193" s="7">
        <v>500</v>
      </c>
      <c r="E193" s="7">
        <v>2000</v>
      </c>
      <c r="G193" s="7">
        <v>2000</v>
      </c>
      <c r="I193" s="37">
        <f t="shared" si="2"/>
        <v>24500</v>
      </c>
    </row>
    <row r="194" spans="1:9" x14ac:dyDescent="0.3">
      <c r="A194">
        <v>253</v>
      </c>
      <c r="B194" s="7">
        <v>15000</v>
      </c>
      <c r="C194" s="7">
        <v>15000</v>
      </c>
      <c r="E194" s="7">
        <v>1500</v>
      </c>
      <c r="F194" s="7">
        <v>30000</v>
      </c>
      <c r="I194" s="37">
        <f t="shared" si="2"/>
        <v>61500</v>
      </c>
    </row>
    <row r="195" spans="1:9" x14ac:dyDescent="0.3">
      <c r="A195">
        <v>255</v>
      </c>
      <c r="B195" s="7">
        <v>60000</v>
      </c>
      <c r="C195" s="7">
        <v>7000</v>
      </c>
      <c r="E195" s="7">
        <v>6000</v>
      </c>
      <c r="F195" s="7">
        <v>30000</v>
      </c>
      <c r="I195" s="37">
        <f t="shared" ref="I195:I215" si="3">SUM(B195:H195)</f>
        <v>103000</v>
      </c>
    </row>
    <row r="196" spans="1:9" x14ac:dyDescent="0.3">
      <c r="A196">
        <v>256</v>
      </c>
      <c r="B196" s="7">
        <v>40000</v>
      </c>
      <c r="C196" s="7">
        <v>4000</v>
      </c>
      <c r="E196" s="7">
        <v>2000</v>
      </c>
      <c r="F196" s="7">
        <v>5000</v>
      </c>
      <c r="I196" s="37">
        <f t="shared" si="3"/>
        <v>51000</v>
      </c>
    </row>
    <row r="197" spans="1:9" x14ac:dyDescent="0.3">
      <c r="A197">
        <v>259</v>
      </c>
      <c r="B197" s="7">
        <v>15000</v>
      </c>
      <c r="C197" s="7">
        <v>60000</v>
      </c>
      <c r="D197" s="7">
        <v>700</v>
      </c>
      <c r="E197" s="7">
        <v>1500</v>
      </c>
      <c r="F197" s="7">
        <v>5000</v>
      </c>
      <c r="G197" s="7">
        <v>10000</v>
      </c>
      <c r="I197" s="37">
        <f t="shared" si="3"/>
        <v>92200</v>
      </c>
    </row>
    <row r="198" spans="1:9" x14ac:dyDescent="0.3">
      <c r="A198">
        <v>260</v>
      </c>
      <c r="B198" s="7">
        <v>50000</v>
      </c>
      <c r="C198" s="7">
        <v>3000</v>
      </c>
      <c r="D198" s="7">
        <v>500</v>
      </c>
      <c r="E198" s="7">
        <v>5000</v>
      </c>
      <c r="F198" s="7">
        <v>6000</v>
      </c>
      <c r="I198" s="37">
        <f t="shared" si="3"/>
        <v>64500</v>
      </c>
    </row>
    <row r="199" spans="1:9" x14ac:dyDescent="0.3">
      <c r="A199">
        <v>261</v>
      </c>
      <c r="B199" s="7">
        <v>10000</v>
      </c>
      <c r="C199" s="7">
        <v>1000</v>
      </c>
      <c r="E199" s="7">
        <v>1000</v>
      </c>
      <c r="I199" s="37">
        <f t="shared" si="3"/>
        <v>12000</v>
      </c>
    </row>
    <row r="200" spans="1:9" x14ac:dyDescent="0.3">
      <c r="A200">
        <v>262</v>
      </c>
      <c r="B200" s="7">
        <v>15000</v>
      </c>
      <c r="E200" s="7">
        <v>7000</v>
      </c>
      <c r="I200" s="37">
        <f t="shared" si="3"/>
        <v>22000</v>
      </c>
    </row>
    <row r="201" spans="1:9" x14ac:dyDescent="0.3">
      <c r="A201">
        <v>263</v>
      </c>
      <c r="B201" s="7">
        <v>35000</v>
      </c>
      <c r="C201" s="7">
        <v>1500</v>
      </c>
      <c r="I201" s="37">
        <f t="shared" si="3"/>
        <v>36500</v>
      </c>
    </row>
    <row r="202" spans="1:9" x14ac:dyDescent="0.3">
      <c r="A202">
        <v>264</v>
      </c>
      <c r="B202" s="7">
        <v>45000</v>
      </c>
      <c r="C202" s="7">
        <v>4500</v>
      </c>
      <c r="F202" s="7">
        <v>7000</v>
      </c>
      <c r="H202" s="7">
        <v>30000</v>
      </c>
      <c r="I202" s="37">
        <f t="shared" si="3"/>
        <v>86500</v>
      </c>
    </row>
    <row r="203" spans="1:9" x14ac:dyDescent="0.3">
      <c r="A203">
        <v>265</v>
      </c>
      <c r="B203" s="7">
        <v>35000</v>
      </c>
      <c r="C203" s="7">
        <v>2000</v>
      </c>
      <c r="F203" s="7">
        <v>10000</v>
      </c>
      <c r="I203" s="37">
        <f t="shared" si="3"/>
        <v>47000</v>
      </c>
    </row>
    <row r="204" spans="1:9" x14ac:dyDescent="0.3">
      <c r="A204">
        <v>266</v>
      </c>
      <c r="B204" s="7">
        <v>30000</v>
      </c>
      <c r="C204" s="7">
        <v>3000</v>
      </c>
      <c r="D204" s="7">
        <v>1500</v>
      </c>
      <c r="E204" s="7">
        <v>5000</v>
      </c>
      <c r="G204" s="7">
        <v>5000</v>
      </c>
      <c r="H204" s="7">
        <v>10000</v>
      </c>
      <c r="I204" s="37">
        <f t="shared" si="3"/>
        <v>54500</v>
      </c>
    </row>
    <row r="205" spans="1:9" x14ac:dyDescent="0.3">
      <c r="A205">
        <v>267</v>
      </c>
      <c r="B205" s="7">
        <v>60000</v>
      </c>
      <c r="C205" s="7">
        <v>3000</v>
      </c>
      <c r="D205" s="7">
        <v>1500</v>
      </c>
      <c r="E205" s="7">
        <v>5000</v>
      </c>
      <c r="F205" s="7">
        <v>10000</v>
      </c>
      <c r="G205" s="7">
        <v>5000</v>
      </c>
      <c r="H205" s="7">
        <v>5000</v>
      </c>
      <c r="I205" s="37">
        <f t="shared" si="3"/>
        <v>89500</v>
      </c>
    </row>
    <row r="206" spans="1:9" x14ac:dyDescent="0.3">
      <c r="A206">
        <v>268</v>
      </c>
      <c r="B206" s="7">
        <v>60000</v>
      </c>
      <c r="C206" s="7">
        <v>5000</v>
      </c>
      <c r="D206" s="7">
        <v>1500</v>
      </c>
      <c r="E206" s="7">
        <v>1000</v>
      </c>
      <c r="F206" s="7">
        <v>60000</v>
      </c>
      <c r="H206" s="7">
        <v>10000</v>
      </c>
      <c r="I206" s="37">
        <f t="shared" si="3"/>
        <v>137500</v>
      </c>
    </row>
    <row r="207" spans="1:9" x14ac:dyDescent="0.3">
      <c r="A207">
        <v>269</v>
      </c>
      <c r="B207" s="7">
        <v>50000</v>
      </c>
      <c r="C207" s="7">
        <v>800</v>
      </c>
      <c r="D207" s="7">
        <v>500</v>
      </c>
      <c r="E207" s="7">
        <v>2000</v>
      </c>
      <c r="F207" s="7">
        <v>8000</v>
      </c>
      <c r="G207" s="7">
        <v>6000</v>
      </c>
      <c r="I207" s="37">
        <f t="shared" si="3"/>
        <v>67300</v>
      </c>
    </row>
    <row r="208" spans="1:9" x14ac:dyDescent="0.3">
      <c r="A208">
        <v>271</v>
      </c>
      <c r="B208" s="7">
        <v>46000</v>
      </c>
      <c r="C208" s="7">
        <v>2200</v>
      </c>
      <c r="F208" s="7">
        <v>25000</v>
      </c>
      <c r="I208" s="37">
        <f t="shared" si="3"/>
        <v>73200</v>
      </c>
    </row>
    <row r="209" spans="1:9" x14ac:dyDescent="0.3">
      <c r="A209">
        <v>272</v>
      </c>
      <c r="B209" s="7">
        <v>6000</v>
      </c>
      <c r="C209" s="7">
        <v>230</v>
      </c>
      <c r="I209" s="37">
        <f t="shared" si="3"/>
        <v>6230</v>
      </c>
    </row>
    <row r="210" spans="1:9" x14ac:dyDescent="0.3">
      <c r="A210">
        <v>273</v>
      </c>
      <c r="B210" s="7">
        <v>30000</v>
      </c>
      <c r="C210" s="7">
        <v>4500</v>
      </c>
      <c r="F210" s="7">
        <v>12000</v>
      </c>
      <c r="I210" s="37">
        <f t="shared" si="3"/>
        <v>46500</v>
      </c>
    </row>
    <row r="211" spans="1:9" x14ac:dyDescent="0.3">
      <c r="A211">
        <v>280</v>
      </c>
      <c r="B211" s="7">
        <v>10000</v>
      </c>
      <c r="C211" s="7">
        <v>1500</v>
      </c>
      <c r="F211" s="7">
        <v>6000</v>
      </c>
      <c r="G211" s="7">
        <v>20000</v>
      </c>
      <c r="H211" s="7">
        <v>5000</v>
      </c>
      <c r="I211" s="37">
        <f t="shared" si="3"/>
        <v>42500</v>
      </c>
    </row>
    <row r="212" spans="1:9" x14ac:dyDescent="0.3">
      <c r="A212">
        <v>288</v>
      </c>
      <c r="B212" s="7">
        <v>30000</v>
      </c>
      <c r="C212" s="7">
        <v>3000</v>
      </c>
      <c r="E212" s="7">
        <v>10000</v>
      </c>
      <c r="I212" s="37">
        <f t="shared" si="3"/>
        <v>43000</v>
      </c>
    </row>
    <row r="213" spans="1:9" x14ac:dyDescent="0.3">
      <c r="A213">
        <v>289</v>
      </c>
      <c r="B213" s="7">
        <v>20000</v>
      </c>
      <c r="C213" s="7">
        <v>1500</v>
      </c>
      <c r="E213" s="7">
        <v>5000</v>
      </c>
      <c r="F213" s="7">
        <v>6000</v>
      </c>
      <c r="H213" s="7">
        <v>2000</v>
      </c>
      <c r="I213" s="37">
        <f t="shared" si="3"/>
        <v>34500</v>
      </c>
    </row>
    <row r="214" spans="1:9" x14ac:dyDescent="0.3">
      <c r="A214">
        <v>291</v>
      </c>
      <c r="B214" s="7">
        <v>20000</v>
      </c>
      <c r="C214" s="7">
        <v>1500</v>
      </c>
      <c r="D214" s="7">
        <v>250</v>
      </c>
      <c r="E214" s="7">
        <v>1000</v>
      </c>
      <c r="F214" s="7">
        <v>10000</v>
      </c>
      <c r="G214" s="7">
        <v>2000</v>
      </c>
      <c r="H214" s="7">
        <v>6000</v>
      </c>
      <c r="I214" s="37">
        <f t="shared" si="3"/>
        <v>40750</v>
      </c>
    </row>
    <row r="215" spans="1:9" x14ac:dyDescent="0.3">
      <c r="A215">
        <v>294</v>
      </c>
      <c r="B215" s="7">
        <v>60000</v>
      </c>
      <c r="C215" s="7">
        <v>3500</v>
      </c>
      <c r="D215" s="7">
        <v>800</v>
      </c>
      <c r="E215" s="7">
        <v>1500</v>
      </c>
      <c r="F215" s="7">
        <v>15000</v>
      </c>
      <c r="G215" s="7">
        <v>2000</v>
      </c>
      <c r="I215" s="37">
        <f t="shared" si="3"/>
        <v>82800</v>
      </c>
    </row>
  </sheetData>
  <pageMargins left="0.7" right="0.7" top="0.75" bottom="0.75" header="0.3" footer="0.3"/>
  <ignoredErrors>
    <ignoredError sqref="I2:I2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A44C-F5D6-4B49-9727-5BA764E5EF90}">
  <dimension ref="A1:C216"/>
  <sheetViews>
    <sheetView workbookViewId="0">
      <selection activeCell="C1" sqref="C1:C1048576"/>
    </sheetView>
  </sheetViews>
  <sheetFormatPr defaultRowHeight="14.4" x14ac:dyDescent="0.3"/>
  <cols>
    <col min="1" max="1" width="16.6640625" style="7" customWidth="1"/>
    <col min="3" max="3" width="8.88671875" style="37"/>
  </cols>
  <sheetData>
    <row r="1" spans="1:3" x14ac:dyDescent="0.3">
      <c r="A1" s="6" t="s">
        <v>98</v>
      </c>
      <c r="B1" t="s">
        <v>105</v>
      </c>
      <c r="C1" s="37" t="s">
        <v>110</v>
      </c>
    </row>
    <row r="2" spans="1:3" x14ac:dyDescent="0.3">
      <c r="A2" s="7">
        <v>25000</v>
      </c>
      <c r="B2">
        <v>12650</v>
      </c>
      <c r="C2" s="37">
        <f>A2-B2</f>
        <v>12350</v>
      </c>
    </row>
    <row r="3" spans="1:3" x14ac:dyDescent="0.3">
      <c r="A3" s="7">
        <v>35000</v>
      </c>
      <c r="B3">
        <v>43200</v>
      </c>
      <c r="C3" s="37">
        <f t="shared" ref="C3:C66" si="0">A3-B3</f>
        <v>-8200</v>
      </c>
    </row>
    <row r="4" spans="1:3" x14ac:dyDescent="0.3">
      <c r="A4" s="7">
        <v>60000</v>
      </c>
      <c r="B4">
        <v>41300</v>
      </c>
      <c r="C4" s="37">
        <f t="shared" si="0"/>
        <v>18700</v>
      </c>
    </row>
    <row r="5" spans="1:3" x14ac:dyDescent="0.3">
      <c r="A5" s="7">
        <v>17500</v>
      </c>
      <c r="B5">
        <v>26600</v>
      </c>
      <c r="C5" s="37">
        <f t="shared" si="0"/>
        <v>-9100</v>
      </c>
    </row>
    <row r="6" spans="1:3" x14ac:dyDescent="0.3">
      <c r="A6" s="7">
        <v>25000</v>
      </c>
      <c r="B6">
        <v>15500</v>
      </c>
      <c r="C6" s="37">
        <f t="shared" si="0"/>
        <v>9500</v>
      </c>
    </row>
    <row r="7" spans="1:3" x14ac:dyDescent="0.3">
      <c r="A7" s="7">
        <v>14000</v>
      </c>
      <c r="B7">
        <v>7200</v>
      </c>
      <c r="C7" s="37">
        <f t="shared" si="0"/>
        <v>6800</v>
      </c>
    </row>
    <row r="8" spans="1:3" x14ac:dyDescent="0.3">
      <c r="A8" s="7">
        <v>10000</v>
      </c>
      <c r="B8">
        <v>8650</v>
      </c>
      <c r="C8" s="37">
        <f t="shared" si="0"/>
        <v>1350</v>
      </c>
    </row>
    <row r="9" spans="1:3" x14ac:dyDescent="0.3">
      <c r="A9" s="7">
        <v>8000</v>
      </c>
      <c r="B9">
        <v>7650</v>
      </c>
      <c r="C9" s="37">
        <f t="shared" si="0"/>
        <v>350</v>
      </c>
    </row>
    <row r="10" spans="1:3" x14ac:dyDescent="0.3">
      <c r="A10" s="7">
        <v>25000</v>
      </c>
      <c r="B10">
        <v>20000</v>
      </c>
      <c r="C10" s="37">
        <f t="shared" si="0"/>
        <v>5000</v>
      </c>
    </row>
    <row r="11" spans="1:3" x14ac:dyDescent="0.3">
      <c r="A11" s="7">
        <v>40000</v>
      </c>
      <c r="B11">
        <v>28150</v>
      </c>
      <c r="C11" s="37">
        <f t="shared" si="0"/>
        <v>11850</v>
      </c>
    </row>
    <row r="12" spans="1:3" x14ac:dyDescent="0.3">
      <c r="A12" s="7">
        <v>30000</v>
      </c>
      <c r="B12">
        <v>30850</v>
      </c>
      <c r="C12" s="37">
        <f t="shared" si="0"/>
        <v>-850</v>
      </c>
    </row>
    <row r="13" spans="1:3" x14ac:dyDescent="0.3">
      <c r="A13" s="7">
        <v>45000</v>
      </c>
      <c r="B13">
        <v>38850</v>
      </c>
      <c r="C13" s="37">
        <f t="shared" si="0"/>
        <v>6150</v>
      </c>
    </row>
    <row r="14" spans="1:3" x14ac:dyDescent="0.3">
      <c r="A14" s="7">
        <v>70000</v>
      </c>
      <c r="B14">
        <v>60400</v>
      </c>
      <c r="C14" s="37">
        <f t="shared" si="0"/>
        <v>9600</v>
      </c>
    </row>
    <row r="15" spans="1:3" x14ac:dyDescent="0.3">
      <c r="A15" s="7">
        <v>60000</v>
      </c>
      <c r="B15">
        <v>54400</v>
      </c>
      <c r="C15" s="37">
        <f t="shared" si="0"/>
        <v>5600</v>
      </c>
    </row>
    <row r="16" spans="1:3" x14ac:dyDescent="0.3">
      <c r="A16" s="7">
        <v>35000</v>
      </c>
      <c r="B16">
        <v>26050</v>
      </c>
      <c r="C16" s="37">
        <f t="shared" si="0"/>
        <v>8950</v>
      </c>
    </row>
    <row r="17" spans="1:3" x14ac:dyDescent="0.3">
      <c r="A17" s="7">
        <v>60000</v>
      </c>
      <c r="B17">
        <v>54750</v>
      </c>
      <c r="C17" s="37">
        <f t="shared" si="0"/>
        <v>5250</v>
      </c>
    </row>
    <row r="18" spans="1:3" x14ac:dyDescent="0.3">
      <c r="A18" s="7">
        <v>50000</v>
      </c>
      <c r="B18">
        <v>50700</v>
      </c>
      <c r="C18" s="37">
        <f t="shared" si="0"/>
        <v>-700</v>
      </c>
    </row>
    <row r="19" spans="1:3" x14ac:dyDescent="0.3">
      <c r="A19" s="7">
        <v>60000</v>
      </c>
      <c r="B19">
        <v>60250</v>
      </c>
      <c r="C19" s="37">
        <f t="shared" si="0"/>
        <v>-250</v>
      </c>
    </row>
    <row r="20" spans="1:3" x14ac:dyDescent="0.3">
      <c r="A20" s="7">
        <v>20000</v>
      </c>
      <c r="B20">
        <v>17000</v>
      </c>
      <c r="C20" s="37">
        <f t="shared" si="0"/>
        <v>3000</v>
      </c>
    </row>
    <row r="21" spans="1:3" x14ac:dyDescent="0.3">
      <c r="A21" s="7">
        <v>20000</v>
      </c>
      <c r="B21">
        <v>16250</v>
      </c>
      <c r="C21" s="37">
        <f t="shared" si="0"/>
        <v>3750</v>
      </c>
    </row>
    <row r="22" spans="1:3" x14ac:dyDescent="0.3">
      <c r="A22" s="7">
        <v>60000</v>
      </c>
      <c r="B22">
        <v>64250</v>
      </c>
      <c r="C22" s="37">
        <f t="shared" si="0"/>
        <v>-4250</v>
      </c>
    </row>
    <row r="23" spans="1:3" x14ac:dyDescent="0.3">
      <c r="A23" s="7">
        <v>25000</v>
      </c>
      <c r="B23">
        <v>22700</v>
      </c>
      <c r="C23" s="37">
        <f t="shared" si="0"/>
        <v>2300</v>
      </c>
    </row>
    <row r="24" spans="1:3" x14ac:dyDescent="0.3">
      <c r="A24" s="7">
        <v>50000</v>
      </c>
      <c r="B24">
        <v>37300</v>
      </c>
      <c r="C24" s="37">
        <f t="shared" si="0"/>
        <v>12700</v>
      </c>
    </row>
    <row r="25" spans="1:3" x14ac:dyDescent="0.3">
      <c r="A25" s="7">
        <v>35000</v>
      </c>
      <c r="B25">
        <v>12300</v>
      </c>
      <c r="C25" s="37">
        <f t="shared" si="0"/>
        <v>22700</v>
      </c>
    </row>
    <row r="26" spans="1:3" x14ac:dyDescent="0.3">
      <c r="A26" s="7">
        <v>15000</v>
      </c>
      <c r="B26">
        <v>16500</v>
      </c>
      <c r="C26" s="37">
        <f t="shared" si="0"/>
        <v>-1500</v>
      </c>
    </row>
    <row r="27" spans="1:3" x14ac:dyDescent="0.3">
      <c r="A27" s="7">
        <v>35000</v>
      </c>
      <c r="B27">
        <v>32400</v>
      </c>
      <c r="C27" s="37">
        <f t="shared" si="0"/>
        <v>2600</v>
      </c>
    </row>
    <row r="28" spans="1:3" x14ac:dyDescent="0.3">
      <c r="A28" s="7">
        <v>40000</v>
      </c>
      <c r="B28">
        <v>44000</v>
      </c>
      <c r="C28" s="37">
        <f t="shared" si="0"/>
        <v>-4000</v>
      </c>
    </row>
    <row r="29" spans="1:3" x14ac:dyDescent="0.3">
      <c r="A29" s="7">
        <v>40000</v>
      </c>
      <c r="B29">
        <v>35300</v>
      </c>
      <c r="C29" s="37">
        <f t="shared" si="0"/>
        <v>4700</v>
      </c>
    </row>
    <row r="30" spans="1:3" x14ac:dyDescent="0.3">
      <c r="A30" s="7">
        <v>30000</v>
      </c>
      <c r="B30">
        <v>24500</v>
      </c>
      <c r="C30" s="37">
        <f t="shared" si="0"/>
        <v>5500</v>
      </c>
    </row>
    <row r="31" spans="1:3" x14ac:dyDescent="0.3">
      <c r="A31" s="7">
        <v>80000</v>
      </c>
      <c r="B31">
        <v>70500</v>
      </c>
      <c r="C31" s="37">
        <f t="shared" si="0"/>
        <v>9500</v>
      </c>
    </row>
    <row r="32" spans="1:3" x14ac:dyDescent="0.3">
      <c r="A32" s="7">
        <v>10000</v>
      </c>
      <c r="B32">
        <v>11500</v>
      </c>
      <c r="C32" s="37">
        <f t="shared" si="0"/>
        <v>-1500</v>
      </c>
    </row>
    <row r="33" spans="1:3" x14ac:dyDescent="0.3">
      <c r="A33" s="7">
        <v>20000</v>
      </c>
      <c r="B33">
        <v>20000</v>
      </c>
      <c r="C33" s="37">
        <f t="shared" si="0"/>
        <v>0</v>
      </c>
    </row>
    <row r="34" spans="1:3" x14ac:dyDescent="0.3">
      <c r="A34" s="7">
        <v>10000</v>
      </c>
      <c r="B34">
        <v>9000</v>
      </c>
      <c r="C34" s="37">
        <f t="shared" si="0"/>
        <v>1000</v>
      </c>
    </row>
    <row r="35" spans="1:3" x14ac:dyDescent="0.3">
      <c r="A35" s="7">
        <v>60000</v>
      </c>
      <c r="B35">
        <v>53000</v>
      </c>
      <c r="C35" s="37">
        <f t="shared" si="0"/>
        <v>7000</v>
      </c>
    </row>
    <row r="36" spans="1:3" x14ac:dyDescent="0.3">
      <c r="A36" s="7">
        <v>60000</v>
      </c>
      <c r="B36">
        <v>63300</v>
      </c>
      <c r="C36" s="37">
        <f t="shared" si="0"/>
        <v>-3300</v>
      </c>
    </row>
    <row r="37" spans="1:3" x14ac:dyDescent="0.3">
      <c r="A37" s="7">
        <v>20000</v>
      </c>
      <c r="B37">
        <v>9635</v>
      </c>
      <c r="C37" s="37">
        <f t="shared" si="0"/>
        <v>10365</v>
      </c>
    </row>
    <row r="38" spans="1:3" x14ac:dyDescent="0.3">
      <c r="A38" s="7">
        <v>80000</v>
      </c>
      <c r="B38">
        <v>25300</v>
      </c>
      <c r="C38" s="37">
        <f t="shared" si="0"/>
        <v>54700</v>
      </c>
    </row>
    <row r="39" spans="1:3" x14ac:dyDescent="0.3">
      <c r="A39" s="7">
        <v>20000</v>
      </c>
      <c r="B39">
        <v>69400</v>
      </c>
      <c r="C39" s="37">
        <f t="shared" si="0"/>
        <v>-49400</v>
      </c>
    </row>
    <row r="40" spans="1:3" x14ac:dyDescent="0.3">
      <c r="A40" s="7">
        <v>15000</v>
      </c>
      <c r="B40">
        <v>17650</v>
      </c>
      <c r="C40" s="37">
        <f t="shared" si="0"/>
        <v>-2650</v>
      </c>
    </row>
    <row r="41" spans="1:3" x14ac:dyDescent="0.3">
      <c r="A41" s="15">
        <v>50000</v>
      </c>
      <c r="B41">
        <v>38300</v>
      </c>
      <c r="C41" s="37">
        <f t="shared" si="0"/>
        <v>11700</v>
      </c>
    </row>
    <row r="42" spans="1:3" x14ac:dyDescent="0.3">
      <c r="A42" s="15">
        <v>50000</v>
      </c>
      <c r="B42">
        <v>36800</v>
      </c>
      <c r="C42" s="37">
        <f t="shared" si="0"/>
        <v>13200</v>
      </c>
    </row>
    <row r="43" spans="1:3" x14ac:dyDescent="0.3">
      <c r="A43" s="15">
        <v>25000</v>
      </c>
      <c r="B43">
        <v>16800</v>
      </c>
      <c r="C43" s="37">
        <f t="shared" si="0"/>
        <v>8200</v>
      </c>
    </row>
    <row r="44" spans="1:3" x14ac:dyDescent="0.3">
      <c r="A44" s="7">
        <v>8000</v>
      </c>
      <c r="B44">
        <v>31380</v>
      </c>
      <c r="C44" s="37">
        <f t="shared" si="0"/>
        <v>-23380</v>
      </c>
    </row>
    <row r="45" spans="1:3" x14ac:dyDescent="0.3">
      <c r="A45" s="15">
        <v>50000</v>
      </c>
      <c r="B45">
        <v>56300</v>
      </c>
      <c r="C45" s="37">
        <f t="shared" si="0"/>
        <v>-6300</v>
      </c>
    </row>
    <row r="46" spans="1:3" x14ac:dyDescent="0.3">
      <c r="A46" s="15">
        <v>15000</v>
      </c>
      <c r="B46">
        <v>19900</v>
      </c>
      <c r="C46" s="37">
        <f t="shared" si="0"/>
        <v>-4900</v>
      </c>
    </row>
    <row r="47" spans="1:3" x14ac:dyDescent="0.3">
      <c r="A47" s="15">
        <v>20000</v>
      </c>
      <c r="B47">
        <v>46500</v>
      </c>
      <c r="C47" s="37">
        <f t="shared" si="0"/>
        <v>-26500</v>
      </c>
    </row>
    <row r="48" spans="1:3" x14ac:dyDescent="0.3">
      <c r="A48" s="15">
        <v>10000</v>
      </c>
      <c r="B48">
        <v>43700</v>
      </c>
      <c r="C48" s="37">
        <f t="shared" si="0"/>
        <v>-33700</v>
      </c>
    </row>
    <row r="49" spans="1:3" x14ac:dyDescent="0.3">
      <c r="A49" s="15">
        <v>45000</v>
      </c>
      <c r="B49">
        <v>32500</v>
      </c>
      <c r="C49" s="37">
        <f t="shared" si="0"/>
        <v>12500</v>
      </c>
    </row>
    <row r="50" spans="1:3" x14ac:dyDescent="0.3">
      <c r="A50" s="15">
        <v>54000</v>
      </c>
      <c r="B50">
        <v>60450</v>
      </c>
      <c r="C50" s="37">
        <f t="shared" si="0"/>
        <v>-6450</v>
      </c>
    </row>
    <row r="51" spans="1:3" x14ac:dyDescent="0.3">
      <c r="A51" s="15">
        <v>8500</v>
      </c>
      <c r="B51">
        <v>32600</v>
      </c>
      <c r="C51" s="37">
        <f t="shared" si="0"/>
        <v>-24100</v>
      </c>
    </row>
    <row r="52" spans="1:3" x14ac:dyDescent="0.3">
      <c r="A52" s="15">
        <v>20000</v>
      </c>
      <c r="B52">
        <v>34700</v>
      </c>
      <c r="C52" s="37">
        <f t="shared" si="0"/>
        <v>-14700</v>
      </c>
    </row>
    <row r="53" spans="1:3" x14ac:dyDescent="0.3">
      <c r="A53" s="15">
        <v>50000</v>
      </c>
      <c r="B53">
        <v>43300</v>
      </c>
      <c r="C53" s="37">
        <f t="shared" si="0"/>
        <v>6700</v>
      </c>
    </row>
    <row r="54" spans="1:3" x14ac:dyDescent="0.3">
      <c r="A54" s="15">
        <v>50000</v>
      </c>
      <c r="B54">
        <v>45700</v>
      </c>
      <c r="C54" s="37">
        <f t="shared" si="0"/>
        <v>4300</v>
      </c>
    </row>
    <row r="55" spans="1:3" x14ac:dyDescent="0.3">
      <c r="A55" s="15">
        <v>36000</v>
      </c>
      <c r="B55">
        <v>31800</v>
      </c>
      <c r="C55" s="37">
        <f t="shared" si="0"/>
        <v>4200</v>
      </c>
    </row>
    <row r="56" spans="1:3" x14ac:dyDescent="0.3">
      <c r="A56" s="15">
        <v>18000</v>
      </c>
      <c r="B56">
        <v>32000</v>
      </c>
      <c r="C56" s="37">
        <f t="shared" si="0"/>
        <v>-14000</v>
      </c>
    </row>
    <row r="57" spans="1:3" x14ac:dyDescent="0.3">
      <c r="A57" s="15">
        <v>50000</v>
      </c>
      <c r="B57">
        <v>63950</v>
      </c>
      <c r="C57" s="37">
        <f t="shared" si="0"/>
        <v>-13950</v>
      </c>
    </row>
    <row r="58" spans="1:3" x14ac:dyDescent="0.3">
      <c r="A58" s="15">
        <v>41000</v>
      </c>
      <c r="B58">
        <v>43600</v>
      </c>
      <c r="C58" s="37">
        <f t="shared" si="0"/>
        <v>-2600</v>
      </c>
    </row>
    <row r="59" spans="1:3" x14ac:dyDescent="0.3">
      <c r="A59" s="15">
        <v>70000</v>
      </c>
      <c r="B59">
        <v>66230</v>
      </c>
      <c r="C59" s="37">
        <f t="shared" si="0"/>
        <v>3770</v>
      </c>
    </row>
    <row r="60" spans="1:3" x14ac:dyDescent="0.3">
      <c r="A60" s="15">
        <v>80000</v>
      </c>
      <c r="B60">
        <v>42000</v>
      </c>
      <c r="C60" s="37">
        <f t="shared" si="0"/>
        <v>38000</v>
      </c>
    </row>
    <row r="61" spans="1:3" x14ac:dyDescent="0.3">
      <c r="A61" s="15">
        <v>50000</v>
      </c>
      <c r="B61">
        <v>87500</v>
      </c>
      <c r="C61" s="37">
        <f t="shared" si="0"/>
        <v>-37500</v>
      </c>
    </row>
    <row r="62" spans="1:3" x14ac:dyDescent="0.3">
      <c r="A62" s="7">
        <v>700</v>
      </c>
      <c r="B62">
        <v>4650</v>
      </c>
      <c r="C62" s="37">
        <f t="shared" si="0"/>
        <v>-3950</v>
      </c>
    </row>
    <row r="63" spans="1:3" x14ac:dyDescent="0.3">
      <c r="A63" s="7">
        <v>75000</v>
      </c>
      <c r="B63">
        <v>33000</v>
      </c>
      <c r="C63" s="37">
        <f t="shared" si="0"/>
        <v>42000</v>
      </c>
    </row>
    <row r="64" spans="1:3" x14ac:dyDescent="0.3">
      <c r="A64" s="7">
        <v>80000</v>
      </c>
      <c r="B64">
        <v>56800</v>
      </c>
      <c r="C64" s="37">
        <f t="shared" si="0"/>
        <v>23200</v>
      </c>
    </row>
    <row r="65" spans="1:3" x14ac:dyDescent="0.3">
      <c r="A65" s="7">
        <v>60000</v>
      </c>
      <c r="B65">
        <v>56500</v>
      </c>
      <c r="C65" s="37">
        <f t="shared" si="0"/>
        <v>3500</v>
      </c>
    </row>
    <row r="66" spans="1:3" x14ac:dyDescent="0.3">
      <c r="A66" s="7">
        <v>75000</v>
      </c>
      <c r="B66">
        <v>56500</v>
      </c>
      <c r="C66" s="37">
        <f t="shared" si="0"/>
        <v>18500</v>
      </c>
    </row>
    <row r="67" spans="1:3" x14ac:dyDescent="0.3">
      <c r="A67" s="7">
        <v>2000</v>
      </c>
      <c r="B67">
        <v>13000</v>
      </c>
      <c r="C67" s="37">
        <f t="shared" ref="C67:C130" si="1">A67-B67</f>
        <v>-11000</v>
      </c>
    </row>
    <row r="68" spans="1:3" x14ac:dyDescent="0.3">
      <c r="A68" s="7">
        <v>7500</v>
      </c>
      <c r="B68">
        <v>20600</v>
      </c>
      <c r="C68" s="37">
        <f t="shared" si="1"/>
        <v>-13100</v>
      </c>
    </row>
    <row r="69" spans="1:3" x14ac:dyDescent="0.3">
      <c r="A69" s="7">
        <v>7500</v>
      </c>
      <c r="B69">
        <v>7250</v>
      </c>
      <c r="C69" s="37">
        <f t="shared" si="1"/>
        <v>250</v>
      </c>
    </row>
    <row r="70" spans="1:3" x14ac:dyDescent="0.3">
      <c r="A70" s="7">
        <v>30000</v>
      </c>
      <c r="B70">
        <v>63250</v>
      </c>
      <c r="C70" s="37">
        <f t="shared" si="1"/>
        <v>-33250</v>
      </c>
    </row>
    <row r="71" spans="1:3" x14ac:dyDescent="0.3">
      <c r="A71" s="7">
        <v>15000</v>
      </c>
      <c r="B71">
        <v>9920</v>
      </c>
      <c r="C71" s="37">
        <f t="shared" si="1"/>
        <v>5080</v>
      </c>
    </row>
    <row r="72" spans="1:3" x14ac:dyDescent="0.3">
      <c r="A72" s="7">
        <v>30000</v>
      </c>
      <c r="B72">
        <v>23000</v>
      </c>
      <c r="C72" s="37">
        <f t="shared" si="1"/>
        <v>7000</v>
      </c>
    </row>
    <row r="73" spans="1:3" x14ac:dyDescent="0.3">
      <c r="A73" s="7">
        <v>75000</v>
      </c>
      <c r="B73">
        <v>46800</v>
      </c>
      <c r="C73" s="37">
        <f t="shared" si="1"/>
        <v>28200</v>
      </c>
    </row>
    <row r="74" spans="1:3" x14ac:dyDescent="0.3">
      <c r="A74" s="7">
        <v>175000</v>
      </c>
      <c r="B74">
        <v>68000</v>
      </c>
      <c r="C74" s="37">
        <f t="shared" si="1"/>
        <v>107000</v>
      </c>
    </row>
    <row r="75" spans="1:3" x14ac:dyDescent="0.3">
      <c r="A75" s="7">
        <v>55000</v>
      </c>
      <c r="B75">
        <v>30050</v>
      </c>
      <c r="C75" s="37">
        <f t="shared" si="1"/>
        <v>24950</v>
      </c>
    </row>
    <row r="76" spans="1:3" x14ac:dyDescent="0.3">
      <c r="A76" s="7">
        <v>35000</v>
      </c>
      <c r="B76">
        <v>28100</v>
      </c>
      <c r="C76" s="37">
        <f t="shared" si="1"/>
        <v>6900</v>
      </c>
    </row>
    <row r="77" spans="1:3" x14ac:dyDescent="0.3">
      <c r="A77" s="7">
        <v>29000</v>
      </c>
      <c r="B77">
        <v>25500</v>
      </c>
      <c r="C77" s="37">
        <f t="shared" si="1"/>
        <v>3500</v>
      </c>
    </row>
    <row r="78" spans="1:3" x14ac:dyDescent="0.3">
      <c r="A78" s="7">
        <v>35000</v>
      </c>
      <c r="B78">
        <v>22910</v>
      </c>
      <c r="C78" s="37">
        <f t="shared" si="1"/>
        <v>12090</v>
      </c>
    </row>
    <row r="79" spans="1:3" x14ac:dyDescent="0.3">
      <c r="B79">
        <v>5200</v>
      </c>
      <c r="C79" s="37">
        <f t="shared" si="1"/>
        <v>-5200</v>
      </c>
    </row>
    <row r="80" spans="1:3" x14ac:dyDescent="0.3">
      <c r="A80" s="7">
        <v>15000</v>
      </c>
      <c r="B80">
        <v>10000</v>
      </c>
      <c r="C80" s="37">
        <f t="shared" si="1"/>
        <v>5000</v>
      </c>
    </row>
    <row r="81" spans="1:3" x14ac:dyDescent="0.3">
      <c r="A81" s="7">
        <v>40000</v>
      </c>
      <c r="B81">
        <v>30000</v>
      </c>
      <c r="C81" s="37">
        <f t="shared" si="1"/>
        <v>10000</v>
      </c>
    </row>
    <row r="82" spans="1:3" x14ac:dyDescent="0.3">
      <c r="A82" s="7">
        <v>60000</v>
      </c>
      <c r="B82">
        <v>45000</v>
      </c>
      <c r="C82" s="37">
        <f t="shared" si="1"/>
        <v>15000</v>
      </c>
    </row>
    <row r="83" spans="1:3" x14ac:dyDescent="0.3">
      <c r="A83" s="7">
        <v>10000</v>
      </c>
      <c r="B83">
        <v>20000</v>
      </c>
      <c r="C83" s="37">
        <f t="shared" si="1"/>
        <v>-10000</v>
      </c>
    </row>
    <row r="84" spans="1:3" x14ac:dyDescent="0.3">
      <c r="A84" s="7">
        <v>6000</v>
      </c>
      <c r="B84">
        <v>10000</v>
      </c>
      <c r="C84" s="37">
        <f t="shared" si="1"/>
        <v>-4000</v>
      </c>
    </row>
    <row r="85" spans="1:3" x14ac:dyDescent="0.3">
      <c r="A85" s="7">
        <v>40000</v>
      </c>
      <c r="B85">
        <v>50000</v>
      </c>
      <c r="C85" s="37">
        <f t="shared" si="1"/>
        <v>-10000</v>
      </c>
    </row>
    <row r="86" spans="1:3" x14ac:dyDescent="0.3">
      <c r="A86" s="7">
        <v>50000</v>
      </c>
      <c r="B86">
        <v>29800</v>
      </c>
      <c r="C86" s="37">
        <f t="shared" si="1"/>
        <v>20200</v>
      </c>
    </row>
    <row r="87" spans="1:3" x14ac:dyDescent="0.3">
      <c r="A87" s="7">
        <v>75000</v>
      </c>
      <c r="B87">
        <v>257000</v>
      </c>
      <c r="C87" s="37">
        <f t="shared" si="1"/>
        <v>-182000</v>
      </c>
    </row>
    <row r="88" spans="1:3" x14ac:dyDescent="0.3">
      <c r="B88">
        <v>55500</v>
      </c>
      <c r="C88" s="37">
        <f t="shared" si="1"/>
        <v>-55500</v>
      </c>
    </row>
    <row r="89" spans="1:3" x14ac:dyDescent="0.3">
      <c r="A89" s="7">
        <v>50000</v>
      </c>
      <c r="B89">
        <v>43000</v>
      </c>
      <c r="C89" s="37">
        <f t="shared" si="1"/>
        <v>7000</v>
      </c>
    </row>
    <row r="90" spans="1:3" x14ac:dyDescent="0.3">
      <c r="A90" s="7">
        <v>60000</v>
      </c>
      <c r="B90">
        <v>57300</v>
      </c>
      <c r="C90" s="37">
        <f t="shared" si="1"/>
        <v>2700</v>
      </c>
    </row>
    <row r="91" spans="1:3" x14ac:dyDescent="0.3">
      <c r="A91" s="7">
        <v>30000</v>
      </c>
      <c r="B91">
        <v>24400</v>
      </c>
      <c r="C91" s="37">
        <f t="shared" si="1"/>
        <v>5600</v>
      </c>
    </row>
    <row r="92" spans="1:3" x14ac:dyDescent="0.3">
      <c r="A92" s="7">
        <v>20000</v>
      </c>
      <c r="B92">
        <v>64500</v>
      </c>
      <c r="C92" s="37">
        <f t="shared" si="1"/>
        <v>-44500</v>
      </c>
    </row>
    <row r="93" spans="1:3" x14ac:dyDescent="0.3">
      <c r="A93" s="7">
        <v>180000</v>
      </c>
      <c r="B93">
        <v>70200</v>
      </c>
      <c r="C93" s="37">
        <f t="shared" si="1"/>
        <v>109800</v>
      </c>
    </row>
    <row r="94" spans="1:3" x14ac:dyDescent="0.3">
      <c r="A94" s="7">
        <v>100000</v>
      </c>
      <c r="B94">
        <v>94800</v>
      </c>
      <c r="C94" s="37">
        <f t="shared" si="1"/>
        <v>5200</v>
      </c>
    </row>
    <row r="95" spans="1:3" x14ac:dyDescent="0.3">
      <c r="B95">
        <v>25500</v>
      </c>
      <c r="C95" s="37">
        <f t="shared" si="1"/>
        <v>-25500</v>
      </c>
    </row>
    <row r="96" spans="1:3" x14ac:dyDescent="0.3">
      <c r="A96" s="7">
        <v>70000</v>
      </c>
      <c r="B96">
        <v>33450</v>
      </c>
      <c r="C96" s="37">
        <f t="shared" si="1"/>
        <v>36550</v>
      </c>
    </row>
    <row r="97" spans="1:3" x14ac:dyDescent="0.3">
      <c r="A97" s="7">
        <v>45000</v>
      </c>
      <c r="B97">
        <v>94800</v>
      </c>
      <c r="C97" s="37">
        <f t="shared" si="1"/>
        <v>-49800</v>
      </c>
    </row>
    <row r="98" spans="1:3" x14ac:dyDescent="0.3">
      <c r="A98" s="7">
        <v>25000</v>
      </c>
      <c r="B98">
        <v>12500</v>
      </c>
      <c r="C98" s="37">
        <f t="shared" si="1"/>
        <v>12500</v>
      </c>
    </row>
    <row r="99" spans="1:3" x14ac:dyDescent="0.3">
      <c r="A99" s="7">
        <v>85000</v>
      </c>
      <c r="B99">
        <v>37400</v>
      </c>
      <c r="C99" s="37">
        <f t="shared" si="1"/>
        <v>47600</v>
      </c>
    </row>
    <row r="100" spans="1:3" x14ac:dyDescent="0.3">
      <c r="A100" s="7">
        <v>90000</v>
      </c>
      <c r="B100">
        <v>54200</v>
      </c>
      <c r="C100" s="37">
        <f t="shared" si="1"/>
        <v>35800</v>
      </c>
    </row>
    <row r="101" spans="1:3" x14ac:dyDescent="0.3">
      <c r="A101" s="9">
        <v>80000</v>
      </c>
      <c r="B101">
        <v>68500</v>
      </c>
      <c r="C101" s="37">
        <f t="shared" si="1"/>
        <v>11500</v>
      </c>
    </row>
    <row r="102" spans="1:3" x14ac:dyDescent="0.3">
      <c r="A102" s="9">
        <v>23000</v>
      </c>
      <c r="B102">
        <v>25450</v>
      </c>
      <c r="C102" s="37">
        <f t="shared" si="1"/>
        <v>-2450</v>
      </c>
    </row>
    <row r="103" spans="1:3" x14ac:dyDescent="0.3">
      <c r="A103" s="9">
        <v>20000</v>
      </c>
      <c r="B103">
        <v>17200</v>
      </c>
      <c r="C103" s="37">
        <f t="shared" si="1"/>
        <v>2800</v>
      </c>
    </row>
    <row r="104" spans="1:3" x14ac:dyDescent="0.3">
      <c r="A104" s="7">
        <v>45000</v>
      </c>
      <c r="B104">
        <v>33900</v>
      </c>
      <c r="C104" s="37">
        <f t="shared" si="1"/>
        <v>11100</v>
      </c>
    </row>
    <row r="105" spans="1:3" x14ac:dyDescent="0.3">
      <c r="A105" s="9">
        <v>35000</v>
      </c>
      <c r="B105">
        <v>22000</v>
      </c>
      <c r="C105" s="37">
        <f t="shared" si="1"/>
        <v>13000</v>
      </c>
    </row>
    <row r="106" spans="1:3" x14ac:dyDescent="0.3">
      <c r="A106" s="9">
        <v>30000</v>
      </c>
      <c r="B106">
        <v>14300</v>
      </c>
      <c r="C106" s="37">
        <f t="shared" si="1"/>
        <v>15700</v>
      </c>
    </row>
    <row r="107" spans="1:3" x14ac:dyDescent="0.3">
      <c r="A107" s="9">
        <v>40000</v>
      </c>
      <c r="B107">
        <v>22000</v>
      </c>
      <c r="C107" s="37">
        <f t="shared" si="1"/>
        <v>18000</v>
      </c>
    </row>
    <row r="108" spans="1:3" x14ac:dyDescent="0.3">
      <c r="A108" s="9">
        <v>45000</v>
      </c>
      <c r="B108">
        <v>17300</v>
      </c>
      <c r="C108" s="37">
        <f t="shared" si="1"/>
        <v>27700</v>
      </c>
    </row>
    <row r="109" spans="1:3" x14ac:dyDescent="0.3">
      <c r="A109" s="9">
        <v>23000</v>
      </c>
      <c r="B109">
        <v>10300</v>
      </c>
      <c r="C109" s="37">
        <f t="shared" si="1"/>
        <v>12700</v>
      </c>
    </row>
    <row r="110" spans="1:3" x14ac:dyDescent="0.3">
      <c r="A110" s="9">
        <v>50000</v>
      </c>
      <c r="B110">
        <v>34400</v>
      </c>
      <c r="C110" s="37">
        <f t="shared" si="1"/>
        <v>15600</v>
      </c>
    </row>
    <row r="111" spans="1:3" x14ac:dyDescent="0.3">
      <c r="A111" s="9">
        <v>100000</v>
      </c>
      <c r="B111">
        <v>85800</v>
      </c>
      <c r="C111" s="37">
        <f t="shared" si="1"/>
        <v>14200</v>
      </c>
    </row>
    <row r="112" spans="1:3" x14ac:dyDescent="0.3">
      <c r="A112" s="9">
        <v>55000</v>
      </c>
      <c r="B112">
        <v>64500</v>
      </c>
      <c r="C112" s="37">
        <f t="shared" si="1"/>
        <v>-9500</v>
      </c>
    </row>
    <row r="113" spans="1:3" x14ac:dyDescent="0.3">
      <c r="A113" s="9">
        <v>45000</v>
      </c>
      <c r="B113">
        <v>30880</v>
      </c>
      <c r="C113" s="37">
        <f t="shared" si="1"/>
        <v>14120</v>
      </c>
    </row>
    <row r="114" spans="1:3" x14ac:dyDescent="0.3">
      <c r="A114" s="9">
        <v>50000</v>
      </c>
      <c r="B114">
        <v>47400</v>
      </c>
      <c r="C114" s="37">
        <f t="shared" si="1"/>
        <v>2600</v>
      </c>
    </row>
    <row r="115" spans="1:3" x14ac:dyDescent="0.3">
      <c r="A115" s="9">
        <v>30000</v>
      </c>
      <c r="B115">
        <v>59500</v>
      </c>
      <c r="C115" s="37">
        <f t="shared" si="1"/>
        <v>-29500</v>
      </c>
    </row>
    <row r="116" spans="1:3" x14ac:dyDescent="0.3">
      <c r="A116" s="9">
        <v>30000</v>
      </c>
      <c r="B116">
        <v>49250</v>
      </c>
      <c r="C116" s="37">
        <f t="shared" si="1"/>
        <v>-19250</v>
      </c>
    </row>
    <row r="117" spans="1:3" x14ac:dyDescent="0.3">
      <c r="A117" s="9">
        <v>10000</v>
      </c>
      <c r="B117">
        <v>52250</v>
      </c>
      <c r="C117" s="37">
        <f t="shared" si="1"/>
        <v>-42250</v>
      </c>
    </row>
    <row r="118" spans="1:3" x14ac:dyDescent="0.3">
      <c r="A118" s="9">
        <v>55000</v>
      </c>
      <c r="B118">
        <v>46200</v>
      </c>
      <c r="C118" s="37">
        <f t="shared" si="1"/>
        <v>8800</v>
      </c>
    </row>
    <row r="119" spans="1:3" x14ac:dyDescent="0.3">
      <c r="A119" s="9">
        <v>75000</v>
      </c>
      <c r="B119">
        <v>32200</v>
      </c>
      <c r="C119" s="37">
        <f t="shared" si="1"/>
        <v>42800</v>
      </c>
    </row>
    <row r="120" spans="1:3" x14ac:dyDescent="0.3">
      <c r="A120" s="9">
        <v>20000</v>
      </c>
      <c r="B120">
        <v>3200</v>
      </c>
      <c r="C120" s="37">
        <f t="shared" si="1"/>
        <v>16800</v>
      </c>
    </row>
    <row r="121" spans="1:3" x14ac:dyDescent="0.3">
      <c r="A121" s="9">
        <v>15000</v>
      </c>
      <c r="B121">
        <v>11265</v>
      </c>
      <c r="C121" s="37">
        <f t="shared" si="1"/>
        <v>3735</v>
      </c>
    </row>
    <row r="122" spans="1:3" x14ac:dyDescent="0.3">
      <c r="A122" s="7">
        <v>10000</v>
      </c>
      <c r="B122">
        <v>7850</v>
      </c>
      <c r="C122" s="37">
        <f t="shared" si="1"/>
        <v>2150</v>
      </c>
    </row>
    <row r="123" spans="1:3" x14ac:dyDescent="0.3">
      <c r="A123" s="7">
        <v>25000</v>
      </c>
      <c r="B123">
        <v>25250</v>
      </c>
      <c r="C123" s="37">
        <f t="shared" si="1"/>
        <v>-250</v>
      </c>
    </row>
    <row r="124" spans="1:3" x14ac:dyDescent="0.3">
      <c r="A124" s="7">
        <v>35000</v>
      </c>
      <c r="B124">
        <v>21500</v>
      </c>
      <c r="C124" s="37">
        <f t="shared" si="1"/>
        <v>13500</v>
      </c>
    </row>
    <row r="125" spans="1:3" x14ac:dyDescent="0.3">
      <c r="A125" s="7">
        <v>150000</v>
      </c>
      <c r="B125">
        <v>151000</v>
      </c>
      <c r="C125" s="37">
        <f t="shared" si="1"/>
        <v>-1000</v>
      </c>
    </row>
    <row r="126" spans="1:3" x14ac:dyDescent="0.3">
      <c r="A126" s="7">
        <v>30000</v>
      </c>
      <c r="B126">
        <v>24250</v>
      </c>
      <c r="C126" s="37">
        <f t="shared" si="1"/>
        <v>5750</v>
      </c>
    </row>
    <row r="127" spans="1:3" x14ac:dyDescent="0.3">
      <c r="A127" s="7">
        <v>40000</v>
      </c>
      <c r="B127">
        <v>52850</v>
      </c>
      <c r="C127" s="37">
        <f t="shared" si="1"/>
        <v>-12850</v>
      </c>
    </row>
    <row r="128" spans="1:3" x14ac:dyDescent="0.3">
      <c r="A128" s="7">
        <v>120000</v>
      </c>
      <c r="B128">
        <v>101370</v>
      </c>
      <c r="C128" s="37">
        <f t="shared" si="1"/>
        <v>18630</v>
      </c>
    </row>
    <row r="129" spans="1:3" x14ac:dyDescent="0.3">
      <c r="A129" s="7">
        <v>25000</v>
      </c>
      <c r="B129">
        <v>16350</v>
      </c>
      <c r="C129" s="37">
        <f t="shared" si="1"/>
        <v>8650</v>
      </c>
    </row>
    <row r="130" spans="1:3" x14ac:dyDescent="0.3">
      <c r="A130" s="7">
        <v>120000</v>
      </c>
      <c r="B130">
        <v>47500</v>
      </c>
      <c r="C130" s="37">
        <f t="shared" si="1"/>
        <v>72500</v>
      </c>
    </row>
    <row r="131" spans="1:3" x14ac:dyDescent="0.3">
      <c r="A131" s="7">
        <v>100000</v>
      </c>
      <c r="B131">
        <v>82500</v>
      </c>
      <c r="C131" s="37">
        <f t="shared" ref="C131:C194" si="2">A131-B131</f>
        <v>17500</v>
      </c>
    </row>
    <row r="132" spans="1:3" x14ac:dyDescent="0.3">
      <c r="A132" s="7">
        <v>50000</v>
      </c>
      <c r="B132">
        <v>45000</v>
      </c>
      <c r="C132" s="37">
        <f t="shared" si="2"/>
        <v>5000</v>
      </c>
    </row>
    <row r="133" spans="1:3" x14ac:dyDescent="0.3">
      <c r="A133" s="7">
        <v>70000</v>
      </c>
      <c r="B133">
        <v>49800</v>
      </c>
      <c r="C133" s="37">
        <f t="shared" si="2"/>
        <v>20200</v>
      </c>
    </row>
    <row r="134" spans="1:3" x14ac:dyDescent="0.3">
      <c r="A134" s="7">
        <v>25000</v>
      </c>
      <c r="B134">
        <v>17600</v>
      </c>
      <c r="C134" s="37">
        <f t="shared" si="2"/>
        <v>7400</v>
      </c>
    </row>
    <row r="135" spans="1:3" x14ac:dyDescent="0.3">
      <c r="A135" s="7">
        <v>30000</v>
      </c>
      <c r="B135">
        <v>33900</v>
      </c>
      <c r="C135" s="37">
        <f t="shared" si="2"/>
        <v>-3900</v>
      </c>
    </row>
    <row r="136" spans="1:3" x14ac:dyDescent="0.3">
      <c r="A136" s="7">
        <v>100000</v>
      </c>
      <c r="B136">
        <v>65800</v>
      </c>
      <c r="C136" s="37">
        <f t="shared" si="2"/>
        <v>34200</v>
      </c>
    </row>
    <row r="137" spans="1:3" x14ac:dyDescent="0.3">
      <c r="A137" s="7">
        <v>20000</v>
      </c>
      <c r="B137">
        <v>13650</v>
      </c>
      <c r="C137" s="37">
        <f t="shared" si="2"/>
        <v>6350</v>
      </c>
    </row>
    <row r="138" spans="1:3" x14ac:dyDescent="0.3">
      <c r="A138" s="7">
        <v>30000</v>
      </c>
      <c r="B138">
        <v>27300</v>
      </c>
      <c r="C138" s="37">
        <f t="shared" si="2"/>
        <v>2700</v>
      </c>
    </row>
    <row r="139" spans="1:3" x14ac:dyDescent="0.3">
      <c r="A139" s="7">
        <v>56000</v>
      </c>
      <c r="B139">
        <v>60350</v>
      </c>
      <c r="C139" s="37">
        <f t="shared" si="2"/>
        <v>-4350</v>
      </c>
    </row>
    <row r="140" spans="1:3" x14ac:dyDescent="0.3">
      <c r="A140" s="7">
        <v>100000</v>
      </c>
      <c r="B140">
        <v>40000</v>
      </c>
      <c r="C140" s="37">
        <f t="shared" si="2"/>
        <v>60000</v>
      </c>
    </row>
    <row r="141" spans="1:3" x14ac:dyDescent="0.3">
      <c r="A141" s="7">
        <v>120000</v>
      </c>
      <c r="B141">
        <v>109500</v>
      </c>
      <c r="C141" s="37">
        <f t="shared" si="2"/>
        <v>10500</v>
      </c>
    </row>
    <row r="142" spans="1:3" x14ac:dyDescent="0.3">
      <c r="A142" s="10">
        <v>130000</v>
      </c>
      <c r="B142">
        <v>92500</v>
      </c>
      <c r="C142" s="37">
        <f t="shared" si="2"/>
        <v>37500</v>
      </c>
    </row>
    <row r="143" spans="1:3" x14ac:dyDescent="0.3">
      <c r="A143" s="10">
        <v>100000</v>
      </c>
      <c r="B143">
        <v>88000</v>
      </c>
      <c r="C143" s="37">
        <f t="shared" si="2"/>
        <v>12000</v>
      </c>
    </row>
    <row r="144" spans="1:3" x14ac:dyDescent="0.3">
      <c r="A144" s="10">
        <v>30000</v>
      </c>
      <c r="B144">
        <v>43000</v>
      </c>
      <c r="C144" s="37">
        <f t="shared" si="2"/>
        <v>-13000</v>
      </c>
    </row>
    <row r="145" spans="1:3" x14ac:dyDescent="0.3">
      <c r="A145" s="10">
        <v>25000</v>
      </c>
      <c r="B145">
        <v>9250</v>
      </c>
      <c r="C145" s="37">
        <f t="shared" si="2"/>
        <v>15750</v>
      </c>
    </row>
    <row r="146" spans="1:3" x14ac:dyDescent="0.3">
      <c r="A146" s="10">
        <v>40000</v>
      </c>
      <c r="B146">
        <v>71250</v>
      </c>
      <c r="C146" s="37">
        <f t="shared" si="2"/>
        <v>-31250</v>
      </c>
    </row>
    <row r="147" spans="1:3" x14ac:dyDescent="0.3">
      <c r="A147" s="10">
        <v>50000</v>
      </c>
      <c r="B147">
        <v>105250</v>
      </c>
      <c r="C147" s="37">
        <f t="shared" si="2"/>
        <v>-55250</v>
      </c>
    </row>
    <row r="148" spans="1:3" x14ac:dyDescent="0.3">
      <c r="A148" s="10">
        <v>10000</v>
      </c>
      <c r="B148">
        <v>24000</v>
      </c>
      <c r="C148" s="37">
        <f t="shared" si="2"/>
        <v>-14000</v>
      </c>
    </row>
    <row r="149" spans="1:3" x14ac:dyDescent="0.3">
      <c r="A149" s="10">
        <v>20000</v>
      </c>
      <c r="B149">
        <v>18200</v>
      </c>
      <c r="C149" s="37">
        <f t="shared" si="2"/>
        <v>1800</v>
      </c>
    </row>
    <row r="150" spans="1:3" x14ac:dyDescent="0.3">
      <c r="A150" s="10">
        <v>35000</v>
      </c>
      <c r="B150">
        <v>28300</v>
      </c>
      <c r="C150" s="37">
        <f t="shared" si="2"/>
        <v>6700</v>
      </c>
    </row>
    <row r="151" spans="1:3" x14ac:dyDescent="0.3">
      <c r="A151" s="10">
        <v>20000</v>
      </c>
      <c r="B151">
        <v>13700</v>
      </c>
      <c r="C151" s="37">
        <f t="shared" si="2"/>
        <v>6300</v>
      </c>
    </row>
    <row r="152" spans="1:3" x14ac:dyDescent="0.3">
      <c r="A152" s="10">
        <v>60000</v>
      </c>
      <c r="B152">
        <v>54100</v>
      </c>
      <c r="C152" s="37">
        <f t="shared" si="2"/>
        <v>5900</v>
      </c>
    </row>
    <row r="153" spans="1:3" x14ac:dyDescent="0.3">
      <c r="A153" s="10">
        <v>15000</v>
      </c>
      <c r="B153">
        <v>10000</v>
      </c>
      <c r="C153" s="37">
        <f t="shared" si="2"/>
        <v>5000</v>
      </c>
    </row>
    <row r="154" spans="1:3" x14ac:dyDescent="0.3">
      <c r="A154" s="10">
        <v>80000</v>
      </c>
      <c r="B154">
        <v>52600</v>
      </c>
      <c r="C154" s="37">
        <f t="shared" si="2"/>
        <v>27400</v>
      </c>
    </row>
    <row r="155" spans="1:3" x14ac:dyDescent="0.3">
      <c r="A155" s="10">
        <v>84000</v>
      </c>
      <c r="B155">
        <v>184250</v>
      </c>
      <c r="C155" s="37">
        <f t="shared" si="2"/>
        <v>-100250</v>
      </c>
    </row>
    <row r="156" spans="1:3" x14ac:dyDescent="0.3">
      <c r="A156" s="10">
        <v>30000</v>
      </c>
      <c r="B156">
        <v>38530</v>
      </c>
      <c r="C156" s="37">
        <f t="shared" si="2"/>
        <v>-8530</v>
      </c>
    </row>
    <row r="157" spans="1:3" x14ac:dyDescent="0.3">
      <c r="A157" s="10">
        <v>30000</v>
      </c>
      <c r="B157">
        <v>31100</v>
      </c>
      <c r="C157" s="37">
        <f t="shared" si="2"/>
        <v>-1100</v>
      </c>
    </row>
    <row r="158" spans="1:3" x14ac:dyDescent="0.3">
      <c r="A158" s="10">
        <v>40000</v>
      </c>
      <c r="B158">
        <v>21850</v>
      </c>
      <c r="C158" s="37">
        <f t="shared" si="2"/>
        <v>18150</v>
      </c>
    </row>
    <row r="159" spans="1:3" x14ac:dyDescent="0.3">
      <c r="A159" s="10">
        <v>20000</v>
      </c>
      <c r="B159">
        <v>17200</v>
      </c>
      <c r="C159" s="37">
        <f t="shared" si="2"/>
        <v>2800</v>
      </c>
    </row>
    <row r="160" spans="1:3" x14ac:dyDescent="0.3">
      <c r="A160" s="10">
        <v>20000</v>
      </c>
      <c r="B160">
        <v>15000</v>
      </c>
      <c r="C160" s="37">
        <f t="shared" si="2"/>
        <v>5000</v>
      </c>
    </row>
    <row r="161" spans="1:3" x14ac:dyDescent="0.3">
      <c r="A161" s="7">
        <v>40000</v>
      </c>
      <c r="B161">
        <v>45400</v>
      </c>
      <c r="C161" s="37">
        <f t="shared" si="2"/>
        <v>-5400</v>
      </c>
    </row>
    <row r="162" spans="1:3" x14ac:dyDescent="0.3">
      <c r="A162" s="7">
        <v>30000</v>
      </c>
      <c r="B162">
        <v>32650</v>
      </c>
      <c r="C162" s="37">
        <f t="shared" si="2"/>
        <v>-2650</v>
      </c>
    </row>
    <row r="163" spans="1:3" x14ac:dyDescent="0.3">
      <c r="A163" s="7">
        <v>50000</v>
      </c>
      <c r="B163">
        <v>63350</v>
      </c>
      <c r="C163" s="37">
        <f t="shared" si="2"/>
        <v>-13350</v>
      </c>
    </row>
    <row r="164" spans="1:3" x14ac:dyDescent="0.3">
      <c r="A164" s="7">
        <v>20000</v>
      </c>
      <c r="B164">
        <v>28000</v>
      </c>
      <c r="C164" s="37">
        <f t="shared" si="2"/>
        <v>-8000</v>
      </c>
    </row>
    <row r="165" spans="1:3" x14ac:dyDescent="0.3">
      <c r="A165" s="7">
        <v>25000</v>
      </c>
      <c r="B165">
        <v>40800</v>
      </c>
      <c r="C165" s="37">
        <f t="shared" si="2"/>
        <v>-15800</v>
      </c>
    </row>
    <row r="166" spans="1:3" x14ac:dyDescent="0.3">
      <c r="A166" s="7">
        <v>30000</v>
      </c>
      <c r="B166">
        <v>39760</v>
      </c>
      <c r="C166" s="37">
        <f t="shared" si="2"/>
        <v>-9760</v>
      </c>
    </row>
    <row r="167" spans="1:3" x14ac:dyDescent="0.3">
      <c r="A167" s="7">
        <v>25000</v>
      </c>
      <c r="B167">
        <v>46750</v>
      </c>
      <c r="C167" s="37">
        <f t="shared" si="2"/>
        <v>-21750</v>
      </c>
    </row>
    <row r="168" spans="1:3" x14ac:dyDescent="0.3">
      <c r="A168" s="7">
        <v>30000</v>
      </c>
      <c r="B168">
        <v>63000</v>
      </c>
      <c r="C168" s="37">
        <f t="shared" si="2"/>
        <v>-33000</v>
      </c>
    </row>
    <row r="169" spans="1:3" x14ac:dyDescent="0.3">
      <c r="A169" s="7">
        <v>20000</v>
      </c>
      <c r="B169">
        <v>34100</v>
      </c>
      <c r="C169" s="37">
        <f t="shared" si="2"/>
        <v>-14100</v>
      </c>
    </row>
    <row r="170" spans="1:3" x14ac:dyDescent="0.3">
      <c r="A170" s="7">
        <v>35000</v>
      </c>
      <c r="B170">
        <v>23000</v>
      </c>
      <c r="C170" s="37">
        <f t="shared" si="2"/>
        <v>12000</v>
      </c>
    </row>
    <row r="171" spans="1:3" x14ac:dyDescent="0.3">
      <c r="A171" s="7">
        <v>80000</v>
      </c>
      <c r="B171">
        <v>46000</v>
      </c>
      <c r="C171" s="37">
        <f t="shared" si="2"/>
        <v>34000</v>
      </c>
    </row>
    <row r="172" spans="1:3" x14ac:dyDescent="0.3">
      <c r="A172" s="7">
        <v>40000</v>
      </c>
      <c r="B172">
        <v>35000</v>
      </c>
      <c r="C172" s="37">
        <f t="shared" si="2"/>
        <v>5000</v>
      </c>
    </row>
    <row r="173" spans="1:3" x14ac:dyDescent="0.3">
      <c r="A173" s="7">
        <v>60000</v>
      </c>
      <c r="B173">
        <v>29000</v>
      </c>
      <c r="C173" s="37">
        <f t="shared" si="2"/>
        <v>31000</v>
      </c>
    </row>
    <row r="174" spans="1:3" x14ac:dyDescent="0.3">
      <c r="A174" s="7">
        <v>72000</v>
      </c>
      <c r="B174">
        <v>70800</v>
      </c>
      <c r="C174" s="37">
        <f t="shared" si="2"/>
        <v>1200</v>
      </c>
    </row>
    <row r="175" spans="1:3" x14ac:dyDescent="0.3">
      <c r="A175" s="7">
        <v>50000</v>
      </c>
      <c r="B175">
        <v>50200</v>
      </c>
      <c r="C175" s="37">
        <f t="shared" si="2"/>
        <v>-200</v>
      </c>
    </row>
    <row r="176" spans="1:3" x14ac:dyDescent="0.3">
      <c r="A176" s="7">
        <v>32000</v>
      </c>
      <c r="B176">
        <v>31500</v>
      </c>
      <c r="C176" s="37">
        <f t="shared" si="2"/>
        <v>500</v>
      </c>
    </row>
    <row r="177" spans="1:3" x14ac:dyDescent="0.3">
      <c r="A177" s="7">
        <v>34000</v>
      </c>
      <c r="B177">
        <v>33400</v>
      </c>
      <c r="C177" s="37">
        <f t="shared" si="2"/>
        <v>600</v>
      </c>
    </row>
    <row r="178" spans="1:3" x14ac:dyDescent="0.3">
      <c r="A178" s="7">
        <v>30000</v>
      </c>
      <c r="B178">
        <v>28300</v>
      </c>
      <c r="C178" s="37">
        <f t="shared" si="2"/>
        <v>1700</v>
      </c>
    </row>
    <row r="179" spans="1:3" x14ac:dyDescent="0.3">
      <c r="A179" s="7">
        <v>20000</v>
      </c>
      <c r="B179">
        <v>15200</v>
      </c>
      <c r="C179" s="37">
        <f t="shared" si="2"/>
        <v>4800</v>
      </c>
    </row>
    <row r="180" spans="1:3" x14ac:dyDescent="0.3">
      <c r="A180" s="7">
        <v>35000</v>
      </c>
      <c r="B180">
        <v>62500</v>
      </c>
      <c r="C180" s="37">
        <f t="shared" si="2"/>
        <v>-27500</v>
      </c>
    </row>
    <row r="181" spans="1:3" x14ac:dyDescent="0.3">
      <c r="A181" s="7">
        <v>15000</v>
      </c>
      <c r="B181">
        <v>8800</v>
      </c>
      <c r="C181" s="37">
        <f t="shared" si="2"/>
        <v>6200</v>
      </c>
    </row>
    <row r="182" spans="1:3" x14ac:dyDescent="0.3">
      <c r="A182" s="7">
        <v>44000</v>
      </c>
      <c r="B182">
        <v>16790</v>
      </c>
      <c r="C182" s="37">
        <f t="shared" si="2"/>
        <v>27210</v>
      </c>
    </row>
    <row r="183" spans="1:3" x14ac:dyDescent="0.3">
      <c r="A183" s="7">
        <v>50000</v>
      </c>
      <c r="B183">
        <v>49000</v>
      </c>
      <c r="C183" s="37">
        <f t="shared" si="2"/>
        <v>1000</v>
      </c>
    </row>
    <row r="184" spans="1:3" x14ac:dyDescent="0.3">
      <c r="A184" s="7">
        <v>50000</v>
      </c>
      <c r="B184">
        <v>66500</v>
      </c>
      <c r="C184" s="37">
        <f t="shared" si="2"/>
        <v>-16500</v>
      </c>
    </row>
    <row r="185" spans="1:3" x14ac:dyDescent="0.3">
      <c r="A185" s="7">
        <v>15000</v>
      </c>
      <c r="B185">
        <v>17500</v>
      </c>
      <c r="C185" s="37">
        <f t="shared" si="2"/>
        <v>-2500</v>
      </c>
    </row>
    <row r="186" spans="1:3" x14ac:dyDescent="0.3">
      <c r="A186" s="7">
        <v>44000</v>
      </c>
      <c r="B186">
        <v>101800</v>
      </c>
      <c r="C186" s="37">
        <f t="shared" si="2"/>
        <v>-57800</v>
      </c>
    </row>
    <row r="187" spans="1:3" x14ac:dyDescent="0.3">
      <c r="A187" s="7">
        <v>35000</v>
      </c>
      <c r="B187">
        <v>38500</v>
      </c>
      <c r="C187" s="37">
        <f t="shared" si="2"/>
        <v>-3500</v>
      </c>
    </row>
    <row r="188" spans="1:3" x14ac:dyDescent="0.3">
      <c r="A188" s="7">
        <v>60000</v>
      </c>
      <c r="B188">
        <v>33000</v>
      </c>
      <c r="C188" s="37">
        <f t="shared" si="2"/>
        <v>27000</v>
      </c>
    </row>
    <row r="189" spans="1:3" x14ac:dyDescent="0.3">
      <c r="A189" s="7">
        <v>60000</v>
      </c>
      <c r="B189">
        <v>60500</v>
      </c>
      <c r="C189" s="37">
        <f t="shared" si="2"/>
        <v>-500</v>
      </c>
    </row>
    <row r="190" spans="1:3" x14ac:dyDescent="0.3">
      <c r="A190" s="7">
        <v>5000</v>
      </c>
      <c r="B190">
        <v>23525</v>
      </c>
      <c r="C190" s="37">
        <f t="shared" si="2"/>
        <v>-18525</v>
      </c>
    </row>
    <row r="191" spans="1:3" x14ac:dyDescent="0.3">
      <c r="A191" s="7">
        <v>150000</v>
      </c>
      <c r="B191">
        <v>114000</v>
      </c>
      <c r="C191" s="37">
        <f t="shared" si="2"/>
        <v>36000</v>
      </c>
    </row>
    <row r="192" spans="1:3" x14ac:dyDescent="0.3">
      <c r="A192" s="7">
        <v>20000</v>
      </c>
      <c r="B192">
        <v>48100</v>
      </c>
      <c r="C192" s="37">
        <f t="shared" si="2"/>
        <v>-28100</v>
      </c>
    </row>
    <row r="193" spans="1:3" x14ac:dyDescent="0.3">
      <c r="A193" s="7">
        <v>25000</v>
      </c>
      <c r="B193">
        <v>24500</v>
      </c>
      <c r="C193" s="37">
        <f t="shared" si="2"/>
        <v>500</v>
      </c>
    </row>
    <row r="194" spans="1:3" x14ac:dyDescent="0.3">
      <c r="A194" s="7">
        <v>60000</v>
      </c>
      <c r="B194">
        <v>61500</v>
      </c>
      <c r="C194" s="37">
        <f t="shared" si="2"/>
        <v>-1500</v>
      </c>
    </row>
    <row r="195" spans="1:3" x14ac:dyDescent="0.3">
      <c r="A195" s="7">
        <v>70000</v>
      </c>
      <c r="B195">
        <v>103000</v>
      </c>
      <c r="C195" s="37">
        <f t="shared" ref="C195:C215" si="3">A195-B195</f>
        <v>-33000</v>
      </c>
    </row>
    <row r="196" spans="1:3" x14ac:dyDescent="0.3">
      <c r="A196" s="7">
        <v>100000</v>
      </c>
      <c r="B196">
        <v>51000</v>
      </c>
      <c r="C196" s="37">
        <f t="shared" si="3"/>
        <v>49000</v>
      </c>
    </row>
    <row r="197" spans="1:3" x14ac:dyDescent="0.3">
      <c r="A197" s="7">
        <v>47000</v>
      </c>
      <c r="B197">
        <v>92200</v>
      </c>
      <c r="C197" s="37">
        <f t="shared" si="3"/>
        <v>-45200</v>
      </c>
    </row>
    <row r="198" spans="1:3" x14ac:dyDescent="0.3">
      <c r="A198" s="7">
        <v>35000</v>
      </c>
      <c r="B198">
        <v>64500</v>
      </c>
      <c r="C198" s="37">
        <f t="shared" si="3"/>
        <v>-29500</v>
      </c>
    </row>
    <row r="199" spans="1:3" x14ac:dyDescent="0.3">
      <c r="A199" s="7">
        <v>12000</v>
      </c>
      <c r="B199">
        <v>12000</v>
      </c>
      <c r="C199" s="37">
        <f t="shared" si="3"/>
        <v>0</v>
      </c>
    </row>
    <row r="200" spans="1:3" x14ac:dyDescent="0.3">
      <c r="A200" s="7">
        <v>35000</v>
      </c>
      <c r="B200">
        <v>22000</v>
      </c>
      <c r="C200" s="37">
        <f t="shared" si="3"/>
        <v>13000</v>
      </c>
    </row>
    <row r="201" spans="1:3" x14ac:dyDescent="0.3">
      <c r="A201" s="7">
        <v>50000</v>
      </c>
      <c r="B201">
        <v>36500</v>
      </c>
      <c r="C201" s="37">
        <f t="shared" si="3"/>
        <v>13500</v>
      </c>
    </row>
    <row r="202" spans="1:3" x14ac:dyDescent="0.3">
      <c r="A202" s="7">
        <v>80000</v>
      </c>
      <c r="B202">
        <v>86500</v>
      </c>
      <c r="C202" s="37">
        <f t="shared" si="3"/>
        <v>-6500</v>
      </c>
    </row>
    <row r="203" spans="1:3" x14ac:dyDescent="0.3">
      <c r="A203" s="7">
        <v>60000</v>
      </c>
      <c r="B203">
        <v>47000</v>
      </c>
      <c r="C203" s="37">
        <f t="shared" si="3"/>
        <v>13000</v>
      </c>
    </row>
    <row r="204" spans="1:3" x14ac:dyDescent="0.3">
      <c r="A204" s="7">
        <v>60000</v>
      </c>
      <c r="B204">
        <v>54500</v>
      </c>
      <c r="C204" s="37">
        <f t="shared" si="3"/>
        <v>5500</v>
      </c>
    </row>
    <row r="205" spans="1:3" x14ac:dyDescent="0.3">
      <c r="A205" s="7">
        <v>100000</v>
      </c>
      <c r="B205">
        <v>89500</v>
      </c>
      <c r="C205" s="37">
        <f t="shared" si="3"/>
        <v>10500</v>
      </c>
    </row>
    <row r="206" spans="1:3" x14ac:dyDescent="0.3">
      <c r="A206" s="7">
        <v>200000</v>
      </c>
      <c r="B206">
        <v>137500</v>
      </c>
      <c r="C206" s="37">
        <f t="shared" si="3"/>
        <v>62500</v>
      </c>
    </row>
    <row r="207" spans="1:3" x14ac:dyDescent="0.3">
      <c r="A207" s="7">
        <v>90000</v>
      </c>
      <c r="B207">
        <v>67300</v>
      </c>
      <c r="C207" s="37">
        <f t="shared" si="3"/>
        <v>22700</v>
      </c>
    </row>
    <row r="208" spans="1:3" x14ac:dyDescent="0.3">
      <c r="A208" s="7">
        <v>52000</v>
      </c>
      <c r="B208">
        <v>73200</v>
      </c>
      <c r="C208" s="37">
        <f t="shared" si="3"/>
        <v>-21200</v>
      </c>
    </row>
    <row r="209" spans="1:3" x14ac:dyDescent="0.3">
      <c r="A209" s="7">
        <v>20000</v>
      </c>
      <c r="B209">
        <v>6230</v>
      </c>
      <c r="C209" s="37">
        <f t="shared" si="3"/>
        <v>13770</v>
      </c>
    </row>
    <row r="210" spans="1:3" x14ac:dyDescent="0.3">
      <c r="A210" s="7">
        <v>60000</v>
      </c>
      <c r="B210">
        <v>46500</v>
      </c>
      <c r="C210" s="37">
        <f t="shared" si="3"/>
        <v>13500</v>
      </c>
    </row>
    <row r="211" spans="1:3" x14ac:dyDescent="0.3">
      <c r="A211" s="7">
        <v>60000</v>
      </c>
      <c r="B211">
        <v>42500</v>
      </c>
      <c r="C211" s="37">
        <f t="shared" si="3"/>
        <v>17500</v>
      </c>
    </row>
    <row r="212" spans="1:3" x14ac:dyDescent="0.3">
      <c r="A212" s="7">
        <v>63000</v>
      </c>
      <c r="B212">
        <v>43000</v>
      </c>
      <c r="C212" s="37">
        <f t="shared" si="3"/>
        <v>20000</v>
      </c>
    </row>
    <row r="213" spans="1:3" x14ac:dyDescent="0.3">
      <c r="A213" s="7">
        <v>60000</v>
      </c>
      <c r="B213">
        <v>34500</v>
      </c>
      <c r="C213" s="37">
        <f t="shared" si="3"/>
        <v>25500</v>
      </c>
    </row>
    <row r="214" spans="1:3" x14ac:dyDescent="0.3">
      <c r="A214" s="7">
        <v>42000</v>
      </c>
      <c r="B214">
        <v>40750</v>
      </c>
      <c r="C214" s="37">
        <f t="shared" si="3"/>
        <v>1250</v>
      </c>
    </row>
    <row r="215" spans="1:3" x14ac:dyDescent="0.3">
      <c r="A215" s="7">
        <v>40000</v>
      </c>
      <c r="B215">
        <v>82800</v>
      </c>
      <c r="C215" s="37">
        <f t="shared" si="3"/>
        <v>-42800</v>
      </c>
    </row>
    <row r="216" spans="1:3" x14ac:dyDescent="0.3">
      <c r="A21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E923-80CF-4092-8E8F-9310F13022B5}">
  <dimension ref="A1:I215"/>
  <sheetViews>
    <sheetView workbookViewId="0">
      <selection activeCell="I1" sqref="I1"/>
    </sheetView>
  </sheetViews>
  <sheetFormatPr defaultRowHeight="14.4" x14ac:dyDescent="0.3"/>
  <cols>
    <col min="1" max="1" width="18.44140625" customWidth="1"/>
    <col min="2" max="2" width="16.21875" style="7" customWidth="1"/>
    <col min="3" max="3" width="21.77734375" style="7" customWidth="1"/>
    <col min="4" max="8" width="16.21875" style="7" customWidth="1"/>
    <col min="9" max="9" width="16.109375" style="37" customWidth="1"/>
  </cols>
  <sheetData>
    <row r="1" spans="1:9" x14ac:dyDescent="0.3">
      <c r="A1" s="2" t="s">
        <v>74</v>
      </c>
      <c r="B1" s="6" t="s">
        <v>1</v>
      </c>
      <c r="C1" s="6" t="s">
        <v>9</v>
      </c>
      <c r="D1" s="6" t="s">
        <v>17</v>
      </c>
      <c r="E1" s="6" t="s">
        <v>25</v>
      </c>
      <c r="F1" s="6" t="s">
        <v>33</v>
      </c>
      <c r="G1" s="6" t="s">
        <v>41</v>
      </c>
      <c r="H1" s="6" t="s">
        <v>49</v>
      </c>
      <c r="I1" s="36" t="s">
        <v>106</v>
      </c>
    </row>
    <row r="2" spans="1:9" x14ac:dyDescent="0.3">
      <c r="A2">
        <v>1</v>
      </c>
      <c r="G2" s="7">
        <v>500</v>
      </c>
      <c r="I2" s="37">
        <f>SUM(B2:H2)</f>
        <v>500</v>
      </c>
    </row>
    <row r="3" spans="1:9" x14ac:dyDescent="0.3">
      <c r="A3">
        <v>2</v>
      </c>
      <c r="G3" s="7">
        <v>1000</v>
      </c>
      <c r="I3" s="37">
        <f t="shared" ref="I3:I66" si="0">SUM(B3:H3)</f>
        <v>1000</v>
      </c>
    </row>
    <row r="4" spans="1:9" x14ac:dyDescent="0.3">
      <c r="A4">
        <v>3</v>
      </c>
      <c r="F4" s="7">
        <v>50</v>
      </c>
      <c r="I4" s="37">
        <f t="shared" si="0"/>
        <v>50</v>
      </c>
    </row>
    <row r="5" spans="1:9" x14ac:dyDescent="0.3">
      <c r="A5">
        <v>4</v>
      </c>
      <c r="G5" s="7">
        <v>500</v>
      </c>
      <c r="I5" s="37">
        <f t="shared" si="0"/>
        <v>500</v>
      </c>
    </row>
    <row r="6" spans="1:9" x14ac:dyDescent="0.3">
      <c r="A6">
        <v>5</v>
      </c>
      <c r="B6" s="7">
        <v>500</v>
      </c>
      <c r="I6" s="37">
        <f t="shared" si="0"/>
        <v>500</v>
      </c>
    </row>
    <row r="7" spans="1:9" x14ac:dyDescent="0.3">
      <c r="A7">
        <v>6</v>
      </c>
      <c r="G7" s="7">
        <v>2500</v>
      </c>
      <c r="I7" s="37">
        <f t="shared" si="0"/>
        <v>2500</v>
      </c>
    </row>
    <row r="8" spans="1:9" x14ac:dyDescent="0.3">
      <c r="A8">
        <v>7</v>
      </c>
      <c r="G8" s="7">
        <v>500</v>
      </c>
      <c r="I8" s="37">
        <f t="shared" si="0"/>
        <v>500</v>
      </c>
    </row>
    <row r="9" spans="1:9" x14ac:dyDescent="0.3">
      <c r="A9">
        <v>8</v>
      </c>
      <c r="G9" s="7">
        <v>500</v>
      </c>
      <c r="I9" s="37">
        <f t="shared" si="0"/>
        <v>500</v>
      </c>
    </row>
    <row r="10" spans="1:9" x14ac:dyDescent="0.3">
      <c r="A10">
        <v>9</v>
      </c>
      <c r="G10" s="7">
        <v>1000</v>
      </c>
      <c r="I10" s="37">
        <f t="shared" si="0"/>
        <v>1000</v>
      </c>
    </row>
    <row r="11" spans="1:9" x14ac:dyDescent="0.3">
      <c r="A11">
        <v>10</v>
      </c>
      <c r="G11" s="7">
        <v>1000</v>
      </c>
      <c r="I11" s="37">
        <f t="shared" si="0"/>
        <v>1000</v>
      </c>
    </row>
    <row r="12" spans="1:9" x14ac:dyDescent="0.3">
      <c r="A12">
        <v>11</v>
      </c>
      <c r="G12" s="7">
        <v>500</v>
      </c>
      <c r="I12" s="37">
        <f t="shared" si="0"/>
        <v>500</v>
      </c>
    </row>
    <row r="13" spans="1:9" x14ac:dyDescent="0.3">
      <c r="A13">
        <v>12</v>
      </c>
      <c r="G13" s="7">
        <v>1000</v>
      </c>
      <c r="I13" s="37">
        <f t="shared" si="0"/>
        <v>1000</v>
      </c>
    </row>
    <row r="14" spans="1:9" x14ac:dyDescent="0.3">
      <c r="A14">
        <v>13</v>
      </c>
      <c r="G14" s="7">
        <v>1000</v>
      </c>
      <c r="I14" s="37">
        <f t="shared" si="0"/>
        <v>1000</v>
      </c>
    </row>
    <row r="15" spans="1:9" x14ac:dyDescent="0.3">
      <c r="A15">
        <v>14</v>
      </c>
      <c r="G15" s="7">
        <v>6</v>
      </c>
      <c r="I15" s="37">
        <f t="shared" si="0"/>
        <v>6</v>
      </c>
    </row>
    <row r="16" spans="1:9" x14ac:dyDescent="0.3">
      <c r="A16">
        <v>15</v>
      </c>
      <c r="G16" s="7">
        <v>3</v>
      </c>
      <c r="I16" s="37">
        <f t="shared" si="0"/>
        <v>3</v>
      </c>
    </row>
    <row r="17" spans="1:9" x14ac:dyDescent="0.3">
      <c r="A17">
        <v>16</v>
      </c>
      <c r="G17" s="7">
        <v>3</v>
      </c>
      <c r="I17" s="37">
        <f t="shared" si="0"/>
        <v>3</v>
      </c>
    </row>
    <row r="18" spans="1:9" x14ac:dyDescent="0.3">
      <c r="A18">
        <v>17</v>
      </c>
      <c r="D18" s="7">
        <v>3</v>
      </c>
      <c r="G18" s="7">
        <v>3</v>
      </c>
      <c r="I18" s="37">
        <f t="shared" si="0"/>
        <v>6</v>
      </c>
    </row>
    <row r="19" spans="1:9" x14ac:dyDescent="0.3">
      <c r="A19">
        <v>19</v>
      </c>
      <c r="G19" s="7">
        <v>12</v>
      </c>
      <c r="I19" s="37">
        <f t="shared" si="0"/>
        <v>12</v>
      </c>
    </row>
    <row r="20" spans="1:9" x14ac:dyDescent="0.3">
      <c r="A20">
        <v>20</v>
      </c>
      <c r="C20" s="7">
        <v>2</v>
      </c>
      <c r="E20" s="7">
        <v>3</v>
      </c>
      <c r="G20" s="7">
        <v>20</v>
      </c>
      <c r="I20" s="37">
        <f t="shared" si="0"/>
        <v>25</v>
      </c>
    </row>
    <row r="21" spans="1:9" x14ac:dyDescent="0.3">
      <c r="A21">
        <v>21</v>
      </c>
      <c r="I21" s="37">
        <f t="shared" si="0"/>
        <v>0</v>
      </c>
    </row>
    <row r="22" spans="1:9" x14ac:dyDescent="0.3">
      <c r="A22">
        <v>22</v>
      </c>
      <c r="I22" s="37">
        <f t="shared" si="0"/>
        <v>0</v>
      </c>
    </row>
    <row r="23" spans="1:9" x14ac:dyDescent="0.3">
      <c r="A23">
        <v>23</v>
      </c>
      <c r="G23" s="7">
        <v>6</v>
      </c>
      <c r="I23" s="37">
        <f t="shared" si="0"/>
        <v>6</v>
      </c>
    </row>
    <row r="24" spans="1:9" x14ac:dyDescent="0.3">
      <c r="A24">
        <v>24</v>
      </c>
      <c r="C24" s="7">
        <v>8</v>
      </c>
      <c r="G24" s="7">
        <v>7</v>
      </c>
      <c r="I24" s="37">
        <f t="shared" si="0"/>
        <v>15</v>
      </c>
    </row>
    <row r="25" spans="1:9" x14ac:dyDescent="0.3">
      <c r="A25">
        <v>25</v>
      </c>
      <c r="G25" s="7">
        <v>6</v>
      </c>
      <c r="I25" s="37">
        <f t="shared" si="0"/>
        <v>6</v>
      </c>
    </row>
    <row r="26" spans="1:9" x14ac:dyDescent="0.3">
      <c r="A26">
        <v>26</v>
      </c>
      <c r="D26" s="7">
        <v>7</v>
      </c>
      <c r="I26" s="37">
        <f t="shared" si="0"/>
        <v>7</v>
      </c>
    </row>
    <row r="27" spans="1:9" x14ac:dyDescent="0.3">
      <c r="A27">
        <v>27</v>
      </c>
      <c r="D27" s="7">
        <v>10</v>
      </c>
      <c r="I27" s="37">
        <f t="shared" si="0"/>
        <v>10</v>
      </c>
    </row>
    <row r="28" spans="1:9" x14ac:dyDescent="0.3">
      <c r="A28">
        <v>28</v>
      </c>
      <c r="D28" s="7">
        <v>30</v>
      </c>
      <c r="I28" s="37">
        <f t="shared" si="0"/>
        <v>30</v>
      </c>
    </row>
    <row r="29" spans="1:9" x14ac:dyDescent="0.3">
      <c r="A29">
        <v>30</v>
      </c>
      <c r="D29" s="7">
        <v>10</v>
      </c>
      <c r="I29" s="37">
        <f t="shared" si="0"/>
        <v>10</v>
      </c>
    </row>
    <row r="30" spans="1:9" x14ac:dyDescent="0.3">
      <c r="A30">
        <v>31</v>
      </c>
      <c r="B30" s="7">
        <v>10</v>
      </c>
      <c r="I30" s="37">
        <f t="shared" si="0"/>
        <v>10</v>
      </c>
    </row>
    <row r="31" spans="1:9" x14ac:dyDescent="0.3">
      <c r="A31">
        <v>32</v>
      </c>
      <c r="D31" s="7">
        <v>50</v>
      </c>
      <c r="I31" s="37">
        <f t="shared" si="0"/>
        <v>50</v>
      </c>
    </row>
    <row r="32" spans="1:9" x14ac:dyDescent="0.3">
      <c r="A32">
        <v>33</v>
      </c>
      <c r="D32" s="7">
        <v>65</v>
      </c>
      <c r="I32" s="37">
        <f t="shared" si="0"/>
        <v>65</v>
      </c>
    </row>
    <row r="33" spans="1:9" x14ac:dyDescent="0.3">
      <c r="A33">
        <v>34</v>
      </c>
      <c r="D33" s="7">
        <v>500</v>
      </c>
      <c r="I33" s="37">
        <f t="shared" si="0"/>
        <v>500</v>
      </c>
    </row>
    <row r="34" spans="1:9" x14ac:dyDescent="0.3">
      <c r="A34">
        <v>35</v>
      </c>
      <c r="D34" s="7">
        <v>10</v>
      </c>
      <c r="I34" s="37">
        <f t="shared" si="0"/>
        <v>10</v>
      </c>
    </row>
    <row r="35" spans="1:9" x14ac:dyDescent="0.3">
      <c r="A35">
        <v>36</v>
      </c>
      <c r="D35" s="7">
        <v>50</v>
      </c>
      <c r="I35" s="37">
        <f t="shared" si="0"/>
        <v>50</v>
      </c>
    </row>
    <row r="36" spans="1:9" x14ac:dyDescent="0.3">
      <c r="A36">
        <v>37</v>
      </c>
      <c r="D36" s="7">
        <v>200</v>
      </c>
      <c r="I36" s="37">
        <f t="shared" si="0"/>
        <v>200</v>
      </c>
    </row>
    <row r="37" spans="1:9" x14ac:dyDescent="0.3">
      <c r="A37">
        <v>38</v>
      </c>
      <c r="D37" s="7">
        <v>350</v>
      </c>
      <c r="I37" s="37">
        <f t="shared" si="0"/>
        <v>350</v>
      </c>
    </row>
    <row r="38" spans="1:9" x14ac:dyDescent="0.3">
      <c r="A38">
        <v>39</v>
      </c>
      <c r="D38" s="7">
        <v>600</v>
      </c>
      <c r="I38" s="37">
        <f t="shared" si="0"/>
        <v>600</v>
      </c>
    </row>
    <row r="39" spans="1:9" x14ac:dyDescent="0.3">
      <c r="A39">
        <v>40</v>
      </c>
      <c r="D39" s="7">
        <v>1000</v>
      </c>
      <c r="I39" s="37">
        <f t="shared" si="0"/>
        <v>1000</v>
      </c>
    </row>
    <row r="40" spans="1:9" x14ac:dyDescent="0.3">
      <c r="A40">
        <v>41</v>
      </c>
      <c r="D40" s="7">
        <v>1000</v>
      </c>
      <c r="I40" s="37">
        <f t="shared" si="0"/>
        <v>1000</v>
      </c>
    </row>
    <row r="41" spans="1:9" x14ac:dyDescent="0.3">
      <c r="A41">
        <v>42</v>
      </c>
      <c r="D41" s="7">
        <v>500</v>
      </c>
      <c r="I41" s="37">
        <f t="shared" si="0"/>
        <v>500</v>
      </c>
    </row>
    <row r="42" spans="1:9" x14ac:dyDescent="0.3">
      <c r="A42">
        <v>43</v>
      </c>
      <c r="D42" s="7">
        <v>1500</v>
      </c>
      <c r="I42" s="37">
        <f t="shared" si="0"/>
        <v>1500</v>
      </c>
    </row>
    <row r="43" spans="1:9" x14ac:dyDescent="0.3">
      <c r="A43">
        <v>44</v>
      </c>
      <c r="D43" s="8">
        <v>50</v>
      </c>
      <c r="I43" s="37">
        <f t="shared" si="0"/>
        <v>50</v>
      </c>
    </row>
    <row r="44" spans="1:9" x14ac:dyDescent="0.3">
      <c r="A44">
        <v>45</v>
      </c>
      <c r="D44" s="7">
        <v>1000</v>
      </c>
      <c r="I44" s="37">
        <f t="shared" si="0"/>
        <v>1000</v>
      </c>
    </row>
    <row r="45" spans="1:9" x14ac:dyDescent="0.3">
      <c r="A45">
        <v>46</v>
      </c>
      <c r="D45" s="7">
        <v>500</v>
      </c>
      <c r="H45" s="8">
        <v>2</v>
      </c>
      <c r="I45" s="37">
        <f t="shared" si="0"/>
        <v>502</v>
      </c>
    </row>
    <row r="46" spans="1:9" x14ac:dyDescent="0.3">
      <c r="A46">
        <v>47</v>
      </c>
      <c r="C46" s="7">
        <v>5</v>
      </c>
      <c r="D46" s="8">
        <v>0.33300000000000002</v>
      </c>
      <c r="I46" s="37">
        <f t="shared" si="0"/>
        <v>5.3330000000000002</v>
      </c>
    </row>
    <row r="47" spans="1:9" x14ac:dyDescent="0.3">
      <c r="A47">
        <v>48</v>
      </c>
      <c r="D47" s="8">
        <v>133.333</v>
      </c>
      <c r="I47" s="37">
        <f t="shared" si="0"/>
        <v>133.333</v>
      </c>
    </row>
    <row r="48" spans="1:9" x14ac:dyDescent="0.3">
      <c r="A48">
        <v>49</v>
      </c>
      <c r="D48" s="8">
        <v>71.42</v>
      </c>
      <c r="I48" s="37">
        <f t="shared" si="0"/>
        <v>71.42</v>
      </c>
    </row>
    <row r="49" spans="1:9" x14ac:dyDescent="0.3">
      <c r="A49">
        <v>50</v>
      </c>
      <c r="B49" s="8">
        <v>42.85</v>
      </c>
      <c r="I49" s="37">
        <f t="shared" si="0"/>
        <v>42.85</v>
      </c>
    </row>
    <row r="50" spans="1:9" x14ac:dyDescent="0.3">
      <c r="A50">
        <v>51</v>
      </c>
      <c r="D50" s="8">
        <v>71.42</v>
      </c>
      <c r="I50" s="37">
        <f t="shared" si="0"/>
        <v>71.42</v>
      </c>
    </row>
    <row r="51" spans="1:9" x14ac:dyDescent="0.3">
      <c r="A51">
        <v>52</v>
      </c>
      <c r="D51" s="7">
        <v>1500</v>
      </c>
      <c r="I51" s="37">
        <f t="shared" si="0"/>
        <v>1500</v>
      </c>
    </row>
    <row r="52" spans="1:9" x14ac:dyDescent="0.3">
      <c r="A52">
        <v>53</v>
      </c>
      <c r="D52" s="8">
        <v>66.66</v>
      </c>
      <c r="I52" s="37">
        <f t="shared" si="0"/>
        <v>66.66</v>
      </c>
    </row>
    <row r="53" spans="1:9" x14ac:dyDescent="0.3">
      <c r="A53">
        <v>54</v>
      </c>
      <c r="D53" s="7">
        <v>600</v>
      </c>
      <c r="I53" s="37">
        <f t="shared" si="0"/>
        <v>600</v>
      </c>
    </row>
    <row r="54" spans="1:9" x14ac:dyDescent="0.3">
      <c r="A54">
        <v>55</v>
      </c>
      <c r="D54" s="7">
        <v>500</v>
      </c>
      <c r="I54" s="37">
        <f t="shared" si="0"/>
        <v>500</v>
      </c>
    </row>
    <row r="55" spans="1:9" x14ac:dyDescent="0.3">
      <c r="A55">
        <v>56</v>
      </c>
      <c r="D55" s="7">
        <v>10</v>
      </c>
      <c r="I55" s="37">
        <f t="shared" si="0"/>
        <v>10</v>
      </c>
    </row>
    <row r="56" spans="1:9" x14ac:dyDescent="0.3">
      <c r="A56">
        <v>57</v>
      </c>
      <c r="H56" s="7">
        <v>750</v>
      </c>
      <c r="I56" s="37">
        <f t="shared" si="0"/>
        <v>750</v>
      </c>
    </row>
    <row r="57" spans="1:9" x14ac:dyDescent="0.3">
      <c r="A57">
        <v>58</v>
      </c>
      <c r="D57" s="7">
        <v>10</v>
      </c>
      <c r="I57" s="37">
        <f t="shared" si="0"/>
        <v>10</v>
      </c>
    </row>
    <row r="58" spans="1:9" x14ac:dyDescent="0.3">
      <c r="A58">
        <v>59</v>
      </c>
      <c r="B58" s="7">
        <v>7</v>
      </c>
      <c r="I58" s="37">
        <f t="shared" si="0"/>
        <v>7</v>
      </c>
    </row>
    <row r="59" spans="1:9" x14ac:dyDescent="0.3">
      <c r="A59">
        <v>60</v>
      </c>
      <c r="D59" s="7">
        <v>5</v>
      </c>
      <c r="I59" s="37">
        <f t="shared" si="0"/>
        <v>5</v>
      </c>
    </row>
    <row r="60" spans="1:9" x14ac:dyDescent="0.3">
      <c r="A60">
        <v>61</v>
      </c>
      <c r="B60" s="7">
        <v>11</v>
      </c>
      <c r="I60" s="37">
        <f t="shared" si="0"/>
        <v>11</v>
      </c>
    </row>
    <row r="61" spans="1:9" x14ac:dyDescent="0.3">
      <c r="A61">
        <v>62</v>
      </c>
      <c r="I61" s="37">
        <f t="shared" si="0"/>
        <v>0</v>
      </c>
    </row>
    <row r="62" spans="1:9" x14ac:dyDescent="0.3">
      <c r="A62">
        <v>63</v>
      </c>
      <c r="B62" s="7">
        <v>7</v>
      </c>
      <c r="H62" s="11">
        <v>2</v>
      </c>
      <c r="I62" s="37">
        <f t="shared" si="0"/>
        <v>9</v>
      </c>
    </row>
    <row r="63" spans="1:9" x14ac:dyDescent="0.3">
      <c r="A63">
        <v>64</v>
      </c>
      <c r="I63" s="37">
        <f t="shared" si="0"/>
        <v>0</v>
      </c>
    </row>
    <row r="64" spans="1:9" x14ac:dyDescent="0.3">
      <c r="A64">
        <v>65</v>
      </c>
      <c r="E64" s="7">
        <v>0.2</v>
      </c>
      <c r="I64" s="37">
        <f t="shared" si="0"/>
        <v>0.2</v>
      </c>
    </row>
    <row r="65" spans="1:9" x14ac:dyDescent="0.3">
      <c r="A65">
        <v>66</v>
      </c>
      <c r="D65" s="7">
        <v>0.5</v>
      </c>
      <c r="I65" s="37">
        <f t="shared" si="0"/>
        <v>0.5</v>
      </c>
    </row>
    <row r="66" spans="1:9" x14ac:dyDescent="0.3">
      <c r="A66">
        <v>67</v>
      </c>
      <c r="D66" s="7">
        <v>0.5</v>
      </c>
      <c r="I66" s="37">
        <f t="shared" si="0"/>
        <v>0.5</v>
      </c>
    </row>
    <row r="67" spans="1:9" x14ac:dyDescent="0.3">
      <c r="A67">
        <v>68</v>
      </c>
      <c r="B67" s="7">
        <v>500</v>
      </c>
      <c r="I67" s="37">
        <f t="shared" ref="I67:I130" si="1">SUM(B67:H67)</f>
        <v>500</v>
      </c>
    </row>
    <row r="68" spans="1:9" x14ac:dyDescent="0.3">
      <c r="A68">
        <v>70</v>
      </c>
      <c r="E68" s="7">
        <v>100</v>
      </c>
      <c r="I68" s="37">
        <f t="shared" si="1"/>
        <v>100</v>
      </c>
    </row>
    <row r="69" spans="1:9" x14ac:dyDescent="0.3">
      <c r="A69">
        <v>71</v>
      </c>
      <c r="D69" s="7">
        <v>500</v>
      </c>
      <c r="I69" s="37">
        <f t="shared" si="1"/>
        <v>500</v>
      </c>
    </row>
    <row r="70" spans="1:9" x14ac:dyDescent="0.3">
      <c r="A70">
        <v>72</v>
      </c>
      <c r="D70" s="7">
        <v>500</v>
      </c>
      <c r="I70" s="37">
        <f t="shared" si="1"/>
        <v>500</v>
      </c>
    </row>
    <row r="71" spans="1:9" x14ac:dyDescent="0.3">
      <c r="A71">
        <v>73</v>
      </c>
      <c r="D71" s="7">
        <v>1000</v>
      </c>
      <c r="I71" s="37">
        <f t="shared" si="1"/>
        <v>1000</v>
      </c>
    </row>
    <row r="72" spans="1:9" x14ac:dyDescent="0.3">
      <c r="A72">
        <v>76</v>
      </c>
      <c r="B72" s="7">
        <v>12</v>
      </c>
      <c r="I72" s="37">
        <f t="shared" si="1"/>
        <v>12</v>
      </c>
    </row>
    <row r="73" spans="1:9" x14ac:dyDescent="0.3">
      <c r="A73">
        <v>77</v>
      </c>
      <c r="B73" s="7">
        <v>20</v>
      </c>
      <c r="I73" s="37">
        <f t="shared" si="1"/>
        <v>20</v>
      </c>
    </row>
    <row r="74" spans="1:9" x14ac:dyDescent="0.3">
      <c r="A74">
        <v>78</v>
      </c>
      <c r="B74" s="7">
        <v>10</v>
      </c>
      <c r="I74" s="37">
        <f t="shared" si="1"/>
        <v>10</v>
      </c>
    </row>
    <row r="75" spans="1:9" x14ac:dyDescent="0.3">
      <c r="A75">
        <v>79</v>
      </c>
      <c r="G75" s="7">
        <v>500</v>
      </c>
      <c r="I75" s="37">
        <f t="shared" si="1"/>
        <v>500</v>
      </c>
    </row>
    <row r="76" spans="1:9" x14ac:dyDescent="0.3">
      <c r="A76">
        <v>84</v>
      </c>
      <c r="D76" s="7">
        <v>10</v>
      </c>
      <c r="I76" s="37">
        <f t="shared" si="1"/>
        <v>10</v>
      </c>
    </row>
    <row r="77" spans="1:9" x14ac:dyDescent="0.3">
      <c r="A77">
        <v>86</v>
      </c>
      <c r="B77" s="7">
        <v>5</v>
      </c>
      <c r="I77" s="37">
        <f t="shared" si="1"/>
        <v>5</v>
      </c>
    </row>
    <row r="78" spans="1:9" x14ac:dyDescent="0.3">
      <c r="A78">
        <v>87</v>
      </c>
      <c r="D78" s="7">
        <v>500</v>
      </c>
      <c r="I78" s="37">
        <f t="shared" si="1"/>
        <v>500</v>
      </c>
    </row>
    <row r="79" spans="1:9" x14ac:dyDescent="0.3">
      <c r="A79">
        <v>88</v>
      </c>
      <c r="C79" s="7">
        <v>5</v>
      </c>
      <c r="I79" s="37">
        <f t="shared" si="1"/>
        <v>5</v>
      </c>
    </row>
    <row r="80" spans="1:9" x14ac:dyDescent="0.3">
      <c r="A80">
        <v>89</v>
      </c>
      <c r="I80" s="37">
        <f t="shared" si="1"/>
        <v>0</v>
      </c>
    </row>
    <row r="81" spans="1:9" x14ac:dyDescent="0.3">
      <c r="A81">
        <v>90</v>
      </c>
      <c r="B81" s="7">
        <v>500</v>
      </c>
      <c r="H81" s="7">
        <v>400</v>
      </c>
      <c r="I81" s="37">
        <f t="shared" si="1"/>
        <v>900</v>
      </c>
    </row>
    <row r="82" spans="1:9" x14ac:dyDescent="0.3">
      <c r="A82">
        <v>91</v>
      </c>
      <c r="H82" s="7">
        <v>5</v>
      </c>
      <c r="I82" s="37">
        <f t="shared" si="1"/>
        <v>5</v>
      </c>
    </row>
    <row r="83" spans="1:9" x14ac:dyDescent="0.3">
      <c r="A83">
        <v>92</v>
      </c>
      <c r="I83" s="37">
        <f t="shared" si="1"/>
        <v>0</v>
      </c>
    </row>
    <row r="84" spans="1:9" x14ac:dyDescent="0.3">
      <c r="A84">
        <v>93</v>
      </c>
      <c r="B84" s="7">
        <v>10</v>
      </c>
      <c r="I84" s="37">
        <f t="shared" si="1"/>
        <v>10</v>
      </c>
    </row>
    <row r="85" spans="1:9" x14ac:dyDescent="0.3">
      <c r="A85">
        <v>95</v>
      </c>
      <c r="H85" s="7">
        <v>500</v>
      </c>
      <c r="I85" s="37">
        <f t="shared" si="1"/>
        <v>500</v>
      </c>
    </row>
    <row r="86" spans="1:9" x14ac:dyDescent="0.3">
      <c r="A86">
        <v>100</v>
      </c>
      <c r="I86" s="37">
        <f t="shared" si="1"/>
        <v>0</v>
      </c>
    </row>
    <row r="87" spans="1:9" x14ac:dyDescent="0.3">
      <c r="A87">
        <v>101</v>
      </c>
      <c r="I87" s="37">
        <f t="shared" si="1"/>
        <v>0</v>
      </c>
    </row>
    <row r="88" spans="1:9" x14ac:dyDescent="0.3">
      <c r="A88">
        <v>102</v>
      </c>
      <c r="H88" s="7">
        <v>1500</v>
      </c>
      <c r="I88" s="37">
        <f t="shared" si="1"/>
        <v>1500</v>
      </c>
    </row>
    <row r="89" spans="1:9" x14ac:dyDescent="0.3">
      <c r="A89">
        <v>103</v>
      </c>
      <c r="D89" s="7">
        <v>1000</v>
      </c>
      <c r="I89" s="37">
        <f t="shared" si="1"/>
        <v>1000</v>
      </c>
    </row>
    <row r="90" spans="1:9" x14ac:dyDescent="0.3">
      <c r="A90">
        <v>108</v>
      </c>
      <c r="D90" s="7">
        <v>500</v>
      </c>
      <c r="E90" s="7">
        <v>250</v>
      </c>
      <c r="I90" s="37">
        <f t="shared" si="1"/>
        <v>750</v>
      </c>
    </row>
    <row r="91" spans="1:9" x14ac:dyDescent="0.3">
      <c r="A91">
        <v>109</v>
      </c>
      <c r="D91" s="7">
        <v>500</v>
      </c>
      <c r="I91" s="37">
        <f t="shared" si="1"/>
        <v>500</v>
      </c>
    </row>
    <row r="92" spans="1:9" x14ac:dyDescent="0.3">
      <c r="A92">
        <v>110</v>
      </c>
      <c r="E92" s="7">
        <v>500</v>
      </c>
      <c r="I92" s="37">
        <f t="shared" si="1"/>
        <v>500</v>
      </c>
    </row>
    <row r="93" spans="1:9" x14ac:dyDescent="0.3">
      <c r="A93">
        <v>111</v>
      </c>
      <c r="D93" s="7">
        <v>15000</v>
      </c>
      <c r="I93" s="37">
        <f t="shared" si="1"/>
        <v>15000</v>
      </c>
    </row>
    <row r="94" spans="1:9" x14ac:dyDescent="0.3">
      <c r="A94">
        <v>112</v>
      </c>
      <c r="B94" s="7">
        <v>10000</v>
      </c>
      <c r="E94" s="7">
        <v>10000</v>
      </c>
      <c r="I94" s="37">
        <f t="shared" si="1"/>
        <v>20000</v>
      </c>
    </row>
    <row r="95" spans="1:9" x14ac:dyDescent="0.3">
      <c r="A95">
        <v>113</v>
      </c>
      <c r="D95" s="7">
        <v>10000</v>
      </c>
      <c r="E95" s="7">
        <v>10000</v>
      </c>
      <c r="I95" s="37">
        <f t="shared" si="1"/>
        <v>20000</v>
      </c>
    </row>
    <row r="96" spans="1:9" x14ac:dyDescent="0.3">
      <c r="A96">
        <v>117</v>
      </c>
      <c r="B96" s="7">
        <v>10000</v>
      </c>
      <c r="D96" s="7">
        <v>50000</v>
      </c>
      <c r="I96" s="37">
        <f t="shared" si="1"/>
        <v>60000</v>
      </c>
    </row>
    <row r="97" spans="1:9" x14ac:dyDescent="0.3">
      <c r="A97">
        <v>118</v>
      </c>
      <c r="B97" s="7">
        <v>10000</v>
      </c>
      <c r="D97" s="7">
        <v>10000</v>
      </c>
      <c r="I97" s="37">
        <f t="shared" si="1"/>
        <v>20000</v>
      </c>
    </row>
    <row r="98" spans="1:9" x14ac:dyDescent="0.3">
      <c r="A98">
        <v>119</v>
      </c>
      <c r="B98" s="7">
        <v>30000</v>
      </c>
      <c r="D98" s="7">
        <v>1</v>
      </c>
      <c r="I98" s="37">
        <f t="shared" si="1"/>
        <v>30001</v>
      </c>
    </row>
    <row r="99" spans="1:9" x14ac:dyDescent="0.3">
      <c r="A99">
        <v>123</v>
      </c>
      <c r="D99" s="7">
        <v>25</v>
      </c>
      <c r="I99" s="37">
        <f t="shared" si="1"/>
        <v>25</v>
      </c>
    </row>
    <row r="100" spans="1:9" x14ac:dyDescent="0.3">
      <c r="A100">
        <v>124</v>
      </c>
      <c r="D100" s="7">
        <v>40</v>
      </c>
      <c r="I100" s="37">
        <f t="shared" si="1"/>
        <v>40</v>
      </c>
    </row>
    <row r="101" spans="1:9" x14ac:dyDescent="0.3">
      <c r="A101">
        <v>125</v>
      </c>
      <c r="B101" s="9"/>
      <c r="C101" s="9"/>
      <c r="D101" s="9">
        <v>40</v>
      </c>
      <c r="E101" s="9"/>
      <c r="F101" s="9"/>
      <c r="G101" s="9"/>
      <c r="H101" s="9"/>
      <c r="I101" s="37">
        <f t="shared" si="1"/>
        <v>40</v>
      </c>
    </row>
    <row r="102" spans="1:9" x14ac:dyDescent="0.3">
      <c r="A102">
        <v>126</v>
      </c>
      <c r="B102" s="9"/>
      <c r="C102" s="9"/>
      <c r="D102" s="9"/>
      <c r="E102" s="9"/>
      <c r="F102" s="9"/>
      <c r="G102" s="9">
        <v>50</v>
      </c>
      <c r="H102" s="9"/>
      <c r="I102" s="37">
        <f t="shared" si="1"/>
        <v>50</v>
      </c>
    </row>
    <row r="103" spans="1:9" x14ac:dyDescent="0.3">
      <c r="A103">
        <v>127</v>
      </c>
      <c r="D103" s="7">
        <v>20</v>
      </c>
      <c r="I103" s="37">
        <f t="shared" si="1"/>
        <v>20</v>
      </c>
    </row>
    <row r="104" spans="1:9" x14ac:dyDescent="0.3">
      <c r="A104">
        <v>132</v>
      </c>
      <c r="D104" s="7">
        <v>20</v>
      </c>
      <c r="I104" s="37">
        <f t="shared" si="1"/>
        <v>20</v>
      </c>
    </row>
    <row r="105" spans="1:9" x14ac:dyDescent="0.3">
      <c r="A105">
        <v>135</v>
      </c>
      <c r="H105" s="9">
        <v>20000</v>
      </c>
      <c r="I105" s="37">
        <f t="shared" si="1"/>
        <v>20000</v>
      </c>
    </row>
    <row r="106" spans="1:9" x14ac:dyDescent="0.3">
      <c r="A106">
        <v>136</v>
      </c>
      <c r="C106" s="7">
        <v>5000</v>
      </c>
      <c r="E106" s="7">
        <v>1000</v>
      </c>
      <c r="H106" s="9"/>
      <c r="I106" s="37">
        <f t="shared" si="1"/>
        <v>6000</v>
      </c>
    </row>
    <row r="107" spans="1:9" x14ac:dyDescent="0.3">
      <c r="A107">
        <v>137</v>
      </c>
      <c r="B107" s="9"/>
      <c r="C107" s="9"/>
      <c r="D107" s="9"/>
      <c r="E107" s="9">
        <v>2000</v>
      </c>
      <c r="F107" s="9"/>
      <c r="G107" s="9"/>
      <c r="H107" s="9">
        <v>15000</v>
      </c>
      <c r="I107" s="37">
        <f t="shared" si="1"/>
        <v>17000</v>
      </c>
    </row>
    <row r="108" spans="1:9" x14ac:dyDescent="0.3">
      <c r="A108">
        <v>138</v>
      </c>
      <c r="B108" s="9"/>
      <c r="C108" s="9"/>
      <c r="D108" s="9"/>
      <c r="E108" s="9"/>
      <c r="F108" s="9"/>
      <c r="G108" s="9"/>
      <c r="H108" s="9">
        <v>15000</v>
      </c>
      <c r="I108" s="37">
        <f t="shared" si="1"/>
        <v>15000</v>
      </c>
    </row>
    <row r="109" spans="1:9" x14ac:dyDescent="0.3">
      <c r="A109">
        <v>139</v>
      </c>
      <c r="E109" s="7">
        <v>6000</v>
      </c>
      <c r="H109" s="9"/>
      <c r="I109" s="37">
        <f t="shared" si="1"/>
        <v>6000</v>
      </c>
    </row>
    <row r="110" spans="1:9" x14ac:dyDescent="0.3">
      <c r="A110">
        <v>144</v>
      </c>
      <c r="D110" s="7">
        <v>1500</v>
      </c>
      <c r="H110" s="9"/>
      <c r="I110" s="37">
        <f t="shared" si="1"/>
        <v>1500</v>
      </c>
    </row>
    <row r="111" spans="1:9" x14ac:dyDescent="0.3">
      <c r="A111">
        <v>145</v>
      </c>
      <c r="B111" s="9"/>
      <c r="C111" s="9"/>
      <c r="D111" s="9">
        <v>2000</v>
      </c>
      <c r="E111" s="9"/>
      <c r="F111" s="9"/>
      <c r="G111" s="9"/>
      <c r="H111" s="9"/>
      <c r="I111" s="37">
        <f t="shared" si="1"/>
        <v>2000</v>
      </c>
    </row>
    <row r="112" spans="1:9" x14ac:dyDescent="0.3">
      <c r="A112">
        <v>149</v>
      </c>
      <c r="D112" s="7">
        <v>3500</v>
      </c>
      <c r="I112" s="37">
        <f t="shared" si="1"/>
        <v>3500</v>
      </c>
    </row>
    <row r="113" spans="1:9" x14ac:dyDescent="0.3">
      <c r="A113">
        <v>150</v>
      </c>
      <c r="D113" s="7">
        <v>3000</v>
      </c>
      <c r="I113" s="37">
        <f t="shared" si="1"/>
        <v>3000</v>
      </c>
    </row>
    <row r="114" spans="1:9" x14ac:dyDescent="0.3">
      <c r="A114">
        <v>151</v>
      </c>
      <c r="D114" s="7">
        <v>4000</v>
      </c>
      <c r="I114" s="37">
        <f t="shared" si="1"/>
        <v>4000</v>
      </c>
    </row>
    <row r="115" spans="1:9" x14ac:dyDescent="0.3">
      <c r="A115">
        <v>155</v>
      </c>
      <c r="D115" s="7">
        <v>2500</v>
      </c>
      <c r="I115" s="37">
        <f t="shared" si="1"/>
        <v>2500</v>
      </c>
    </row>
    <row r="116" spans="1:9" x14ac:dyDescent="0.3">
      <c r="A116">
        <v>157</v>
      </c>
      <c r="D116" s="7">
        <v>250</v>
      </c>
      <c r="I116" s="37">
        <f t="shared" si="1"/>
        <v>250</v>
      </c>
    </row>
    <row r="117" spans="1:9" x14ac:dyDescent="0.3">
      <c r="A117">
        <v>159</v>
      </c>
      <c r="D117" s="7">
        <v>2000</v>
      </c>
      <c r="I117" s="37">
        <f t="shared" si="1"/>
        <v>2000</v>
      </c>
    </row>
    <row r="118" spans="1:9" x14ac:dyDescent="0.3">
      <c r="A118">
        <v>160</v>
      </c>
      <c r="D118" s="7">
        <v>5000</v>
      </c>
      <c r="E118" s="7">
        <v>10000</v>
      </c>
      <c r="I118" s="37">
        <f t="shared" si="1"/>
        <v>15000</v>
      </c>
    </row>
    <row r="119" spans="1:9" x14ac:dyDescent="0.3">
      <c r="A119">
        <v>161</v>
      </c>
      <c r="D119" s="7">
        <v>15000</v>
      </c>
      <c r="I119" s="37">
        <f t="shared" si="1"/>
        <v>15000</v>
      </c>
    </row>
    <row r="120" spans="1:9" x14ac:dyDescent="0.3">
      <c r="A120">
        <v>166</v>
      </c>
      <c r="D120" s="7">
        <v>1000</v>
      </c>
      <c r="I120" s="37">
        <f t="shared" si="1"/>
        <v>1000</v>
      </c>
    </row>
    <row r="121" spans="1:9" x14ac:dyDescent="0.3">
      <c r="A121">
        <v>167</v>
      </c>
      <c r="D121" s="7">
        <v>2000</v>
      </c>
      <c r="I121" s="37">
        <f t="shared" si="1"/>
        <v>2000</v>
      </c>
    </row>
    <row r="122" spans="1:9" x14ac:dyDescent="0.3">
      <c r="A122">
        <v>168</v>
      </c>
      <c r="D122" s="7">
        <v>1000</v>
      </c>
      <c r="I122" s="37">
        <f t="shared" si="1"/>
        <v>1000</v>
      </c>
    </row>
    <row r="123" spans="1:9" x14ac:dyDescent="0.3">
      <c r="A123">
        <v>169</v>
      </c>
      <c r="D123" s="7">
        <v>1500</v>
      </c>
      <c r="H123" s="7">
        <v>10</v>
      </c>
      <c r="I123" s="37">
        <f t="shared" si="1"/>
        <v>1510</v>
      </c>
    </row>
    <row r="124" spans="1:9" x14ac:dyDescent="0.3">
      <c r="A124">
        <v>170</v>
      </c>
      <c r="I124" s="37">
        <f t="shared" si="1"/>
        <v>0</v>
      </c>
    </row>
    <row r="125" spans="1:9" x14ac:dyDescent="0.3">
      <c r="A125">
        <v>171</v>
      </c>
      <c r="B125" s="7">
        <v>400</v>
      </c>
      <c r="I125" s="37">
        <f t="shared" si="1"/>
        <v>400</v>
      </c>
    </row>
    <row r="126" spans="1:9" x14ac:dyDescent="0.3">
      <c r="A126">
        <v>172</v>
      </c>
      <c r="D126" s="7">
        <v>500</v>
      </c>
      <c r="I126" s="37">
        <f t="shared" si="1"/>
        <v>500</v>
      </c>
    </row>
    <row r="127" spans="1:9" x14ac:dyDescent="0.3">
      <c r="A127">
        <v>173</v>
      </c>
      <c r="D127" s="7">
        <v>1000</v>
      </c>
      <c r="I127" s="37">
        <f t="shared" si="1"/>
        <v>1000</v>
      </c>
    </row>
    <row r="128" spans="1:9" x14ac:dyDescent="0.3">
      <c r="A128">
        <v>174</v>
      </c>
      <c r="D128" s="7">
        <v>1000</v>
      </c>
      <c r="I128" s="37">
        <f t="shared" si="1"/>
        <v>1000</v>
      </c>
    </row>
    <row r="129" spans="1:9" x14ac:dyDescent="0.3">
      <c r="A129">
        <v>175</v>
      </c>
      <c r="B129" s="7">
        <v>500</v>
      </c>
      <c r="C129" s="7">
        <v>100</v>
      </c>
      <c r="I129" s="37">
        <f t="shared" si="1"/>
        <v>600</v>
      </c>
    </row>
    <row r="130" spans="1:9" x14ac:dyDescent="0.3">
      <c r="A130">
        <v>176</v>
      </c>
      <c r="D130" s="7">
        <v>300</v>
      </c>
      <c r="I130" s="37">
        <f t="shared" si="1"/>
        <v>300</v>
      </c>
    </row>
    <row r="131" spans="1:9" x14ac:dyDescent="0.3">
      <c r="A131">
        <v>177</v>
      </c>
      <c r="D131" s="7">
        <v>800</v>
      </c>
      <c r="I131" s="37">
        <f t="shared" ref="I131:I194" si="2">SUM(B131:H131)</f>
        <v>800</v>
      </c>
    </row>
    <row r="132" spans="1:9" x14ac:dyDescent="0.3">
      <c r="A132">
        <v>178</v>
      </c>
      <c r="B132" s="7">
        <v>400</v>
      </c>
      <c r="I132" s="37">
        <f t="shared" si="2"/>
        <v>400</v>
      </c>
    </row>
    <row r="133" spans="1:9" x14ac:dyDescent="0.3">
      <c r="A133">
        <v>179</v>
      </c>
      <c r="C133" s="7">
        <v>30</v>
      </c>
      <c r="I133" s="37">
        <f t="shared" si="2"/>
        <v>30</v>
      </c>
    </row>
    <row r="134" spans="1:9" x14ac:dyDescent="0.3">
      <c r="A134">
        <v>180</v>
      </c>
      <c r="B134" s="7">
        <v>300</v>
      </c>
      <c r="I134" s="37">
        <f t="shared" si="2"/>
        <v>300</v>
      </c>
    </row>
    <row r="135" spans="1:9" x14ac:dyDescent="0.3">
      <c r="A135">
        <v>181</v>
      </c>
      <c r="D135" s="7">
        <v>500</v>
      </c>
      <c r="I135" s="37">
        <f t="shared" si="2"/>
        <v>500</v>
      </c>
    </row>
    <row r="136" spans="1:9" x14ac:dyDescent="0.3">
      <c r="A136">
        <v>182</v>
      </c>
      <c r="D136" s="7">
        <v>4000</v>
      </c>
      <c r="I136" s="37">
        <f t="shared" si="2"/>
        <v>4000</v>
      </c>
    </row>
    <row r="137" spans="1:9" x14ac:dyDescent="0.3">
      <c r="A137">
        <v>183</v>
      </c>
      <c r="D137" s="7">
        <v>500</v>
      </c>
      <c r="I137" s="37">
        <f t="shared" si="2"/>
        <v>500</v>
      </c>
    </row>
    <row r="138" spans="1:9" x14ac:dyDescent="0.3">
      <c r="A138">
        <v>184</v>
      </c>
      <c r="D138" s="7">
        <v>1500</v>
      </c>
      <c r="I138" s="37">
        <f t="shared" si="2"/>
        <v>1500</v>
      </c>
    </row>
    <row r="139" spans="1:9" x14ac:dyDescent="0.3">
      <c r="A139">
        <v>185</v>
      </c>
      <c r="D139" s="7">
        <v>1000</v>
      </c>
      <c r="I139" s="37">
        <f t="shared" si="2"/>
        <v>1000</v>
      </c>
    </row>
    <row r="140" spans="1:9" x14ac:dyDescent="0.3">
      <c r="A140">
        <v>186</v>
      </c>
      <c r="B140" s="7">
        <v>3500</v>
      </c>
      <c r="I140" s="37">
        <f t="shared" si="2"/>
        <v>3500</v>
      </c>
    </row>
    <row r="141" spans="1:9" x14ac:dyDescent="0.3">
      <c r="A141">
        <v>187</v>
      </c>
      <c r="G141" s="7">
        <v>1500</v>
      </c>
      <c r="I141" s="37">
        <f t="shared" si="2"/>
        <v>1500</v>
      </c>
    </row>
    <row r="142" spans="1:9" x14ac:dyDescent="0.3">
      <c r="A142" s="4">
        <v>189</v>
      </c>
      <c r="B142" s="10"/>
      <c r="C142" s="10"/>
      <c r="D142" s="10"/>
      <c r="E142" s="10"/>
      <c r="F142" s="10"/>
      <c r="G142" s="10">
        <v>2500</v>
      </c>
      <c r="H142" s="10"/>
      <c r="I142" s="37">
        <f t="shared" si="2"/>
        <v>2500</v>
      </c>
    </row>
    <row r="143" spans="1:9" x14ac:dyDescent="0.3">
      <c r="A143" s="4">
        <v>193</v>
      </c>
      <c r="B143" s="10"/>
      <c r="C143" s="10"/>
      <c r="D143" s="10"/>
      <c r="E143" s="10"/>
      <c r="F143" s="10"/>
      <c r="G143" s="10">
        <v>1500</v>
      </c>
      <c r="H143" s="10"/>
      <c r="I143" s="37">
        <f t="shared" si="2"/>
        <v>1500</v>
      </c>
    </row>
    <row r="144" spans="1:9" x14ac:dyDescent="0.3">
      <c r="A144" s="4">
        <v>194</v>
      </c>
      <c r="B144" s="10">
        <v>500</v>
      </c>
      <c r="C144" s="10"/>
      <c r="D144" s="10"/>
      <c r="E144" s="10"/>
      <c r="F144" s="10"/>
      <c r="G144" s="10"/>
      <c r="H144" s="10"/>
      <c r="I144" s="37">
        <f t="shared" si="2"/>
        <v>500</v>
      </c>
    </row>
    <row r="145" spans="1:9" x14ac:dyDescent="0.3">
      <c r="A145" s="4">
        <v>195</v>
      </c>
      <c r="B145" s="10"/>
      <c r="C145" s="10">
        <v>5</v>
      </c>
      <c r="D145" s="10">
        <v>6</v>
      </c>
      <c r="E145" s="10"/>
      <c r="F145" s="10"/>
      <c r="G145" s="10"/>
      <c r="H145" s="10"/>
      <c r="I145" s="37">
        <f t="shared" si="2"/>
        <v>11</v>
      </c>
    </row>
    <row r="146" spans="1:9" x14ac:dyDescent="0.3">
      <c r="A146" s="4">
        <v>196</v>
      </c>
      <c r="B146" s="10"/>
      <c r="C146" s="10"/>
      <c r="D146" s="10">
        <v>3000</v>
      </c>
      <c r="E146" s="10"/>
      <c r="F146" s="10"/>
      <c r="G146" s="10"/>
      <c r="H146" s="10"/>
      <c r="I146" s="37">
        <f t="shared" si="2"/>
        <v>3000</v>
      </c>
    </row>
    <row r="147" spans="1:9" x14ac:dyDescent="0.3">
      <c r="A147" s="4">
        <v>197</v>
      </c>
      <c r="B147" s="10"/>
      <c r="C147" s="10"/>
      <c r="D147" s="10">
        <v>1000</v>
      </c>
      <c r="E147" s="10"/>
      <c r="F147" s="10"/>
      <c r="G147" s="10"/>
      <c r="H147" s="10"/>
      <c r="I147" s="37">
        <f t="shared" si="2"/>
        <v>1000</v>
      </c>
    </row>
    <row r="148" spans="1:9" x14ac:dyDescent="0.3">
      <c r="A148" s="4">
        <v>198</v>
      </c>
      <c r="B148" s="10"/>
      <c r="C148" s="10">
        <v>1000</v>
      </c>
      <c r="D148" s="10"/>
      <c r="E148" s="10"/>
      <c r="F148" s="10"/>
      <c r="G148" s="10"/>
      <c r="H148" s="10"/>
      <c r="I148" s="37">
        <f t="shared" si="2"/>
        <v>1000</v>
      </c>
    </row>
    <row r="149" spans="1:9" x14ac:dyDescent="0.3">
      <c r="A149" s="4">
        <v>199</v>
      </c>
      <c r="B149" s="10"/>
      <c r="C149" s="10"/>
      <c r="D149" s="10">
        <v>1000</v>
      </c>
      <c r="E149" s="10"/>
      <c r="F149" s="10"/>
      <c r="G149" s="10"/>
      <c r="H149" s="10"/>
      <c r="I149" s="37">
        <f t="shared" si="2"/>
        <v>1000</v>
      </c>
    </row>
    <row r="150" spans="1:9" x14ac:dyDescent="0.3">
      <c r="A150" s="4">
        <v>200</v>
      </c>
      <c r="B150" s="10"/>
      <c r="C150" s="10">
        <v>3000</v>
      </c>
      <c r="D150" s="10">
        <v>4000</v>
      </c>
      <c r="E150" s="10"/>
      <c r="F150" s="10"/>
      <c r="G150" s="10"/>
      <c r="H150" s="10"/>
      <c r="I150" s="37">
        <f t="shared" si="2"/>
        <v>7000</v>
      </c>
    </row>
    <row r="151" spans="1:9" x14ac:dyDescent="0.3">
      <c r="A151" s="4">
        <v>201</v>
      </c>
      <c r="B151" s="10"/>
      <c r="C151" s="10"/>
      <c r="D151" s="10">
        <v>500</v>
      </c>
      <c r="E151" s="10"/>
      <c r="F151" s="10"/>
      <c r="G151" s="10"/>
      <c r="H151" s="10"/>
      <c r="I151" s="37">
        <f t="shared" si="2"/>
        <v>500</v>
      </c>
    </row>
    <row r="152" spans="1:9" x14ac:dyDescent="0.3">
      <c r="A152" s="4">
        <v>202</v>
      </c>
      <c r="B152" s="10"/>
      <c r="C152" s="10"/>
      <c r="D152" s="10">
        <v>700</v>
      </c>
      <c r="E152" s="10"/>
      <c r="F152" s="10"/>
      <c r="G152" s="10"/>
      <c r="H152" s="10"/>
      <c r="I152" s="37">
        <f t="shared" si="2"/>
        <v>700</v>
      </c>
    </row>
    <row r="153" spans="1:9" x14ac:dyDescent="0.3">
      <c r="A153" s="4">
        <v>203</v>
      </c>
      <c r="B153" s="10"/>
      <c r="C153" s="10"/>
      <c r="D153" s="10">
        <v>500</v>
      </c>
      <c r="E153" s="10"/>
      <c r="F153" s="10"/>
      <c r="G153" s="10"/>
      <c r="H153" s="10">
        <v>200</v>
      </c>
      <c r="I153" s="37">
        <f t="shared" si="2"/>
        <v>700</v>
      </c>
    </row>
    <row r="154" spans="1:9" x14ac:dyDescent="0.3">
      <c r="A154" s="4">
        <v>204</v>
      </c>
      <c r="B154" s="10"/>
      <c r="C154" s="10"/>
      <c r="D154" s="10">
        <v>400</v>
      </c>
      <c r="E154" s="10"/>
      <c r="F154" s="10"/>
      <c r="G154" s="10"/>
      <c r="H154" s="10"/>
      <c r="I154" s="37">
        <f t="shared" si="2"/>
        <v>400</v>
      </c>
    </row>
    <row r="155" spans="1:9" x14ac:dyDescent="0.3">
      <c r="A155" s="4">
        <v>205</v>
      </c>
      <c r="B155" s="10"/>
      <c r="C155" s="10"/>
      <c r="D155" s="10">
        <v>4000</v>
      </c>
      <c r="E155" s="10"/>
      <c r="F155" s="10"/>
      <c r="G155" s="10"/>
      <c r="H155" s="10"/>
      <c r="I155" s="37">
        <f t="shared" si="2"/>
        <v>4000</v>
      </c>
    </row>
    <row r="156" spans="1:9" x14ac:dyDescent="0.3">
      <c r="A156" s="4">
        <v>206</v>
      </c>
      <c r="B156" s="10"/>
      <c r="C156" s="10"/>
      <c r="D156" s="10">
        <v>2000</v>
      </c>
      <c r="E156" s="10"/>
      <c r="F156" s="10"/>
      <c r="G156" s="10"/>
      <c r="H156" s="10"/>
      <c r="I156" s="37">
        <f t="shared" si="2"/>
        <v>2000</v>
      </c>
    </row>
    <row r="157" spans="1:9" x14ac:dyDescent="0.3">
      <c r="A157" s="4">
        <v>207</v>
      </c>
      <c r="B157" s="10"/>
      <c r="C157" s="10"/>
      <c r="D157" s="10">
        <v>4000</v>
      </c>
      <c r="E157" s="10"/>
      <c r="F157" s="10"/>
      <c r="G157" s="10"/>
      <c r="H157" s="10"/>
      <c r="I157" s="37">
        <f t="shared" si="2"/>
        <v>4000</v>
      </c>
    </row>
    <row r="158" spans="1:9" x14ac:dyDescent="0.3">
      <c r="A158" s="4">
        <v>208</v>
      </c>
      <c r="B158" s="10"/>
      <c r="C158" s="10"/>
      <c r="D158" s="10">
        <v>4000</v>
      </c>
      <c r="E158" s="10"/>
      <c r="F158" s="10"/>
      <c r="G158" s="10"/>
      <c r="H158" s="10"/>
      <c r="I158" s="37">
        <f t="shared" si="2"/>
        <v>4000</v>
      </c>
    </row>
    <row r="159" spans="1:9" x14ac:dyDescent="0.3">
      <c r="A159" s="4">
        <v>209</v>
      </c>
      <c r="B159" s="10"/>
      <c r="C159" s="10"/>
      <c r="D159" s="10">
        <v>3000</v>
      </c>
      <c r="E159" s="10"/>
      <c r="F159" s="10"/>
      <c r="G159" s="10"/>
      <c r="H159" s="10"/>
      <c r="I159" s="37">
        <f t="shared" si="2"/>
        <v>3000</v>
      </c>
    </row>
    <row r="160" spans="1:9" x14ac:dyDescent="0.3">
      <c r="A160" s="4">
        <v>211</v>
      </c>
      <c r="B160" s="10"/>
      <c r="C160" s="10"/>
      <c r="D160" s="10">
        <v>500</v>
      </c>
      <c r="E160" s="10"/>
      <c r="F160" s="10"/>
      <c r="G160" s="10"/>
      <c r="H160" s="10"/>
      <c r="I160" s="37">
        <f t="shared" si="2"/>
        <v>500</v>
      </c>
    </row>
    <row r="161" spans="1:9" x14ac:dyDescent="0.3">
      <c r="A161">
        <v>212</v>
      </c>
      <c r="B161" s="7">
        <v>1000</v>
      </c>
      <c r="I161" s="37">
        <f t="shared" si="2"/>
        <v>1000</v>
      </c>
    </row>
    <row r="162" spans="1:9" x14ac:dyDescent="0.3">
      <c r="A162">
        <v>213</v>
      </c>
      <c r="D162" s="7">
        <v>1000</v>
      </c>
      <c r="I162" s="37">
        <f t="shared" si="2"/>
        <v>1000</v>
      </c>
    </row>
    <row r="163" spans="1:9" x14ac:dyDescent="0.3">
      <c r="A163">
        <v>214</v>
      </c>
      <c r="D163" s="7">
        <v>1000</v>
      </c>
      <c r="I163" s="37">
        <f t="shared" si="2"/>
        <v>1000</v>
      </c>
    </row>
    <row r="164" spans="1:9" x14ac:dyDescent="0.3">
      <c r="A164">
        <v>215</v>
      </c>
      <c r="B164" s="7">
        <v>1000</v>
      </c>
      <c r="I164" s="37">
        <f t="shared" si="2"/>
        <v>1000</v>
      </c>
    </row>
    <row r="165" spans="1:9" x14ac:dyDescent="0.3">
      <c r="A165">
        <v>216</v>
      </c>
      <c r="B165" s="7">
        <v>100</v>
      </c>
      <c r="I165" s="37">
        <f t="shared" si="2"/>
        <v>100</v>
      </c>
    </row>
    <row r="166" spans="1:9" x14ac:dyDescent="0.3">
      <c r="A166">
        <v>217</v>
      </c>
      <c r="D166" s="7">
        <v>500</v>
      </c>
      <c r="I166" s="37">
        <f t="shared" si="2"/>
        <v>500</v>
      </c>
    </row>
    <row r="167" spans="1:9" x14ac:dyDescent="0.3">
      <c r="A167">
        <v>218</v>
      </c>
      <c r="D167" s="7">
        <v>1000</v>
      </c>
      <c r="I167" s="37">
        <f t="shared" si="2"/>
        <v>1000</v>
      </c>
    </row>
    <row r="168" spans="1:9" x14ac:dyDescent="0.3">
      <c r="A168">
        <v>219</v>
      </c>
      <c r="B168" s="7">
        <v>2000</v>
      </c>
      <c r="I168" s="37">
        <f t="shared" si="2"/>
        <v>2000</v>
      </c>
    </row>
    <row r="169" spans="1:9" x14ac:dyDescent="0.3">
      <c r="A169">
        <v>220</v>
      </c>
      <c r="D169" s="7">
        <v>50</v>
      </c>
      <c r="I169" s="37">
        <f t="shared" si="2"/>
        <v>50</v>
      </c>
    </row>
    <row r="170" spans="1:9" x14ac:dyDescent="0.3">
      <c r="A170">
        <v>222</v>
      </c>
      <c r="B170" s="7">
        <v>200</v>
      </c>
      <c r="I170" s="37">
        <f t="shared" si="2"/>
        <v>200</v>
      </c>
    </row>
    <row r="171" spans="1:9" x14ac:dyDescent="0.3">
      <c r="A171">
        <v>223</v>
      </c>
      <c r="E171" s="7">
        <v>10</v>
      </c>
      <c r="I171" s="37">
        <f t="shared" si="2"/>
        <v>10</v>
      </c>
    </row>
    <row r="172" spans="1:9" x14ac:dyDescent="0.3">
      <c r="A172">
        <v>224</v>
      </c>
      <c r="E172" s="7">
        <v>5</v>
      </c>
      <c r="I172" s="37">
        <f t="shared" si="2"/>
        <v>5</v>
      </c>
    </row>
    <row r="173" spans="1:9" x14ac:dyDescent="0.3">
      <c r="A173">
        <v>225</v>
      </c>
      <c r="D173" s="7">
        <v>1500</v>
      </c>
      <c r="I173" s="37">
        <f t="shared" si="2"/>
        <v>1500</v>
      </c>
    </row>
    <row r="174" spans="1:9" x14ac:dyDescent="0.3">
      <c r="A174">
        <v>226</v>
      </c>
      <c r="B174" s="7">
        <v>15</v>
      </c>
      <c r="I174" s="37">
        <f t="shared" si="2"/>
        <v>15</v>
      </c>
    </row>
    <row r="175" spans="1:9" x14ac:dyDescent="0.3">
      <c r="A175">
        <v>227</v>
      </c>
      <c r="B175" s="7">
        <v>22</v>
      </c>
      <c r="I175" s="37">
        <f t="shared" si="2"/>
        <v>22</v>
      </c>
    </row>
    <row r="176" spans="1:9" x14ac:dyDescent="0.3">
      <c r="A176">
        <v>228</v>
      </c>
      <c r="B176" s="7">
        <v>10</v>
      </c>
      <c r="I176" s="37">
        <f t="shared" si="2"/>
        <v>10</v>
      </c>
    </row>
    <row r="177" spans="1:9" x14ac:dyDescent="0.3">
      <c r="A177">
        <v>229</v>
      </c>
      <c r="B177" s="7">
        <v>16</v>
      </c>
      <c r="I177" s="37">
        <f t="shared" si="2"/>
        <v>16</v>
      </c>
    </row>
    <row r="178" spans="1:9" x14ac:dyDescent="0.3">
      <c r="A178">
        <v>230</v>
      </c>
      <c r="C178" s="7">
        <v>10</v>
      </c>
      <c r="I178" s="37">
        <f t="shared" si="2"/>
        <v>10</v>
      </c>
    </row>
    <row r="179" spans="1:9" x14ac:dyDescent="0.3">
      <c r="A179">
        <v>231</v>
      </c>
      <c r="C179" s="7">
        <v>2</v>
      </c>
      <c r="I179" s="37">
        <f t="shared" si="2"/>
        <v>2</v>
      </c>
    </row>
    <row r="180" spans="1:9" x14ac:dyDescent="0.3">
      <c r="A180">
        <v>232</v>
      </c>
      <c r="B180" s="7">
        <v>20</v>
      </c>
      <c r="I180" s="37">
        <f t="shared" si="2"/>
        <v>20</v>
      </c>
    </row>
    <row r="181" spans="1:9" x14ac:dyDescent="0.3">
      <c r="A181">
        <v>233</v>
      </c>
      <c r="G181" s="7">
        <v>10</v>
      </c>
      <c r="I181" s="37">
        <f t="shared" si="2"/>
        <v>10</v>
      </c>
    </row>
    <row r="182" spans="1:9" x14ac:dyDescent="0.3">
      <c r="A182">
        <v>234</v>
      </c>
      <c r="B182" s="7">
        <v>1000</v>
      </c>
      <c r="I182" s="37">
        <f t="shared" si="2"/>
        <v>1000</v>
      </c>
    </row>
    <row r="183" spans="1:9" x14ac:dyDescent="0.3">
      <c r="A183">
        <v>235</v>
      </c>
      <c r="G183" s="7">
        <v>15</v>
      </c>
      <c r="I183" s="37">
        <f t="shared" si="2"/>
        <v>15</v>
      </c>
    </row>
    <row r="184" spans="1:9" x14ac:dyDescent="0.3">
      <c r="A184">
        <v>236</v>
      </c>
      <c r="E184" s="7">
        <v>60</v>
      </c>
      <c r="I184" s="37">
        <f t="shared" si="2"/>
        <v>60</v>
      </c>
    </row>
    <row r="185" spans="1:9" x14ac:dyDescent="0.3">
      <c r="A185">
        <v>237</v>
      </c>
      <c r="B185" s="7">
        <v>15</v>
      </c>
      <c r="I185" s="37">
        <f t="shared" si="2"/>
        <v>15</v>
      </c>
    </row>
    <row r="186" spans="1:9" x14ac:dyDescent="0.3">
      <c r="A186">
        <v>238</v>
      </c>
      <c r="B186" s="7">
        <v>50</v>
      </c>
      <c r="I186" s="37">
        <f t="shared" si="2"/>
        <v>50</v>
      </c>
    </row>
    <row r="187" spans="1:9" x14ac:dyDescent="0.3">
      <c r="A187">
        <v>239</v>
      </c>
      <c r="C187" s="7">
        <v>20</v>
      </c>
      <c r="I187" s="37">
        <f t="shared" si="2"/>
        <v>20</v>
      </c>
    </row>
    <row r="188" spans="1:9" x14ac:dyDescent="0.3">
      <c r="A188">
        <v>240</v>
      </c>
      <c r="C188" s="7">
        <v>10</v>
      </c>
      <c r="I188" s="37">
        <f t="shared" si="2"/>
        <v>10</v>
      </c>
    </row>
    <row r="189" spans="1:9" x14ac:dyDescent="0.3">
      <c r="A189">
        <v>241</v>
      </c>
      <c r="B189" s="7">
        <v>3</v>
      </c>
      <c r="I189" s="37">
        <f t="shared" si="2"/>
        <v>3</v>
      </c>
    </row>
    <row r="190" spans="1:9" x14ac:dyDescent="0.3">
      <c r="A190">
        <v>249</v>
      </c>
      <c r="F190" s="7">
        <v>5</v>
      </c>
      <c r="I190" s="37">
        <f t="shared" si="2"/>
        <v>5</v>
      </c>
    </row>
    <row r="191" spans="1:9" x14ac:dyDescent="0.3">
      <c r="A191">
        <v>250</v>
      </c>
      <c r="B191" s="7">
        <v>7</v>
      </c>
      <c r="I191" s="37">
        <f t="shared" si="2"/>
        <v>7</v>
      </c>
    </row>
    <row r="192" spans="1:9" x14ac:dyDescent="0.3">
      <c r="A192">
        <v>251</v>
      </c>
      <c r="I192" s="37">
        <f t="shared" si="2"/>
        <v>0</v>
      </c>
    </row>
    <row r="193" spans="1:9" x14ac:dyDescent="0.3">
      <c r="A193">
        <v>252</v>
      </c>
      <c r="B193" s="7">
        <v>10</v>
      </c>
      <c r="I193" s="37">
        <f t="shared" si="2"/>
        <v>10</v>
      </c>
    </row>
    <row r="194" spans="1:9" x14ac:dyDescent="0.3">
      <c r="A194">
        <v>253</v>
      </c>
      <c r="B194" s="7">
        <v>10</v>
      </c>
      <c r="I194" s="37">
        <f t="shared" si="2"/>
        <v>10</v>
      </c>
    </row>
    <row r="195" spans="1:9" x14ac:dyDescent="0.3">
      <c r="A195">
        <v>255</v>
      </c>
      <c r="B195" s="7">
        <v>10</v>
      </c>
      <c r="I195" s="37">
        <f t="shared" ref="I195:I214" si="3">SUM(B195:H195)</f>
        <v>10</v>
      </c>
    </row>
    <row r="196" spans="1:9" x14ac:dyDescent="0.3">
      <c r="A196">
        <v>256</v>
      </c>
      <c r="B196" s="7">
        <v>20</v>
      </c>
      <c r="I196" s="37">
        <f t="shared" si="3"/>
        <v>20</v>
      </c>
    </row>
    <row r="197" spans="1:9" x14ac:dyDescent="0.3">
      <c r="A197">
        <v>259</v>
      </c>
      <c r="D197" s="7">
        <v>10</v>
      </c>
      <c r="I197" s="37">
        <f t="shared" si="3"/>
        <v>10</v>
      </c>
    </row>
    <row r="198" spans="1:9" x14ac:dyDescent="0.3">
      <c r="A198">
        <v>260</v>
      </c>
      <c r="B198" s="7">
        <v>0.25</v>
      </c>
      <c r="I198" s="37">
        <f t="shared" si="3"/>
        <v>0.25</v>
      </c>
    </row>
    <row r="199" spans="1:9" x14ac:dyDescent="0.3">
      <c r="A199">
        <v>261</v>
      </c>
      <c r="B199" s="7">
        <v>10</v>
      </c>
      <c r="I199" s="37">
        <f t="shared" si="3"/>
        <v>10</v>
      </c>
    </row>
    <row r="200" spans="1:9" x14ac:dyDescent="0.3">
      <c r="A200">
        <v>262</v>
      </c>
      <c r="B200" s="7">
        <v>10</v>
      </c>
      <c r="I200" s="37">
        <f t="shared" si="3"/>
        <v>10</v>
      </c>
    </row>
    <row r="201" spans="1:9" x14ac:dyDescent="0.3">
      <c r="A201">
        <v>263</v>
      </c>
      <c r="B201" s="7">
        <v>10</v>
      </c>
      <c r="I201" s="37">
        <f t="shared" si="3"/>
        <v>10</v>
      </c>
    </row>
    <row r="202" spans="1:9" x14ac:dyDescent="0.3">
      <c r="A202">
        <v>264</v>
      </c>
      <c r="B202" s="7">
        <v>10</v>
      </c>
      <c r="I202" s="37">
        <f t="shared" si="3"/>
        <v>10</v>
      </c>
    </row>
    <row r="203" spans="1:9" x14ac:dyDescent="0.3">
      <c r="A203">
        <v>265</v>
      </c>
      <c r="D203" s="7">
        <v>10</v>
      </c>
      <c r="I203" s="37">
        <f t="shared" si="3"/>
        <v>10</v>
      </c>
    </row>
    <row r="204" spans="1:9" x14ac:dyDescent="0.3">
      <c r="A204">
        <v>266</v>
      </c>
      <c r="B204" s="7">
        <v>10</v>
      </c>
      <c r="I204" s="37">
        <f t="shared" si="3"/>
        <v>10</v>
      </c>
    </row>
    <row r="205" spans="1:9" x14ac:dyDescent="0.3">
      <c r="A205">
        <v>267</v>
      </c>
      <c r="B205" s="7">
        <v>0.5</v>
      </c>
      <c r="I205" s="37">
        <f t="shared" si="3"/>
        <v>0.5</v>
      </c>
    </row>
    <row r="206" spans="1:9" x14ac:dyDescent="0.3">
      <c r="A206">
        <v>268</v>
      </c>
      <c r="B206" s="7">
        <v>10</v>
      </c>
      <c r="I206" s="37">
        <f t="shared" si="3"/>
        <v>10</v>
      </c>
    </row>
    <row r="207" spans="1:9" x14ac:dyDescent="0.3">
      <c r="A207">
        <v>269</v>
      </c>
      <c r="I207" s="37">
        <f t="shared" si="3"/>
        <v>0</v>
      </c>
    </row>
    <row r="208" spans="1:9" x14ac:dyDescent="0.3">
      <c r="A208">
        <v>271</v>
      </c>
      <c r="C208" s="7">
        <v>5</v>
      </c>
      <c r="D208" s="7">
        <v>10</v>
      </c>
      <c r="I208" s="37">
        <f t="shared" si="3"/>
        <v>15</v>
      </c>
    </row>
    <row r="209" spans="1:9" x14ac:dyDescent="0.3">
      <c r="A209">
        <v>272</v>
      </c>
      <c r="B209" s="7">
        <v>50</v>
      </c>
      <c r="I209" s="37">
        <f t="shared" si="3"/>
        <v>50</v>
      </c>
    </row>
    <row r="210" spans="1:9" x14ac:dyDescent="0.3">
      <c r="A210">
        <v>273</v>
      </c>
      <c r="B210" s="7">
        <v>10</v>
      </c>
      <c r="E210" s="7">
        <v>10</v>
      </c>
      <c r="I210" s="37">
        <f t="shared" si="3"/>
        <v>20</v>
      </c>
    </row>
    <row r="211" spans="1:9" x14ac:dyDescent="0.3">
      <c r="A211">
        <v>280</v>
      </c>
      <c r="B211" s="7">
        <v>10</v>
      </c>
      <c r="I211" s="37">
        <f t="shared" si="3"/>
        <v>10</v>
      </c>
    </row>
    <row r="212" spans="1:9" x14ac:dyDescent="0.3">
      <c r="A212">
        <v>288</v>
      </c>
      <c r="E212" s="7">
        <v>50</v>
      </c>
      <c r="I212" s="37">
        <f t="shared" si="3"/>
        <v>50</v>
      </c>
    </row>
    <row r="213" spans="1:9" x14ac:dyDescent="0.3">
      <c r="A213">
        <v>289</v>
      </c>
      <c r="I213" s="37">
        <f t="shared" si="3"/>
        <v>0</v>
      </c>
    </row>
    <row r="214" spans="1:9" x14ac:dyDescent="0.3">
      <c r="A214">
        <v>291</v>
      </c>
      <c r="D214" s="7">
        <v>40</v>
      </c>
      <c r="G214" s="7">
        <v>4</v>
      </c>
      <c r="I214" s="37">
        <f t="shared" si="3"/>
        <v>44</v>
      </c>
    </row>
    <row r="215" spans="1:9" x14ac:dyDescent="0.3">
      <c r="A215">
        <v>294</v>
      </c>
    </row>
  </sheetData>
  <pageMargins left="0.7" right="0.7" top="0.75" bottom="0.75" header="0.3" footer="0.3"/>
  <ignoredErrors>
    <ignoredError sqref="I2:I21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77F7-6895-42C3-AC92-720A1D98E69B}">
  <dimension ref="A1:I215"/>
  <sheetViews>
    <sheetView topLeftCell="E1" workbookViewId="0">
      <selection activeCell="B1" sqref="B1:H1"/>
    </sheetView>
  </sheetViews>
  <sheetFormatPr defaultRowHeight="14.4" x14ac:dyDescent="0.3"/>
  <cols>
    <col min="1" max="1" width="18.44140625" customWidth="1"/>
    <col min="2" max="8" width="16.21875" style="7" customWidth="1"/>
    <col min="9" max="9" width="17.88671875" style="37" customWidth="1"/>
  </cols>
  <sheetData>
    <row r="1" spans="1:9" x14ac:dyDescent="0.3">
      <c r="A1" s="2" t="s">
        <v>74</v>
      </c>
      <c r="B1" s="6" t="s">
        <v>2</v>
      </c>
      <c r="C1" s="6" t="s">
        <v>10</v>
      </c>
      <c r="D1" s="6" t="s">
        <v>18</v>
      </c>
      <c r="E1" s="6" t="s">
        <v>26</v>
      </c>
      <c r="F1" s="6" t="s">
        <v>34</v>
      </c>
      <c r="G1" s="6" t="s">
        <v>42</v>
      </c>
      <c r="H1" s="6" t="s">
        <v>50</v>
      </c>
      <c r="I1" s="42" t="s">
        <v>107</v>
      </c>
    </row>
    <row r="2" spans="1:9" x14ac:dyDescent="0.3">
      <c r="A2">
        <v>1</v>
      </c>
      <c r="I2" s="37">
        <f>SUM(B2:H2)</f>
        <v>0</v>
      </c>
    </row>
    <row r="3" spans="1:9" x14ac:dyDescent="0.3">
      <c r="A3">
        <v>2</v>
      </c>
      <c r="G3" s="7">
        <v>1000</v>
      </c>
      <c r="I3" s="37">
        <f t="shared" ref="I3:I66" si="0">SUM(B3:H3)</f>
        <v>1000</v>
      </c>
    </row>
    <row r="4" spans="1:9" x14ac:dyDescent="0.3">
      <c r="A4">
        <v>3</v>
      </c>
      <c r="D4" s="7">
        <v>2000</v>
      </c>
      <c r="I4" s="37">
        <f t="shared" si="0"/>
        <v>2000</v>
      </c>
    </row>
    <row r="5" spans="1:9" x14ac:dyDescent="0.3">
      <c r="A5">
        <v>4</v>
      </c>
      <c r="G5" s="7">
        <v>500</v>
      </c>
      <c r="I5" s="37">
        <f t="shared" si="0"/>
        <v>500</v>
      </c>
    </row>
    <row r="6" spans="1:9" x14ac:dyDescent="0.3">
      <c r="A6">
        <v>5</v>
      </c>
      <c r="B6" s="7">
        <v>500</v>
      </c>
      <c r="I6" s="37">
        <f t="shared" si="0"/>
        <v>500</v>
      </c>
    </row>
    <row r="7" spans="1:9" x14ac:dyDescent="0.3">
      <c r="A7">
        <v>6</v>
      </c>
      <c r="G7" s="7">
        <v>2000</v>
      </c>
      <c r="I7" s="37">
        <f t="shared" si="0"/>
        <v>2000</v>
      </c>
    </row>
    <row r="8" spans="1:9" x14ac:dyDescent="0.3">
      <c r="A8">
        <v>7</v>
      </c>
      <c r="H8" s="7">
        <v>500</v>
      </c>
      <c r="I8" s="37">
        <f t="shared" si="0"/>
        <v>500</v>
      </c>
    </row>
    <row r="9" spans="1:9" x14ac:dyDescent="0.3">
      <c r="A9">
        <v>8</v>
      </c>
      <c r="C9" s="7">
        <v>500</v>
      </c>
      <c r="I9" s="37">
        <f t="shared" si="0"/>
        <v>500</v>
      </c>
    </row>
    <row r="10" spans="1:9" x14ac:dyDescent="0.3">
      <c r="A10">
        <v>9</v>
      </c>
      <c r="I10" s="37">
        <f t="shared" si="0"/>
        <v>0</v>
      </c>
    </row>
    <row r="11" spans="1:9" x14ac:dyDescent="0.3">
      <c r="A11">
        <v>10</v>
      </c>
      <c r="I11" s="37">
        <f t="shared" si="0"/>
        <v>0</v>
      </c>
    </row>
    <row r="12" spans="1:9" x14ac:dyDescent="0.3">
      <c r="A12">
        <v>11</v>
      </c>
      <c r="C12" s="7">
        <v>500</v>
      </c>
      <c r="I12" s="37">
        <f t="shared" si="0"/>
        <v>500</v>
      </c>
    </row>
    <row r="13" spans="1:9" x14ac:dyDescent="0.3">
      <c r="A13">
        <v>12</v>
      </c>
      <c r="G13" s="7">
        <v>1000</v>
      </c>
      <c r="I13" s="37">
        <f t="shared" si="0"/>
        <v>1000</v>
      </c>
    </row>
    <row r="14" spans="1:9" x14ac:dyDescent="0.3">
      <c r="A14">
        <v>13</v>
      </c>
      <c r="B14" s="7">
        <v>1000</v>
      </c>
      <c r="I14" s="37">
        <f t="shared" si="0"/>
        <v>1000</v>
      </c>
    </row>
    <row r="15" spans="1:9" x14ac:dyDescent="0.3">
      <c r="A15">
        <v>14</v>
      </c>
      <c r="G15" s="7">
        <v>8</v>
      </c>
      <c r="I15" s="37">
        <f t="shared" si="0"/>
        <v>8</v>
      </c>
    </row>
    <row r="16" spans="1:9" x14ac:dyDescent="0.3">
      <c r="A16">
        <v>15</v>
      </c>
      <c r="G16" s="7">
        <v>6</v>
      </c>
      <c r="I16" s="37">
        <f t="shared" si="0"/>
        <v>6</v>
      </c>
    </row>
    <row r="17" spans="1:9" x14ac:dyDescent="0.3">
      <c r="A17">
        <v>16</v>
      </c>
      <c r="E17" s="7">
        <v>5</v>
      </c>
      <c r="G17" s="7">
        <v>6</v>
      </c>
      <c r="I17" s="37">
        <f t="shared" si="0"/>
        <v>11</v>
      </c>
    </row>
    <row r="18" spans="1:9" x14ac:dyDescent="0.3">
      <c r="A18">
        <v>17</v>
      </c>
      <c r="D18" s="7">
        <v>6</v>
      </c>
      <c r="G18" s="7">
        <v>6</v>
      </c>
      <c r="I18" s="37">
        <f t="shared" si="0"/>
        <v>12</v>
      </c>
    </row>
    <row r="19" spans="1:9" x14ac:dyDescent="0.3">
      <c r="A19">
        <v>19</v>
      </c>
      <c r="E19" s="7">
        <v>4</v>
      </c>
      <c r="I19" s="37">
        <f t="shared" si="0"/>
        <v>4</v>
      </c>
    </row>
    <row r="20" spans="1:9" x14ac:dyDescent="0.3">
      <c r="A20">
        <v>20</v>
      </c>
      <c r="C20" s="7">
        <v>3</v>
      </c>
      <c r="E20" s="7">
        <v>5</v>
      </c>
      <c r="G20" s="7">
        <v>10</v>
      </c>
      <c r="I20" s="37">
        <f t="shared" si="0"/>
        <v>18</v>
      </c>
    </row>
    <row r="21" spans="1:9" x14ac:dyDescent="0.3">
      <c r="A21">
        <v>21</v>
      </c>
      <c r="E21" s="7">
        <v>5</v>
      </c>
      <c r="I21" s="37">
        <f t="shared" si="0"/>
        <v>5</v>
      </c>
    </row>
    <row r="22" spans="1:9" x14ac:dyDescent="0.3">
      <c r="A22">
        <v>22</v>
      </c>
      <c r="E22" s="7">
        <v>3</v>
      </c>
      <c r="I22" s="37">
        <f t="shared" si="0"/>
        <v>3</v>
      </c>
    </row>
    <row r="23" spans="1:9" x14ac:dyDescent="0.3">
      <c r="A23">
        <v>23</v>
      </c>
      <c r="G23" s="7">
        <v>10</v>
      </c>
      <c r="I23" s="37">
        <f t="shared" si="0"/>
        <v>10</v>
      </c>
    </row>
    <row r="24" spans="1:9" x14ac:dyDescent="0.3">
      <c r="A24">
        <v>24</v>
      </c>
      <c r="C24" s="7">
        <v>15</v>
      </c>
      <c r="G24" s="7">
        <v>10</v>
      </c>
      <c r="I24" s="37">
        <f t="shared" si="0"/>
        <v>25</v>
      </c>
    </row>
    <row r="25" spans="1:9" x14ac:dyDescent="0.3">
      <c r="A25">
        <v>25</v>
      </c>
      <c r="G25" s="7">
        <v>10</v>
      </c>
      <c r="I25" s="37">
        <f t="shared" si="0"/>
        <v>10</v>
      </c>
    </row>
    <row r="26" spans="1:9" x14ac:dyDescent="0.3">
      <c r="A26">
        <v>26</v>
      </c>
      <c r="D26" s="7">
        <v>13</v>
      </c>
      <c r="I26" s="37">
        <f t="shared" si="0"/>
        <v>13</v>
      </c>
    </row>
    <row r="27" spans="1:9" x14ac:dyDescent="0.3">
      <c r="A27">
        <v>27</v>
      </c>
      <c r="B27" s="7">
        <v>10</v>
      </c>
      <c r="D27" s="7">
        <v>100</v>
      </c>
      <c r="I27" s="37">
        <f t="shared" si="0"/>
        <v>110</v>
      </c>
    </row>
    <row r="28" spans="1:9" x14ac:dyDescent="0.3">
      <c r="A28">
        <v>28</v>
      </c>
      <c r="D28" s="7">
        <v>150</v>
      </c>
      <c r="I28" s="37">
        <f t="shared" si="0"/>
        <v>150</v>
      </c>
    </row>
    <row r="29" spans="1:9" x14ac:dyDescent="0.3">
      <c r="A29">
        <v>30</v>
      </c>
      <c r="B29" s="7">
        <v>50</v>
      </c>
      <c r="D29" s="7">
        <v>50</v>
      </c>
      <c r="I29" s="37">
        <f t="shared" si="0"/>
        <v>100</v>
      </c>
    </row>
    <row r="30" spans="1:9" x14ac:dyDescent="0.3">
      <c r="A30">
        <v>31</v>
      </c>
      <c r="B30" s="7">
        <v>200</v>
      </c>
      <c r="I30" s="37">
        <f t="shared" si="0"/>
        <v>200</v>
      </c>
    </row>
    <row r="31" spans="1:9" x14ac:dyDescent="0.3">
      <c r="A31">
        <v>32</v>
      </c>
      <c r="D31" s="7">
        <v>450</v>
      </c>
      <c r="I31" s="37">
        <f t="shared" si="0"/>
        <v>450</v>
      </c>
    </row>
    <row r="32" spans="1:9" x14ac:dyDescent="0.3">
      <c r="A32">
        <v>33</v>
      </c>
      <c r="D32" s="7">
        <v>100</v>
      </c>
      <c r="I32" s="37">
        <f t="shared" si="0"/>
        <v>100</v>
      </c>
    </row>
    <row r="33" spans="1:9" x14ac:dyDescent="0.3">
      <c r="A33">
        <v>34</v>
      </c>
      <c r="D33" s="7">
        <v>1000</v>
      </c>
      <c r="I33" s="37">
        <f t="shared" si="0"/>
        <v>1000</v>
      </c>
    </row>
    <row r="34" spans="1:9" x14ac:dyDescent="0.3">
      <c r="A34">
        <v>35</v>
      </c>
      <c r="D34" s="7">
        <v>200</v>
      </c>
      <c r="I34" s="37">
        <f t="shared" si="0"/>
        <v>200</v>
      </c>
    </row>
    <row r="35" spans="1:9" x14ac:dyDescent="0.3">
      <c r="A35">
        <v>36</v>
      </c>
      <c r="D35" s="7">
        <v>250</v>
      </c>
      <c r="I35" s="37">
        <f t="shared" si="0"/>
        <v>250</v>
      </c>
    </row>
    <row r="36" spans="1:9" x14ac:dyDescent="0.3">
      <c r="A36">
        <v>37</v>
      </c>
      <c r="D36" s="7">
        <v>1800</v>
      </c>
      <c r="I36" s="37">
        <f t="shared" si="0"/>
        <v>1800</v>
      </c>
    </row>
    <row r="37" spans="1:9" x14ac:dyDescent="0.3">
      <c r="A37">
        <v>38</v>
      </c>
      <c r="I37" s="37">
        <f t="shared" si="0"/>
        <v>0</v>
      </c>
    </row>
    <row r="38" spans="1:9" x14ac:dyDescent="0.3">
      <c r="A38">
        <v>39</v>
      </c>
      <c r="I38" s="37">
        <f t="shared" si="0"/>
        <v>0</v>
      </c>
    </row>
    <row r="39" spans="1:9" x14ac:dyDescent="0.3">
      <c r="A39">
        <v>40</v>
      </c>
      <c r="I39" s="37">
        <f t="shared" si="0"/>
        <v>0</v>
      </c>
    </row>
    <row r="40" spans="1:9" x14ac:dyDescent="0.3">
      <c r="A40">
        <v>41</v>
      </c>
      <c r="I40" s="37">
        <f t="shared" si="0"/>
        <v>0</v>
      </c>
    </row>
    <row r="41" spans="1:9" x14ac:dyDescent="0.3">
      <c r="A41">
        <v>42</v>
      </c>
      <c r="D41" s="7">
        <v>400</v>
      </c>
      <c r="I41" s="37">
        <f t="shared" si="0"/>
        <v>400</v>
      </c>
    </row>
    <row r="42" spans="1:9" x14ac:dyDescent="0.3">
      <c r="A42">
        <v>43</v>
      </c>
      <c r="I42" s="37">
        <f t="shared" si="0"/>
        <v>0</v>
      </c>
    </row>
    <row r="43" spans="1:9" x14ac:dyDescent="0.3">
      <c r="A43">
        <v>44</v>
      </c>
      <c r="I43" s="37">
        <f t="shared" si="0"/>
        <v>0</v>
      </c>
    </row>
    <row r="44" spans="1:9" x14ac:dyDescent="0.3">
      <c r="A44">
        <v>45</v>
      </c>
      <c r="I44" s="37">
        <f t="shared" si="0"/>
        <v>0</v>
      </c>
    </row>
    <row r="45" spans="1:9" x14ac:dyDescent="0.3">
      <c r="A45">
        <v>46</v>
      </c>
      <c r="D45" s="7">
        <v>1000</v>
      </c>
      <c r="H45" s="8">
        <v>3</v>
      </c>
      <c r="I45" s="37">
        <f t="shared" si="0"/>
        <v>1003</v>
      </c>
    </row>
    <row r="46" spans="1:9" x14ac:dyDescent="0.3">
      <c r="A46">
        <v>47</v>
      </c>
      <c r="C46" s="7">
        <v>2</v>
      </c>
      <c r="D46" s="8">
        <v>2.85</v>
      </c>
      <c r="I46" s="37">
        <f t="shared" si="0"/>
        <v>4.8499999999999996</v>
      </c>
    </row>
    <row r="47" spans="1:9" x14ac:dyDescent="0.3">
      <c r="A47">
        <v>48</v>
      </c>
      <c r="I47" s="37">
        <f t="shared" si="0"/>
        <v>0</v>
      </c>
    </row>
    <row r="48" spans="1:9" x14ac:dyDescent="0.3">
      <c r="A48">
        <v>49</v>
      </c>
      <c r="D48" s="8">
        <v>16.66</v>
      </c>
      <c r="I48" s="37">
        <f t="shared" si="0"/>
        <v>16.66</v>
      </c>
    </row>
    <row r="49" spans="1:9" x14ac:dyDescent="0.3">
      <c r="A49">
        <v>50</v>
      </c>
      <c r="E49" s="7">
        <v>500</v>
      </c>
      <c r="I49" s="37">
        <f t="shared" si="0"/>
        <v>500</v>
      </c>
    </row>
    <row r="50" spans="1:9" x14ac:dyDescent="0.3">
      <c r="A50">
        <v>51</v>
      </c>
      <c r="D50" s="7">
        <v>1000</v>
      </c>
      <c r="I50" s="37">
        <f t="shared" si="0"/>
        <v>1000</v>
      </c>
    </row>
    <row r="51" spans="1:9" x14ac:dyDescent="0.3">
      <c r="A51">
        <v>52</v>
      </c>
      <c r="I51" s="37">
        <f t="shared" si="0"/>
        <v>0</v>
      </c>
    </row>
    <row r="52" spans="1:9" x14ac:dyDescent="0.3">
      <c r="A52">
        <v>53</v>
      </c>
      <c r="D52" s="7">
        <v>5000</v>
      </c>
      <c r="I52" s="37">
        <f t="shared" si="0"/>
        <v>5000</v>
      </c>
    </row>
    <row r="53" spans="1:9" x14ac:dyDescent="0.3">
      <c r="A53">
        <v>54</v>
      </c>
      <c r="D53" s="7">
        <v>4000</v>
      </c>
      <c r="I53" s="37">
        <f t="shared" si="0"/>
        <v>4000</v>
      </c>
    </row>
    <row r="54" spans="1:9" x14ac:dyDescent="0.3">
      <c r="A54">
        <v>55</v>
      </c>
      <c r="D54" s="7">
        <v>1500</v>
      </c>
      <c r="I54" s="37">
        <f t="shared" si="0"/>
        <v>1500</v>
      </c>
    </row>
    <row r="55" spans="1:9" x14ac:dyDescent="0.3">
      <c r="A55">
        <v>56</v>
      </c>
      <c r="D55" s="7">
        <v>15</v>
      </c>
      <c r="I55" s="37">
        <f t="shared" si="0"/>
        <v>15</v>
      </c>
    </row>
    <row r="56" spans="1:9" x14ac:dyDescent="0.3">
      <c r="A56">
        <v>57</v>
      </c>
      <c r="H56" s="7">
        <v>250</v>
      </c>
      <c r="I56" s="37">
        <f t="shared" si="0"/>
        <v>250</v>
      </c>
    </row>
    <row r="57" spans="1:9" x14ac:dyDescent="0.3">
      <c r="A57">
        <v>58</v>
      </c>
      <c r="D57" s="7">
        <v>10</v>
      </c>
      <c r="I57" s="37">
        <f t="shared" si="0"/>
        <v>10</v>
      </c>
    </row>
    <row r="58" spans="1:9" x14ac:dyDescent="0.3">
      <c r="A58">
        <v>59</v>
      </c>
      <c r="B58" s="7">
        <v>9</v>
      </c>
      <c r="I58" s="37">
        <f t="shared" si="0"/>
        <v>9</v>
      </c>
    </row>
    <row r="59" spans="1:9" x14ac:dyDescent="0.3">
      <c r="A59">
        <v>60</v>
      </c>
      <c r="D59" s="7">
        <v>95</v>
      </c>
      <c r="I59" s="37">
        <f t="shared" si="0"/>
        <v>95</v>
      </c>
    </row>
    <row r="60" spans="1:9" x14ac:dyDescent="0.3">
      <c r="A60">
        <v>61</v>
      </c>
      <c r="B60" s="7">
        <v>400</v>
      </c>
      <c r="I60" s="37">
        <f t="shared" si="0"/>
        <v>400</v>
      </c>
    </row>
    <row r="61" spans="1:9" x14ac:dyDescent="0.3">
      <c r="A61">
        <v>62</v>
      </c>
      <c r="I61" s="37">
        <f t="shared" si="0"/>
        <v>0</v>
      </c>
    </row>
    <row r="62" spans="1:9" x14ac:dyDescent="0.3">
      <c r="A62">
        <v>63</v>
      </c>
      <c r="B62" s="7">
        <v>0.6</v>
      </c>
      <c r="H62" s="7">
        <v>0</v>
      </c>
      <c r="I62" s="37">
        <f t="shared" si="0"/>
        <v>0.6</v>
      </c>
    </row>
    <row r="63" spans="1:9" x14ac:dyDescent="0.3">
      <c r="A63">
        <v>64</v>
      </c>
      <c r="I63" s="37">
        <f t="shared" si="0"/>
        <v>0</v>
      </c>
    </row>
    <row r="64" spans="1:9" x14ac:dyDescent="0.3">
      <c r="A64">
        <v>65</v>
      </c>
      <c r="B64" s="7">
        <v>0.5</v>
      </c>
      <c r="I64" s="37">
        <f t="shared" si="0"/>
        <v>0.5</v>
      </c>
    </row>
    <row r="65" spans="1:9" x14ac:dyDescent="0.3">
      <c r="A65">
        <v>66</v>
      </c>
      <c r="D65" s="7">
        <v>0.2</v>
      </c>
      <c r="I65" s="37">
        <f t="shared" si="0"/>
        <v>0.2</v>
      </c>
    </row>
    <row r="66" spans="1:9" x14ac:dyDescent="0.3">
      <c r="A66">
        <v>67</v>
      </c>
      <c r="B66" s="7">
        <v>1000</v>
      </c>
      <c r="I66" s="37">
        <f t="shared" si="0"/>
        <v>1000</v>
      </c>
    </row>
    <row r="67" spans="1:9" x14ac:dyDescent="0.3">
      <c r="A67">
        <v>68</v>
      </c>
      <c r="B67" s="7">
        <v>500</v>
      </c>
      <c r="I67" s="37">
        <f t="shared" ref="I67:I130" si="1">SUM(B67:H67)</f>
        <v>500</v>
      </c>
    </row>
    <row r="68" spans="1:9" x14ac:dyDescent="0.3">
      <c r="A68">
        <v>70</v>
      </c>
      <c r="E68" s="7">
        <v>400</v>
      </c>
      <c r="I68" s="37">
        <f t="shared" si="1"/>
        <v>400</v>
      </c>
    </row>
    <row r="69" spans="1:9" x14ac:dyDescent="0.3">
      <c r="A69">
        <v>71</v>
      </c>
      <c r="D69" s="7">
        <v>500</v>
      </c>
      <c r="I69" s="37">
        <f t="shared" si="1"/>
        <v>500</v>
      </c>
    </row>
    <row r="70" spans="1:9" x14ac:dyDescent="0.3">
      <c r="A70">
        <v>72</v>
      </c>
      <c r="D70" s="7">
        <v>500</v>
      </c>
      <c r="I70" s="37">
        <f t="shared" si="1"/>
        <v>500</v>
      </c>
    </row>
    <row r="71" spans="1:9" x14ac:dyDescent="0.3">
      <c r="A71">
        <v>73</v>
      </c>
      <c r="D71" s="7">
        <v>1000</v>
      </c>
      <c r="I71" s="37">
        <f t="shared" si="1"/>
        <v>1000</v>
      </c>
    </row>
    <row r="72" spans="1:9" x14ac:dyDescent="0.3">
      <c r="A72">
        <v>76</v>
      </c>
      <c r="B72" s="7">
        <v>400</v>
      </c>
      <c r="I72" s="37">
        <f t="shared" si="1"/>
        <v>400</v>
      </c>
    </row>
    <row r="73" spans="1:9" x14ac:dyDescent="0.3">
      <c r="A73">
        <v>77</v>
      </c>
      <c r="E73" s="7">
        <v>100</v>
      </c>
      <c r="I73" s="37">
        <f t="shared" si="1"/>
        <v>100</v>
      </c>
    </row>
    <row r="74" spans="1:9" x14ac:dyDescent="0.3">
      <c r="A74">
        <v>78</v>
      </c>
      <c r="B74" s="7">
        <v>500</v>
      </c>
      <c r="I74" s="37">
        <f t="shared" si="1"/>
        <v>500</v>
      </c>
    </row>
    <row r="75" spans="1:9" x14ac:dyDescent="0.3">
      <c r="A75">
        <v>79</v>
      </c>
      <c r="G75" s="7">
        <v>500</v>
      </c>
      <c r="I75" s="37">
        <f t="shared" si="1"/>
        <v>500</v>
      </c>
    </row>
    <row r="76" spans="1:9" x14ac:dyDescent="0.3">
      <c r="A76">
        <v>84</v>
      </c>
      <c r="D76" s="7">
        <v>8</v>
      </c>
      <c r="I76" s="37">
        <f t="shared" si="1"/>
        <v>8</v>
      </c>
    </row>
    <row r="77" spans="1:9" x14ac:dyDescent="0.3">
      <c r="A77">
        <v>86</v>
      </c>
      <c r="B77" s="7">
        <v>3</v>
      </c>
      <c r="I77" s="37">
        <f t="shared" si="1"/>
        <v>3</v>
      </c>
    </row>
    <row r="78" spans="1:9" x14ac:dyDescent="0.3">
      <c r="A78">
        <v>87</v>
      </c>
      <c r="E78" s="7">
        <v>300</v>
      </c>
      <c r="I78" s="37">
        <f t="shared" si="1"/>
        <v>300</v>
      </c>
    </row>
    <row r="79" spans="1:9" x14ac:dyDescent="0.3">
      <c r="A79">
        <v>88</v>
      </c>
      <c r="H79" s="7">
        <v>4</v>
      </c>
      <c r="I79" s="37">
        <f t="shared" si="1"/>
        <v>4</v>
      </c>
    </row>
    <row r="80" spans="1:9" x14ac:dyDescent="0.3">
      <c r="A80">
        <v>89</v>
      </c>
      <c r="E80" s="7">
        <v>100</v>
      </c>
      <c r="I80" s="37">
        <f t="shared" si="1"/>
        <v>100</v>
      </c>
    </row>
    <row r="81" spans="1:9" x14ac:dyDescent="0.3">
      <c r="A81">
        <v>90</v>
      </c>
      <c r="B81" s="7">
        <v>100</v>
      </c>
      <c r="I81" s="37">
        <f t="shared" si="1"/>
        <v>100</v>
      </c>
    </row>
    <row r="82" spans="1:9" x14ac:dyDescent="0.3">
      <c r="A82">
        <v>91</v>
      </c>
      <c r="E82" s="7">
        <v>100</v>
      </c>
      <c r="I82" s="37">
        <f t="shared" si="1"/>
        <v>100</v>
      </c>
    </row>
    <row r="83" spans="1:9" x14ac:dyDescent="0.3">
      <c r="A83">
        <v>92</v>
      </c>
      <c r="I83" s="37">
        <f t="shared" si="1"/>
        <v>0</v>
      </c>
    </row>
    <row r="84" spans="1:9" x14ac:dyDescent="0.3">
      <c r="A84">
        <v>93</v>
      </c>
      <c r="B84" s="7">
        <v>10</v>
      </c>
      <c r="I84" s="37">
        <f t="shared" si="1"/>
        <v>10</v>
      </c>
    </row>
    <row r="85" spans="1:9" x14ac:dyDescent="0.3">
      <c r="A85">
        <v>95</v>
      </c>
      <c r="I85" s="37">
        <f t="shared" si="1"/>
        <v>0</v>
      </c>
    </row>
    <row r="86" spans="1:9" x14ac:dyDescent="0.3">
      <c r="A86">
        <v>100</v>
      </c>
      <c r="E86" s="7">
        <v>500</v>
      </c>
      <c r="I86" s="37">
        <f t="shared" si="1"/>
        <v>500</v>
      </c>
    </row>
    <row r="87" spans="1:9" x14ac:dyDescent="0.3">
      <c r="A87">
        <v>101</v>
      </c>
      <c r="E87" s="7">
        <v>250</v>
      </c>
      <c r="I87" s="37">
        <f t="shared" si="1"/>
        <v>250</v>
      </c>
    </row>
    <row r="88" spans="1:9" x14ac:dyDescent="0.3">
      <c r="A88">
        <v>102</v>
      </c>
      <c r="I88" s="37">
        <f t="shared" si="1"/>
        <v>0</v>
      </c>
    </row>
    <row r="89" spans="1:9" x14ac:dyDescent="0.3">
      <c r="A89">
        <v>103</v>
      </c>
      <c r="E89" s="7">
        <v>500</v>
      </c>
      <c r="I89" s="37">
        <f t="shared" si="1"/>
        <v>500</v>
      </c>
    </row>
    <row r="90" spans="1:9" x14ac:dyDescent="0.3">
      <c r="A90">
        <v>108</v>
      </c>
      <c r="E90" s="7">
        <v>500</v>
      </c>
      <c r="F90" s="7" t="s">
        <v>73</v>
      </c>
      <c r="I90" s="37">
        <f t="shared" si="1"/>
        <v>500</v>
      </c>
    </row>
    <row r="91" spans="1:9" x14ac:dyDescent="0.3">
      <c r="A91">
        <v>109</v>
      </c>
      <c r="D91" s="7">
        <v>500</v>
      </c>
      <c r="I91" s="37">
        <f t="shared" si="1"/>
        <v>500</v>
      </c>
    </row>
    <row r="92" spans="1:9" x14ac:dyDescent="0.3">
      <c r="A92">
        <v>110</v>
      </c>
      <c r="B92" s="7">
        <v>300</v>
      </c>
      <c r="I92" s="37">
        <f t="shared" si="1"/>
        <v>300</v>
      </c>
    </row>
    <row r="93" spans="1:9" x14ac:dyDescent="0.3">
      <c r="A93">
        <v>111</v>
      </c>
      <c r="I93" s="37">
        <f t="shared" si="1"/>
        <v>0</v>
      </c>
    </row>
    <row r="94" spans="1:9" x14ac:dyDescent="0.3">
      <c r="A94">
        <v>112</v>
      </c>
      <c r="B94" s="7">
        <v>5000</v>
      </c>
      <c r="E94" s="7">
        <v>5000</v>
      </c>
      <c r="I94" s="37">
        <f t="shared" si="1"/>
        <v>10000</v>
      </c>
    </row>
    <row r="95" spans="1:9" x14ac:dyDescent="0.3">
      <c r="A95">
        <v>113</v>
      </c>
      <c r="D95" s="7">
        <v>5000</v>
      </c>
      <c r="E95" s="7">
        <v>10000</v>
      </c>
      <c r="I95" s="37">
        <f t="shared" si="1"/>
        <v>15000</v>
      </c>
    </row>
    <row r="96" spans="1:9" x14ac:dyDescent="0.3">
      <c r="A96">
        <v>117</v>
      </c>
      <c r="B96" s="7">
        <v>10000</v>
      </c>
      <c r="I96" s="37">
        <f t="shared" si="1"/>
        <v>10000</v>
      </c>
    </row>
    <row r="97" spans="1:9" x14ac:dyDescent="0.3">
      <c r="A97">
        <v>118</v>
      </c>
      <c r="B97" s="7">
        <v>5000</v>
      </c>
      <c r="D97" s="7">
        <v>5000</v>
      </c>
      <c r="I97" s="37">
        <f t="shared" si="1"/>
        <v>10000</v>
      </c>
    </row>
    <row r="98" spans="1:9" x14ac:dyDescent="0.3">
      <c r="A98">
        <v>119</v>
      </c>
      <c r="B98" s="7">
        <v>20000</v>
      </c>
      <c r="D98" s="7">
        <v>2</v>
      </c>
      <c r="I98" s="37">
        <f t="shared" si="1"/>
        <v>20002</v>
      </c>
    </row>
    <row r="99" spans="1:9" x14ac:dyDescent="0.3">
      <c r="A99">
        <v>123</v>
      </c>
      <c r="D99" s="7">
        <v>2000</v>
      </c>
      <c r="I99" s="37">
        <f t="shared" si="1"/>
        <v>2000</v>
      </c>
    </row>
    <row r="100" spans="1:9" x14ac:dyDescent="0.3">
      <c r="A100">
        <v>124</v>
      </c>
      <c r="B100" s="7">
        <v>2000</v>
      </c>
      <c r="H100" s="7">
        <v>2000</v>
      </c>
      <c r="I100" s="37">
        <f t="shared" si="1"/>
        <v>4000</v>
      </c>
    </row>
    <row r="101" spans="1:9" x14ac:dyDescent="0.3">
      <c r="A101">
        <v>125</v>
      </c>
      <c r="B101" s="9">
        <v>3000</v>
      </c>
      <c r="C101" s="9"/>
      <c r="D101" s="9"/>
      <c r="E101" s="9"/>
      <c r="F101" s="9"/>
      <c r="G101" s="9"/>
      <c r="H101" s="9"/>
      <c r="I101" s="37">
        <f t="shared" si="1"/>
        <v>3000</v>
      </c>
    </row>
    <row r="102" spans="1:9" x14ac:dyDescent="0.3">
      <c r="A102">
        <v>126</v>
      </c>
      <c r="B102" s="9"/>
      <c r="C102" s="9"/>
      <c r="D102" s="9"/>
      <c r="E102" s="9"/>
      <c r="F102" s="9"/>
      <c r="G102" s="9"/>
      <c r="H102" s="9">
        <v>500</v>
      </c>
      <c r="I102" s="37">
        <f t="shared" si="1"/>
        <v>500</v>
      </c>
    </row>
    <row r="103" spans="1:9" x14ac:dyDescent="0.3">
      <c r="A103">
        <v>127</v>
      </c>
      <c r="H103" s="7">
        <v>500</v>
      </c>
      <c r="I103" s="37">
        <f t="shared" si="1"/>
        <v>500</v>
      </c>
    </row>
    <row r="104" spans="1:9" x14ac:dyDescent="0.3">
      <c r="A104">
        <v>132</v>
      </c>
      <c r="I104" s="37">
        <f t="shared" si="1"/>
        <v>0</v>
      </c>
    </row>
    <row r="105" spans="1:9" x14ac:dyDescent="0.3">
      <c r="A105">
        <v>135</v>
      </c>
      <c r="E105" s="7">
        <v>500</v>
      </c>
      <c r="H105" s="9"/>
      <c r="I105" s="37">
        <f t="shared" si="1"/>
        <v>500</v>
      </c>
    </row>
    <row r="106" spans="1:9" x14ac:dyDescent="0.3">
      <c r="A106">
        <v>136</v>
      </c>
      <c r="C106" s="7">
        <v>1000</v>
      </c>
      <c r="E106" s="7">
        <v>500</v>
      </c>
      <c r="H106" s="9"/>
      <c r="I106" s="37">
        <f t="shared" si="1"/>
        <v>1500</v>
      </c>
    </row>
    <row r="107" spans="1:9" x14ac:dyDescent="0.3">
      <c r="A107">
        <v>137</v>
      </c>
      <c r="B107" s="9"/>
      <c r="C107" s="9"/>
      <c r="D107" s="9"/>
      <c r="E107" s="9">
        <v>0</v>
      </c>
      <c r="F107" s="9"/>
      <c r="G107" s="9"/>
      <c r="H107" s="9"/>
      <c r="I107" s="37">
        <f t="shared" si="1"/>
        <v>0</v>
      </c>
    </row>
    <row r="108" spans="1:9" x14ac:dyDescent="0.3">
      <c r="A108">
        <v>138</v>
      </c>
      <c r="B108" s="9"/>
      <c r="C108" s="9"/>
      <c r="D108" s="9"/>
      <c r="E108" s="9">
        <v>400</v>
      </c>
      <c r="F108" s="9"/>
      <c r="G108" s="9"/>
      <c r="H108" s="9">
        <v>2000</v>
      </c>
      <c r="I108" s="37">
        <f t="shared" si="1"/>
        <v>2400</v>
      </c>
    </row>
    <row r="109" spans="1:9" x14ac:dyDescent="0.3">
      <c r="A109">
        <v>139</v>
      </c>
      <c r="E109" s="7">
        <v>3000</v>
      </c>
      <c r="H109" s="9"/>
      <c r="I109" s="37">
        <f t="shared" si="1"/>
        <v>3000</v>
      </c>
    </row>
    <row r="110" spans="1:9" x14ac:dyDescent="0.3">
      <c r="A110">
        <v>144</v>
      </c>
      <c r="D110" s="7">
        <v>2500</v>
      </c>
      <c r="H110" s="9">
        <v>1000</v>
      </c>
      <c r="I110" s="37">
        <f t="shared" si="1"/>
        <v>3500</v>
      </c>
    </row>
    <row r="111" spans="1:9" x14ac:dyDescent="0.3">
      <c r="A111">
        <v>145</v>
      </c>
      <c r="B111" s="9"/>
      <c r="C111" s="9"/>
      <c r="D111" s="9">
        <v>3000</v>
      </c>
      <c r="E111" s="9"/>
      <c r="F111" s="9"/>
      <c r="G111" s="9"/>
      <c r="H111" s="9"/>
      <c r="I111" s="37">
        <f t="shared" si="1"/>
        <v>3000</v>
      </c>
    </row>
    <row r="112" spans="1:9" x14ac:dyDescent="0.3">
      <c r="A112">
        <v>149</v>
      </c>
      <c r="D112" s="7">
        <v>10500</v>
      </c>
      <c r="I112" s="37">
        <f t="shared" si="1"/>
        <v>10500</v>
      </c>
    </row>
    <row r="113" spans="1:9" x14ac:dyDescent="0.3">
      <c r="A113">
        <v>150</v>
      </c>
      <c r="B113" s="9">
        <v>15000</v>
      </c>
      <c r="I113" s="37">
        <f t="shared" si="1"/>
        <v>15000</v>
      </c>
    </row>
    <row r="114" spans="1:9" x14ac:dyDescent="0.3">
      <c r="A114">
        <v>151</v>
      </c>
      <c r="D114" s="7">
        <v>3000</v>
      </c>
      <c r="I114" s="37">
        <f t="shared" si="1"/>
        <v>3000</v>
      </c>
    </row>
    <row r="115" spans="1:9" x14ac:dyDescent="0.3">
      <c r="A115">
        <v>155</v>
      </c>
      <c r="D115" s="7">
        <v>3000</v>
      </c>
      <c r="I115" s="37">
        <f t="shared" si="1"/>
        <v>3000</v>
      </c>
    </row>
    <row r="116" spans="1:9" x14ac:dyDescent="0.3">
      <c r="A116">
        <v>157</v>
      </c>
      <c r="D116" s="7">
        <v>1500</v>
      </c>
      <c r="I116" s="37">
        <f t="shared" si="1"/>
        <v>1500</v>
      </c>
    </row>
    <row r="117" spans="1:9" x14ac:dyDescent="0.3">
      <c r="A117">
        <v>159</v>
      </c>
      <c r="B117" s="9">
        <v>2800</v>
      </c>
      <c r="D117" s="7">
        <v>500</v>
      </c>
      <c r="I117" s="37">
        <f t="shared" si="1"/>
        <v>3300</v>
      </c>
    </row>
    <row r="118" spans="1:9" x14ac:dyDescent="0.3">
      <c r="A118">
        <v>160</v>
      </c>
      <c r="B118" s="9">
        <v>10000</v>
      </c>
      <c r="E118" s="7">
        <v>10000</v>
      </c>
      <c r="I118" s="37">
        <f t="shared" si="1"/>
        <v>20000</v>
      </c>
    </row>
    <row r="119" spans="1:9" x14ac:dyDescent="0.3">
      <c r="A119">
        <v>161</v>
      </c>
      <c r="D119" s="7">
        <v>5000</v>
      </c>
      <c r="I119" s="37">
        <f t="shared" si="1"/>
        <v>5000</v>
      </c>
    </row>
    <row r="120" spans="1:9" x14ac:dyDescent="0.3">
      <c r="A120">
        <v>166</v>
      </c>
      <c r="I120" s="37">
        <f t="shared" si="1"/>
        <v>0</v>
      </c>
    </row>
    <row r="121" spans="1:9" x14ac:dyDescent="0.3">
      <c r="A121">
        <v>167</v>
      </c>
      <c r="I121" s="37">
        <f t="shared" si="1"/>
        <v>0</v>
      </c>
    </row>
    <row r="122" spans="1:9" x14ac:dyDescent="0.3">
      <c r="A122">
        <v>168</v>
      </c>
      <c r="I122" s="37">
        <f t="shared" si="1"/>
        <v>0</v>
      </c>
    </row>
    <row r="123" spans="1:9" x14ac:dyDescent="0.3">
      <c r="A123">
        <v>169</v>
      </c>
      <c r="I123" s="37">
        <f t="shared" si="1"/>
        <v>0</v>
      </c>
    </row>
    <row r="124" spans="1:9" x14ac:dyDescent="0.3">
      <c r="A124">
        <v>170</v>
      </c>
      <c r="I124" s="37">
        <f t="shared" si="1"/>
        <v>0</v>
      </c>
    </row>
    <row r="125" spans="1:9" x14ac:dyDescent="0.3">
      <c r="A125">
        <v>171</v>
      </c>
      <c r="D125" s="7">
        <v>500</v>
      </c>
      <c r="I125" s="37">
        <f t="shared" si="1"/>
        <v>500</v>
      </c>
    </row>
    <row r="126" spans="1:9" x14ac:dyDescent="0.3">
      <c r="A126">
        <v>172</v>
      </c>
      <c r="D126" s="7">
        <v>250</v>
      </c>
      <c r="H126" s="7">
        <v>500</v>
      </c>
      <c r="I126" s="37">
        <f t="shared" si="1"/>
        <v>750</v>
      </c>
    </row>
    <row r="127" spans="1:9" x14ac:dyDescent="0.3">
      <c r="A127">
        <v>173</v>
      </c>
      <c r="D127" s="7">
        <v>2800</v>
      </c>
      <c r="I127" s="37">
        <f t="shared" si="1"/>
        <v>2800</v>
      </c>
    </row>
    <row r="128" spans="1:9" x14ac:dyDescent="0.3">
      <c r="A128">
        <v>174</v>
      </c>
      <c r="D128" s="7">
        <v>2500</v>
      </c>
      <c r="E128" s="7">
        <v>700</v>
      </c>
      <c r="I128" s="37">
        <f t="shared" si="1"/>
        <v>3200</v>
      </c>
    </row>
    <row r="129" spans="1:9" x14ac:dyDescent="0.3">
      <c r="A129">
        <v>175</v>
      </c>
      <c r="B129" s="7">
        <v>600</v>
      </c>
      <c r="C129" s="7">
        <v>700</v>
      </c>
      <c r="I129" s="37">
        <f t="shared" si="1"/>
        <v>1300</v>
      </c>
    </row>
    <row r="130" spans="1:9" x14ac:dyDescent="0.3">
      <c r="A130">
        <v>176</v>
      </c>
      <c r="D130" s="7">
        <v>700</v>
      </c>
      <c r="I130" s="37">
        <f t="shared" si="1"/>
        <v>700</v>
      </c>
    </row>
    <row r="131" spans="1:9" x14ac:dyDescent="0.3">
      <c r="A131">
        <v>177</v>
      </c>
      <c r="D131" s="7">
        <v>800</v>
      </c>
      <c r="I131" s="37">
        <f t="shared" ref="I131:I194" si="2">SUM(B131:H131)</f>
        <v>800</v>
      </c>
    </row>
    <row r="132" spans="1:9" x14ac:dyDescent="0.3">
      <c r="A132">
        <v>178</v>
      </c>
      <c r="B132" s="7">
        <v>600</v>
      </c>
      <c r="I132" s="37">
        <f t="shared" si="2"/>
        <v>600</v>
      </c>
    </row>
    <row r="133" spans="1:9" x14ac:dyDescent="0.3">
      <c r="A133">
        <v>179</v>
      </c>
      <c r="D133" s="7">
        <v>500</v>
      </c>
      <c r="I133" s="37">
        <f t="shared" si="2"/>
        <v>500</v>
      </c>
    </row>
    <row r="134" spans="1:9" x14ac:dyDescent="0.3">
      <c r="A134">
        <v>180</v>
      </c>
      <c r="B134" s="7">
        <v>500</v>
      </c>
      <c r="I134" s="37">
        <f t="shared" si="2"/>
        <v>500</v>
      </c>
    </row>
    <row r="135" spans="1:9" x14ac:dyDescent="0.3">
      <c r="A135">
        <v>181</v>
      </c>
      <c r="I135" s="37">
        <f t="shared" si="2"/>
        <v>0</v>
      </c>
    </row>
    <row r="136" spans="1:9" x14ac:dyDescent="0.3">
      <c r="A136">
        <v>182</v>
      </c>
      <c r="I136" s="37">
        <f t="shared" si="2"/>
        <v>0</v>
      </c>
    </row>
    <row r="137" spans="1:9" x14ac:dyDescent="0.3">
      <c r="A137">
        <v>183</v>
      </c>
      <c r="D137" s="7">
        <v>100</v>
      </c>
      <c r="I137" s="37">
        <f t="shared" si="2"/>
        <v>100</v>
      </c>
    </row>
    <row r="138" spans="1:9" x14ac:dyDescent="0.3">
      <c r="A138">
        <v>184</v>
      </c>
      <c r="D138" s="7">
        <v>1500</v>
      </c>
      <c r="I138" s="37">
        <f t="shared" si="2"/>
        <v>1500</v>
      </c>
    </row>
    <row r="139" spans="1:9" x14ac:dyDescent="0.3">
      <c r="A139">
        <v>185</v>
      </c>
      <c r="D139" s="7">
        <v>1500</v>
      </c>
      <c r="I139" s="37">
        <f t="shared" si="2"/>
        <v>1500</v>
      </c>
    </row>
    <row r="140" spans="1:9" x14ac:dyDescent="0.3">
      <c r="A140">
        <v>186</v>
      </c>
      <c r="B140" s="7">
        <v>3500</v>
      </c>
      <c r="I140" s="37">
        <f t="shared" si="2"/>
        <v>3500</v>
      </c>
    </row>
    <row r="141" spans="1:9" x14ac:dyDescent="0.3">
      <c r="A141">
        <v>187</v>
      </c>
      <c r="G141" s="7">
        <v>1500</v>
      </c>
      <c r="I141" s="37">
        <f t="shared" si="2"/>
        <v>1500</v>
      </c>
    </row>
    <row r="142" spans="1:9" x14ac:dyDescent="0.3">
      <c r="A142" s="4">
        <v>189</v>
      </c>
      <c r="B142" s="10"/>
      <c r="C142" s="10"/>
      <c r="D142" s="10"/>
      <c r="E142" s="10"/>
      <c r="F142" s="10"/>
      <c r="G142" s="10">
        <v>2000</v>
      </c>
      <c r="H142" s="10"/>
      <c r="I142" s="37">
        <f t="shared" si="2"/>
        <v>2000</v>
      </c>
    </row>
    <row r="143" spans="1:9" x14ac:dyDescent="0.3">
      <c r="A143" s="4">
        <v>193</v>
      </c>
      <c r="B143" s="10"/>
      <c r="C143" s="10"/>
      <c r="D143" s="10"/>
      <c r="E143" s="10"/>
      <c r="F143" s="10"/>
      <c r="G143" s="10">
        <v>1500</v>
      </c>
      <c r="H143" s="10"/>
      <c r="I143" s="37">
        <f t="shared" si="2"/>
        <v>1500</v>
      </c>
    </row>
    <row r="144" spans="1:9" x14ac:dyDescent="0.3">
      <c r="A144" s="4">
        <v>194</v>
      </c>
      <c r="B144" s="10">
        <v>250</v>
      </c>
      <c r="C144" s="10"/>
      <c r="D144" s="10"/>
      <c r="E144" s="10"/>
      <c r="F144" s="10"/>
      <c r="G144" s="10"/>
      <c r="H144" s="10"/>
      <c r="I144" s="37">
        <f t="shared" si="2"/>
        <v>250</v>
      </c>
    </row>
    <row r="145" spans="1:9" x14ac:dyDescent="0.3">
      <c r="A145" s="4">
        <v>195</v>
      </c>
      <c r="B145" s="10"/>
      <c r="C145" s="10">
        <v>10</v>
      </c>
      <c r="D145" s="10">
        <v>7</v>
      </c>
      <c r="E145" s="10"/>
      <c r="F145" s="10"/>
      <c r="G145" s="10"/>
      <c r="H145" s="10"/>
      <c r="I145" s="37">
        <f t="shared" si="2"/>
        <v>17</v>
      </c>
    </row>
    <row r="146" spans="1:9" x14ac:dyDescent="0.3">
      <c r="A146" s="4">
        <v>196</v>
      </c>
      <c r="B146" s="10"/>
      <c r="C146" s="10"/>
      <c r="D146" s="10"/>
      <c r="E146" s="10">
        <v>2000</v>
      </c>
      <c r="F146" s="10"/>
      <c r="G146" s="10"/>
      <c r="H146" s="10"/>
      <c r="I146" s="37">
        <f t="shared" si="2"/>
        <v>2000</v>
      </c>
    </row>
    <row r="147" spans="1:9" x14ac:dyDescent="0.3">
      <c r="A147" s="4">
        <v>197</v>
      </c>
      <c r="B147" s="10"/>
      <c r="C147" s="10"/>
      <c r="D147" s="10"/>
      <c r="E147" s="10"/>
      <c r="F147" s="10"/>
      <c r="G147" s="10"/>
      <c r="H147" s="10"/>
      <c r="I147" s="37">
        <f t="shared" si="2"/>
        <v>0</v>
      </c>
    </row>
    <row r="148" spans="1:9" x14ac:dyDescent="0.3">
      <c r="A148" s="4">
        <v>198</v>
      </c>
      <c r="B148" s="10"/>
      <c r="C148" s="10"/>
      <c r="D148" s="10"/>
      <c r="E148" s="10"/>
      <c r="F148" s="10"/>
      <c r="G148" s="10"/>
      <c r="H148" s="10"/>
      <c r="I148" s="37">
        <f t="shared" si="2"/>
        <v>0</v>
      </c>
    </row>
    <row r="149" spans="1:9" x14ac:dyDescent="0.3">
      <c r="A149" s="4">
        <v>199</v>
      </c>
      <c r="B149" s="10"/>
      <c r="C149" s="10"/>
      <c r="D149" s="10">
        <v>4000</v>
      </c>
      <c r="E149" s="10"/>
      <c r="F149" s="10"/>
      <c r="G149" s="10"/>
      <c r="H149" s="10"/>
      <c r="I149" s="37">
        <f t="shared" si="2"/>
        <v>4000</v>
      </c>
    </row>
    <row r="150" spans="1:9" x14ac:dyDescent="0.3">
      <c r="A150" s="4">
        <v>200</v>
      </c>
      <c r="B150" s="10"/>
      <c r="C150" s="10">
        <v>5000</v>
      </c>
      <c r="D150" s="10"/>
      <c r="E150" s="10"/>
      <c r="F150" s="10"/>
      <c r="G150" s="10"/>
      <c r="H150" s="10"/>
      <c r="I150" s="37">
        <f t="shared" si="2"/>
        <v>5000</v>
      </c>
    </row>
    <row r="151" spans="1:9" x14ac:dyDescent="0.3">
      <c r="A151" s="4">
        <v>201</v>
      </c>
      <c r="B151" s="10"/>
      <c r="C151" s="10"/>
      <c r="D151" s="10"/>
      <c r="E151" s="10"/>
      <c r="F151" s="10"/>
      <c r="G151" s="10"/>
      <c r="H151" s="10"/>
      <c r="I151" s="37">
        <f t="shared" si="2"/>
        <v>0</v>
      </c>
    </row>
    <row r="152" spans="1:9" x14ac:dyDescent="0.3">
      <c r="A152" s="4">
        <v>202</v>
      </c>
      <c r="B152" s="10"/>
      <c r="C152" s="10"/>
      <c r="D152" s="10">
        <v>700</v>
      </c>
      <c r="E152" s="10"/>
      <c r="F152" s="10"/>
      <c r="G152" s="10"/>
      <c r="H152" s="10"/>
      <c r="I152" s="37">
        <f t="shared" si="2"/>
        <v>700</v>
      </c>
    </row>
    <row r="153" spans="1:9" x14ac:dyDescent="0.3">
      <c r="A153" s="4">
        <v>203</v>
      </c>
      <c r="B153" s="10"/>
      <c r="C153" s="10"/>
      <c r="D153" s="10"/>
      <c r="E153" s="10"/>
      <c r="F153" s="10"/>
      <c r="G153" s="10"/>
      <c r="H153" s="10"/>
      <c r="I153" s="37">
        <f t="shared" si="2"/>
        <v>0</v>
      </c>
    </row>
    <row r="154" spans="1:9" x14ac:dyDescent="0.3">
      <c r="A154" s="4">
        <v>204</v>
      </c>
      <c r="B154" s="10"/>
      <c r="C154" s="10"/>
      <c r="D154" s="10">
        <v>600</v>
      </c>
      <c r="E154" s="10"/>
      <c r="F154" s="10"/>
      <c r="G154" s="10"/>
      <c r="H154" s="10"/>
      <c r="I154" s="37">
        <f t="shared" si="2"/>
        <v>600</v>
      </c>
    </row>
    <row r="155" spans="1:9" x14ac:dyDescent="0.3">
      <c r="A155" s="4">
        <v>205</v>
      </c>
      <c r="B155" s="10"/>
      <c r="C155" s="10"/>
      <c r="D155" s="10"/>
      <c r="E155" s="10"/>
      <c r="F155" s="10"/>
      <c r="G155" s="10"/>
      <c r="H155" s="10"/>
      <c r="I155" s="37">
        <f t="shared" si="2"/>
        <v>0</v>
      </c>
    </row>
    <row r="156" spans="1:9" x14ac:dyDescent="0.3">
      <c r="A156" s="4">
        <v>206</v>
      </c>
      <c r="B156" s="10"/>
      <c r="C156" s="10"/>
      <c r="D156" s="10"/>
      <c r="E156" s="10"/>
      <c r="F156" s="10"/>
      <c r="G156" s="10"/>
      <c r="H156" s="10"/>
      <c r="I156" s="37">
        <f t="shared" si="2"/>
        <v>0</v>
      </c>
    </row>
    <row r="157" spans="1:9" x14ac:dyDescent="0.3">
      <c r="A157" s="4">
        <v>207</v>
      </c>
      <c r="B157" s="10"/>
      <c r="C157" s="10"/>
      <c r="D157" s="10"/>
      <c r="E157" s="10"/>
      <c r="F157" s="10"/>
      <c r="G157" s="10"/>
      <c r="H157" s="10"/>
      <c r="I157" s="37">
        <f t="shared" si="2"/>
        <v>0</v>
      </c>
    </row>
    <row r="158" spans="1:9" x14ac:dyDescent="0.3">
      <c r="A158" s="4">
        <v>208</v>
      </c>
      <c r="B158" s="10"/>
      <c r="C158" s="10"/>
      <c r="D158" s="10"/>
      <c r="E158" s="10"/>
      <c r="F158" s="10"/>
      <c r="G158" s="10"/>
      <c r="H158" s="10"/>
      <c r="I158" s="37">
        <f t="shared" si="2"/>
        <v>0</v>
      </c>
    </row>
    <row r="159" spans="1:9" x14ac:dyDescent="0.3">
      <c r="A159" s="4">
        <v>209</v>
      </c>
      <c r="B159" s="10"/>
      <c r="C159" s="10"/>
      <c r="D159" s="10">
        <v>5000</v>
      </c>
      <c r="E159" s="10"/>
      <c r="F159" s="10"/>
      <c r="G159" s="10"/>
      <c r="H159" s="10"/>
      <c r="I159" s="37">
        <f t="shared" si="2"/>
        <v>5000</v>
      </c>
    </row>
    <row r="160" spans="1:9" x14ac:dyDescent="0.3">
      <c r="A160" s="4">
        <v>211</v>
      </c>
      <c r="B160" s="10"/>
      <c r="C160" s="10"/>
      <c r="D160" s="10"/>
      <c r="E160" s="10"/>
      <c r="F160" s="10"/>
      <c r="G160" s="10"/>
      <c r="H160" s="10"/>
      <c r="I160" s="37">
        <f t="shared" si="2"/>
        <v>0</v>
      </c>
    </row>
    <row r="161" spans="1:9" x14ac:dyDescent="0.3">
      <c r="A161">
        <v>212</v>
      </c>
      <c r="H161" s="7">
        <v>1</v>
      </c>
      <c r="I161" s="37">
        <f t="shared" si="2"/>
        <v>1</v>
      </c>
    </row>
    <row r="162" spans="1:9" x14ac:dyDescent="0.3">
      <c r="A162">
        <v>213</v>
      </c>
      <c r="D162" s="7">
        <v>1000</v>
      </c>
      <c r="I162" s="37">
        <f t="shared" si="2"/>
        <v>1000</v>
      </c>
    </row>
    <row r="163" spans="1:9" x14ac:dyDescent="0.3">
      <c r="A163">
        <v>214</v>
      </c>
      <c r="H163" s="7">
        <v>1</v>
      </c>
      <c r="I163" s="37">
        <f t="shared" si="2"/>
        <v>1</v>
      </c>
    </row>
    <row r="164" spans="1:9" x14ac:dyDescent="0.3">
      <c r="A164">
        <v>215</v>
      </c>
      <c r="H164" s="7">
        <v>1</v>
      </c>
      <c r="I164" s="37">
        <f t="shared" si="2"/>
        <v>1</v>
      </c>
    </row>
    <row r="165" spans="1:9" x14ac:dyDescent="0.3">
      <c r="A165">
        <v>216</v>
      </c>
      <c r="B165" s="7">
        <v>100</v>
      </c>
      <c r="I165" s="37">
        <f t="shared" si="2"/>
        <v>100</v>
      </c>
    </row>
    <row r="166" spans="1:9" x14ac:dyDescent="0.3">
      <c r="A166">
        <v>217</v>
      </c>
      <c r="H166" s="7">
        <v>1</v>
      </c>
      <c r="I166" s="37">
        <f t="shared" si="2"/>
        <v>1</v>
      </c>
    </row>
    <row r="167" spans="1:9" x14ac:dyDescent="0.3">
      <c r="A167">
        <v>218</v>
      </c>
      <c r="B167" s="7">
        <v>1500</v>
      </c>
      <c r="I167" s="37">
        <f t="shared" si="2"/>
        <v>1500</v>
      </c>
    </row>
    <row r="168" spans="1:9" x14ac:dyDescent="0.3">
      <c r="A168">
        <v>219</v>
      </c>
      <c r="I168" s="37">
        <f t="shared" si="2"/>
        <v>0</v>
      </c>
    </row>
    <row r="169" spans="1:9" x14ac:dyDescent="0.3">
      <c r="A169">
        <v>220</v>
      </c>
      <c r="D169" s="7">
        <v>2000</v>
      </c>
      <c r="I169" s="37">
        <f t="shared" si="2"/>
        <v>2000</v>
      </c>
    </row>
    <row r="170" spans="1:9" x14ac:dyDescent="0.3">
      <c r="A170">
        <v>222</v>
      </c>
      <c r="B170" s="7">
        <v>600</v>
      </c>
      <c r="I170" s="37">
        <f t="shared" si="2"/>
        <v>600</v>
      </c>
    </row>
    <row r="171" spans="1:9" x14ac:dyDescent="0.3">
      <c r="A171">
        <v>223</v>
      </c>
      <c r="B171" s="7">
        <v>1000</v>
      </c>
      <c r="I171" s="37">
        <f t="shared" si="2"/>
        <v>1000</v>
      </c>
    </row>
    <row r="172" spans="1:9" x14ac:dyDescent="0.3">
      <c r="A172">
        <v>224</v>
      </c>
      <c r="B172" s="7">
        <v>500</v>
      </c>
      <c r="I172" s="37">
        <f t="shared" si="2"/>
        <v>500</v>
      </c>
    </row>
    <row r="173" spans="1:9" x14ac:dyDescent="0.3">
      <c r="A173">
        <v>225</v>
      </c>
      <c r="B173" s="7">
        <v>1000</v>
      </c>
      <c r="I173" s="37">
        <f t="shared" si="2"/>
        <v>1000</v>
      </c>
    </row>
    <row r="174" spans="1:9" x14ac:dyDescent="0.3">
      <c r="A174">
        <v>226</v>
      </c>
      <c r="B174" s="7">
        <v>1500</v>
      </c>
      <c r="I174" s="37">
        <f t="shared" si="2"/>
        <v>1500</v>
      </c>
    </row>
    <row r="175" spans="1:9" x14ac:dyDescent="0.3">
      <c r="A175">
        <v>227</v>
      </c>
      <c r="E175" s="7">
        <v>800</v>
      </c>
      <c r="I175" s="37">
        <f t="shared" si="2"/>
        <v>800</v>
      </c>
    </row>
    <row r="176" spans="1:9" x14ac:dyDescent="0.3">
      <c r="A176">
        <v>228</v>
      </c>
      <c r="B176" s="7">
        <v>800</v>
      </c>
      <c r="I176" s="37">
        <f t="shared" si="2"/>
        <v>800</v>
      </c>
    </row>
    <row r="177" spans="1:9" x14ac:dyDescent="0.3">
      <c r="A177">
        <v>229</v>
      </c>
      <c r="B177" s="7">
        <v>860</v>
      </c>
      <c r="I177" s="37">
        <f t="shared" si="2"/>
        <v>860</v>
      </c>
    </row>
    <row r="178" spans="1:9" x14ac:dyDescent="0.3">
      <c r="A178">
        <v>230</v>
      </c>
      <c r="B178" s="7">
        <v>10000</v>
      </c>
      <c r="I178" s="37">
        <f t="shared" si="2"/>
        <v>10000</v>
      </c>
    </row>
    <row r="179" spans="1:9" x14ac:dyDescent="0.3">
      <c r="A179">
        <v>231</v>
      </c>
      <c r="E179" s="7">
        <v>6</v>
      </c>
      <c r="I179" s="37">
        <f t="shared" si="2"/>
        <v>6</v>
      </c>
    </row>
    <row r="180" spans="1:9" x14ac:dyDescent="0.3">
      <c r="A180">
        <v>232</v>
      </c>
      <c r="B180" s="7">
        <v>500</v>
      </c>
      <c r="I180" s="37">
        <f t="shared" si="2"/>
        <v>500</v>
      </c>
    </row>
    <row r="181" spans="1:9" x14ac:dyDescent="0.3">
      <c r="A181">
        <v>233</v>
      </c>
      <c r="C181" s="7">
        <v>50</v>
      </c>
      <c r="I181" s="37">
        <f t="shared" si="2"/>
        <v>50</v>
      </c>
    </row>
    <row r="182" spans="1:9" x14ac:dyDescent="0.3">
      <c r="A182">
        <v>234</v>
      </c>
      <c r="B182" s="7">
        <v>200</v>
      </c>
      <c r="I182" s="37">
        <f t="shared" si="2"/>
        <v>200</v>
      </c>
    </row>
    <row r="183" spans="1:9" x14ac:dyDescent="0.3">
      <c r="A183">
        <v>235</v>
      </c>
      <c r="B183" s="7">
        <v>200</v>
      </c>
      <c r="I183" s="37">
        <f t="shared" si="2"/>
        <v>200</v>
      </c>
    </row>
    <row r="184" spans="1:9" x14ac:dyDescent="0.3">
      <c r="A184">
        <v>236</v>
      </c>
      <c r="C184" s="7">
        <v>500</v>
      </c>
      <c r="I184" s="37">
        <f t="shared" si="2"/>
        <v>500</v>
      </c>
    </row>
    <row r="185" spans="1:9" x14ac:dyDescent="0.3">
      <c r="A185">
        <v>237</v>
      </c>
      <c r="B185" s="7">
        <v>400</v>
      </c>
      <c r="I185" s="37">
        <f t="shared" si="2"/>
        <v>400</v>
      </c>
    </row>
    <row r="186" spans="1:9" x14ac:dyDescent="0.3">
      <c r="A186">
        <v>238</v>
      </c>
      <c r="B186" s="7">
        <v>950</v>
      </c>
      <c r="I186" s="37">
        <f t="shared" si="2"/>
        <v>950</v>
      </c>
    </row>
    <row r="187" spans="1:9" x14ac:dyDescent="0.3">
      <c r="A187">
        <v>239</v>
      </c>
      <c r="B187" s="7">
        <v>100</v>
      </c>
      <c r="I187" s="37">
        <f t="shared" si="2"/>
        <v>100</v>
      </c>
    </row>
    <row r="188" spans="1:9" x14ac:dyDescent="0.3">
      <c r="A188">
        <v>240</v>
      </c>
      <c r="C188" s="7">
        <v>50</v>
      </c>
      <c r="D188" s="7">
        <v>10</v>
      </c>
      <c r="I188" s="37">
        <f t="shared" si="2"/>
        <v>60</v>
      </c>
    </row>
    <row r="189" spans="1:9" x14ac:dyDescent="0.3">
      <c r="A189">
        <v>241</v>
      </c>
      <c r="B189" s="7">
        <v>50</v>
      </c>
      <c r="I189" s="37">
        <f t="shared" si="2"/>
        <v>50</v>
      </c>
    </row>
    <row r="190" spans="1:9" x14ac:dyDescent="0.3">
      <c r="A190">
        <v>249</v>
      </c>
      <c r="B190" s="7">
        <v>500</v>
      </c>
      <c r="I190" s="37">
        <f t="shared" si="2"/>
        <v>500</v>
      </c>
    </row>
    <row r="191" spans="1:9" x14ac:dyDescent="0.3">
      <c r="A191">
        <v>250</v>
      </c>
      <c r="B191" s="7">
        <v>750</v>
      </c>
      <c r="I191" s="37">
        <f t="shared" si="2"/>
        <v>750</v>
      </c>
    </row>
    <row r="192" spans="1:9" x14ac:dyDescent="0.3">
      <c r="A192">
        <v>251</v>
      </c>
      <c r="I192" s="37">
        <f t="shared" si="2"/>
        <v>0</v>
      </c>
    </row>
    <row r="193" spans="1:9" x14ac:dyDescent="0.3">
      <c r="A193">
        <v>252</v>
      </c>
      <c r="B193" s="7">
        <v>1000</v>
      </c>
      <c r="I193" s="37">
        <f t="shared" si="2"/>
        <v>1000</v>
      </c>
    </row>
    <row r="194" spans="1:9" x14ac:dyDescent="0.3">
      <c r="A194">
        <v>253</v>
      </c>
      <c r="B194" s="7">
        <v>500</v>
      </c>
      <c r="I194" s="37">
        <f t="shared" si="2"/>
        <v>500</v>
      </c>
    </row>
    <row r="195" spans="1:9" x14ac:dyDescent="0.3">
      <c r="A195">
        <v>255</v>
      </c>
      <c r="B195" s="7">
        <v>500</v>
      </c>
      <c r="I195" s="37">
        <f t="shared" ref="I195:I215" si="3">SUM(B195:H195)</f>
        <v>500</v>
      </c>
    </row>
    <row r="196" spans="1:9" x14ac:dyDescent="0.3">
      <c r="A196">
        <v>256</v>
      </c>
      <c r="B196" s="7">
        <v>100</v>
      </c>
      <c r="I196" s="37">
        <f t="shared" si="3"/>
        <v>100</v>
      </c>
    </row>
    <row r="197" spans="1:9" x14ac:dyDescent="0.3">
      <c r="A197">
        <v>259</v>
      </c>
      <c r="D197" s="7">
        <v>150</v>
      </c>
      <c r="I197" s="37">
        <f t="shared" si="3"/>
        <v>150</v>
      </c>
    </row>
    <row r="198" spans="1:9" x14ac:dyDescent="0.3">
      <c r="A198">
        <v>260</v>
      </c>
      <c r="B198" s="7">
        <v>250</v>
      </c>
      <c r="I198" s="37">
        <f t="shared" si="3"/>
        <v>250</v>
      </c>
    </row>
    <row r="199" spans="1:9" x14ac:dyDescent="0.3">
      <c r="A199">
        <v>261</v>
      </c>
      <c r="B199" s="7">
        <v>500</v>
      </c>
      <c r="I199" s="37">
        <f t="shared" si="3"/>
        <v>500</v>
      </c>
    </row>
    <row r="200" spans="1:9" x14ac:dyDescent="0.3">
      <c r="A200">
        <v>262</v>
      </c>
      <c r="B200" s="7">
        <v>250</v>
      </c>
      <c r="I200" s="37">
        <f t="shared" si="3"/>
        <v>250</v>
      </c>
    </row>
    <row r="201" spans="1:9" x14ac:dyDescent="0.3">
      <c r="A201">
        <v>263</v>
      </c>
      <c r="B201" s="7">
        <v>500</v>
      </c>
      <c r="I201" s="37">
        <f t="shared" si="3"/>
        <v>500</v>
      </c>
    </row>
    <row r="202" spans="1:9" x14ac:dyDescent="0.3">
      <c r="A202">
        <v>264</v>
      </c>
      <c r="B202" s="7">
        <v>250</v>
      </c>
      <c r="I202" s="37">
        <f t="shared" si="3"/>
        <v>250</v>
      </c>
    </row>
    <row r="203" spans="1:9" x14ac:dyDescent="0.3">
      <c r="A203">
        <v>265</v>
      </c>
      <c r="D203" s="7">
        <v>500</v>
      </c>
      <c r="I203" s="37">
        <f t="shared" si="3"/>
        <v>500</v>
      </c>
    </row>
    <row r="204" spans="1:9" x14ac:dyDescent="0.3">
      <c r="A204">
        <v>266</v>
      </c>
      <c r="B204" s="7">
        <v>100</v>
      </c>
      <c r="I204" s="37">
        <f t="shared" si="3"/>
        <v>100</v>
      </c>
    </row>
    <row r="205" spans="1:9" x14ac:dyDescent="0.3">
      <c r="A205">
        <v>267</v>
      </c>
      <c r="B205" s="7">
        <v>500</v>
      </c>
      <c r="I205" s="37">
        <f t="shared" si="3"/>
        <v>500</v>
      </c>
    </row>
    <row r="206" spans="1:9" x14ac:dyDescent="0.3">
      <c r="A206">
        <v>268</v>
      </c>
      <c r="B206" s="7">
        <v>500</v>
      </c>
      <c r="I206" s="37">
        <f t="shared" si="3"/>
        <v>500</v>
      </c>
    </row>
    <row r="207" spans="1:9" x14ac:dyDescent="0.3">
      <c r="A207">
        <v>269</v>
      </c>
      <c r="I207" s="37">
        <f t="shared" si="3"/>
        <v>0</v>
      </c>
    </row>
    <row r="208" spans="1:9" x14ac:dyDescent="0.3">
      <c r="A208">
        <v>271</v>
      </c>
      <c r="C208" s="7">
        <v>500</v>
      </c>
      <c r="I208" s="37">
        <f t="shared" si="3"/>
        <v>500</v>
      </c>
    </row>
    <row r="209" spans="1:9" x14ac:dyDescent="0.3">
      <c r="A209">
        <v>272</v>
      </c>
      <c r="B209" s="7">
        <v>450</v>
      </c>
      <c r="I209" s="37">
        <f t="shared" si="3"/>
        <v>450</v>
      </c>
    </row>
    <row r="210" spans="1:9" x14ac:dyDescent="0.3">
      <c r="A210">
        <v>273</v>
      </c>
      <c r="B210" s="7">
        <v>100</v>
      </c>
      <c r="E210" s="7">
        <v>100</v>
      </c>
      <c r="I210" s="37">
        <f t="shared" si="3"/>
        <v>200</v>
      </c>
    </row>
    <row r="211" spans="1:9" x14ac:dyDescent="0.3">
      <c r="A211">
        <v>280</v>
      </c>
      <c r="B211" s="7">
        <v>500</v>
      </c>
      <c r="I211" s="37">
        <f t="shared" si="3"/>
        <v>500</v>
      </c>
    </row>
    <row r="212" spans="1:9" x14ac:dyDescent="0.3">
      <c r="A212">
        <v>288</v>
      </c>
      <c r="I212" s="37">
        <f t="shared" si="3"/>
        <v>0</v>
      </c>
    </row>
    <row r="213" spans="1:9" x14ac:dyDescent="0.3">
      <c r="A213">
        <v>289</v>
      </c>
      <c r="I213" s="37">
        <f t="shared" si="3"/>
        <v>0</v>
      </c>
    </row>
    <row r="214" spans="1:9" x14ac:dyDescent="0.3">
      <c r="A214">
        <v>291</v>
      </c>
      <c r="D214" s="7">
        <v>200</v>
      </c>
      <c r="G214" s="7">
        <v>5</v>
      </c>
      <c r="H214" s="7">
        <v>10</v>
      </c>
      <c r="I214" s="37">
        <f t="shared" si="3"/>
        <v>215</v>
      </c>
    </row>
    <row r="215" spans="1:9" x14ac:dyDescent="0.3">
      <c r="A215">
        <v>294</v>
      </c>
      <c r="G215" s="7">
        <v>150</v>
      </c>
      <c r="I215" s="37">
        <f t="shared" si="3"/>
        <v>150</v>
      </c>
    </row>
  </sheetData>
  <pageMargins left="0.7" right="0.7" top="0.75" bottom="0.75" header="0.3" footer="0.3"/>
  <ignoredErrors>
    <ignoredError sqref="I2:I21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2B95-3B6E-4132-AFF6-498236B5163D}">
  <dimension ref="A1:C215"/>
  <sheetViews>
    <sheetView workbookViewId="0">
      <selection activeCell="C1" sqref="C1:C1048576"/>
    </sheetView>
  </sheetViews>
  <sheetFormatPr defaultRowHeight="14.4" x14ac:dyDescent="0.3"/>
  <cols>
    <col min="1" max="1" width="17" customWidth="1"/>
    <col min="2" max="2" width="16.21875" style="7" customWidth="1"/>
    <col min="3" max="3" width="17" style="37" customWidth="1"/>
  </cols>
  <sheetData>
    <row r="1" spans="1:3" x14ac:dyDescent="0.3">
      <c r="A1" t="s">
        <v>106</v>
      </c>
      <c r="B1" s="6" t="s">
        <v>107</v>
      </c>
      <c r="C1" s="37" t="s">
        <v>108</v>
      </c>
    </row>
    <row r="2" spans="1:3" x14ac:dyDescent="0.3">
      <c r="A2">
        <v>500000</v>
      </c>
      <c r="C2" s="37">
        <f>SUM(A2:B2)</f>
        <v>500000</v>
      </c>
    </row>
    <row r="3" spans="1:3" x14ac:dyDescent="0.3">
      <c r="A3">
        <v>1000000</v>
      </c>
      <c r="B3" s="7">
        <f>1000*1000</f>
        <v>1000000</v>
      </c>
      <c r="C3" s="37">
        <f t="shared" ref="C3:C66" si="0">SUM(A3:B3)</f>
        <v>2000000</v>
      </c>
    </row>
    <row r="4" spans="1:3" x14ac:dyDescent="0.3">
      <c r="A4">
        <v>350000</v>
      </c>
      <c r="B4" s="58">
        <v>166667</v>
      </c>
      <c r="C4" s="37">
        <f t="shared" si="0"/>
        <v>516667</v>
      </c>
    </row>
    <row r="5" spans="1:3" x14ac:dyDescent="0.3">
      <c r="A5">
        <v>500000</v>
      </c>
      <c r="B5" s="7">
        <f>500*1000</f>
        <v>500000</v>
      </c>
      <c r="C5" s="37">
        <f t="shared" si="0"/>
        <v>1000000</v>
      </c>
    </row>
    <row r="6" spans="1:3" x14ac:dyDescent="0.3">
      <c r="A6">
        <v>500000</v>
      </c>
      <c r="B6" s="7">
        <f>500*1000</f>
        <v>500000</v>
      </c>
      <c r="C6" s="37">
        <f t="shared" si="0"/>
        <v>1000000</v>
      </c>
    </row>
    <row r="7" spans="1:3" x14ac:dyDescent="0.3">
      <c r="A7">
        <v>208333</v>
      </c>
      <c r="B7" s="58">
        <v>166667</v>
      </c>
      <c r="C7" s="37">
        <f t="shared" si="0"/>
        <v>375000</v>
      </c>
    </row>
    <row r="8" spans="1:3" x14ac:dyDescent="0.3">
      <c r="A8">
        <v>500000</v>
      </c>
      <c r="B8" s="7">
        <f t="shared" ref="B8:B9" si="1">500*1000</f>
        <v>500000</v>
      </c>
      <c r="C8" s="37">
        <f t="shared" si="0"/>
        <v>1000000</v>
      </c>
    </row>
    <row r="9" spans="1:3" x14ac:dyDescent="0.3">
      <c r="A9">
        <v>500000</v>
      </c>
      <c r="B9" s="7">
        <f t="shared" si="1"/>
        <v>500000</v>
      </c>
      <c r="C9" s="37">
        <f t="shared" si="0"/>
        <v>1000000</v>
      </c>
    </row>
    <row r="10" spans="1:3" x14ac:dyDescent="0.3">
      <c r="A10">
        <v>1000000</v>
      </c>
      <c r="C10" s="37">
        <f t="shared" si="0"/>
        <v>1000000</v>
      </c>
    </row>
    <row r="11" spans="1:3" x14ac:dyDescent="0.3">
      <c r="A11">
        <v>1000000</v>
      </c>
      <c r="C11" s="37">
        <f t="shared" si="0"/>
        <v>1000000</v>
      </c>
    </row>
    <row r="12" spans="1:3" x14ac:dyDescent="0.3">
      <c r="A12">
        <v>500000</v>
      </c>
      <c r="B12" s="7">
        <f>500*1000</f>
        <v>500000</v>
      </c>
      <c r="C12" s="37">
        <f t="shared" si="0"/>
        <v>1000000</v>
      </c>
    </row>
    <row r="13" spans="1:3" x14ac:dyDescent="0.3">
      <c r="A13">
        <v>1000000</v>
      </c>
      <c r="B13" s="7">
        <f>1000*1000</f>
        <v>1000000</v>
      </c>
      <c r="C13" s="37">
        <f t="shared" si="0"/>
        <v>2000000</v>
      </c>
    </row>
    <row r="14" spans="1:3" x14ac:dyDescent="0.3">
      <c r="A14">
        <v>1000000</v>
      </c>
      <c r="B14" s="7">
        <f>1000*1000</f>
        <v>1000000</v>
      </c>
      <c r="C14" s="37">
        <f t="shared" si="0"/>
        <v>2000000</v>
      </c>
    </row>
    <row r="15" spans="1:3" x14ac:dyDescent="0.3">
      <c r="A15">
        <v>180000</v>
      </c>
      <c r="B15" s="7">
        <v>240000</v>
      </c>
      <c r="C15" s="37">
        <f t="shared" si="0"/>
        <v>420000</v>
      </c>
    </row>
    <row r="16" spans="1:3" x14ac:dyDescent="0.3">
      <c r="A16">
        <v>90000</v>
      </c>
      <c r="B16" s="7">
        <f>6*1000*30</f>
        <v>180000</v>
      </c>
      <c r="C16" s="37">
        <f t="shared" si="0"/>
        <v>270000</v>
      </c>
    </row>
    <row r="17" spans="1:3" x14ac:dyDescent="0.3">
      <c r="A17">
        <v>90000</v>
      </c>
      <c r="B17" s="7">
        <f>11*1000*30</f>
        <v>330000</v>
      </c>
      <c r="C17" s="37">
        <f t="shared" si="0"/>
        <v>420000</v>
      </c>
    </row>
    <row r="18" spans="1:3" x14ac:dyDescent="0.3">
      <c r="A18">
        <v>180000</v>
      </c>
      <c r="B18" s="7">
        <f>12*1000*30</f>
        <v>360000</v>
      </c>
      <c r="C18" s="37">
        <f t="shared" si="0"/>
        <v>540000</v>
      </c>
    </row>
    <row r="19" spans="1:3" x14ac:dyDescent="0.3">
      <c r="A19">
        <v>360000</v>
      </c>
      <c r="B19" s="7">
        <f>4*1000*30</f>
        <v>120000</v>
      </c>
      <c r="C19" s="37">
        <f t="shared" si="0"/>
        <v>480000</v>
      </c>
    </row>
    <row r="20" spans="1:3" x14ac:dyDescent="0.3">
      <c r="A20">
        <v>750000</v>
      </c>
      <c r="B20" s="7">
        <f>18*1000*30</f>
        <v>540000</v>
      </c>
      <c r="C20" s="37">
        <f t="shared" si="0"/>
        <v>1290000</v>
      </c>
    </row>
    <row r="21" spans="1:3" x14ac:dyDescent="0.3">
      <c r="B21" s="7">
        <f>5*1000*30</f>
        <v>150000</v>
      </c>
      <c r="C21" s="37">
        <f t="shared" si="0"/>
        <v>150000</v>
      </c>
    </row>
    <row r="22" spans="1:3" x14ac:dyDescent="0.3">
      <c r="B22" s="7">
        <f>3*1000*30</f>
        <v>90000</v>
      </c>
      <c r="C22" s="37">
        <f t="shared" si="0"/>
        <v>90000</v>
      </c>
    </row>
    <row r="23" spans="1:3" x14ac:dyDescent="0.3">
      <c r="A23">
        <v>180000</v>
      </c>
      <c r="B23" s="7">
        <f>10*1000*30</f>
        <v>300000</v>
      </c>
      <c r="C23" s="37">
        <f t="shared" si="0"/>
        <v>480000</v>
      </c>
    </row>
    <row r="24" spans="1:3" x14ac:dyDescent="0.3">
      <c r="A24">
        <v>450000</v>
      </c>
      <c r="B24" s="7">
        <f>25*1000*30</f>
        <v>750000</v>
      </c>
      <c r="C24" s="37">
        <f t="shared" si="0"/>
        <v>1200000</v>
      </c>
    </row>
    <row r="25" spans="1:3" x14ac:dyDescent="0.3">
      <c r="A25">
        <v>180000</v>
      </c>
      <c r="B25" s="7">
        <f>10*1000*30</f>
        <v>300000</v>
      </c>
      <c r="C25" s="37">
        <f t="shared" si="0"/>
        <v>480000</v>
      </c>
    </row>
    <row r="26" spans="1:3" x14ac:dyDescent="0.3">
      <c r="A26">
        <v>210000</v>
      </c>
      <c r="B26" s="7">
        <f>13*1000*30</f>
        <v>390000</v>
      </c>
      <c r="C26" s="37">
        <f t="shared" si="0"/>
        <v>600000</v>
      </c>
    </row>
    <row r="27" spans="1:3" x14ac:dyDescent="0.3">
      <c r="A27">
        <v>300000</v>
      </c>
      <c r="B27" s="7">
        <f>110*1000*4</f>
        <v>440000</v>
      </c>
      <c r="C27" s="37">
        <f t="shared" si="0"/>
        <v>740000</v>
      </c>
    </row>
    <row r="28" spans="1:3" x14ac:dyDescent="0.3">
      <c r="A28">
        <v>900000</v>
      </c>
      <c r="B28" s="7">
        <v>600000</v>
      </c>
      <c r="C28" s="37">
        <f t="shared" si="0"/>
        <v>1500000</v>
      </c>
    </row>
    <row r="29" spans="1:3" x14ac:dyDescent="0.3">
      <c r="A29">
        <v>300000</v>
      </c>
      <c r="B29" s="7">
        <f>100*1000*4</f>
        <v>400000</v>
      </c>
      <c r="C29" s="37">
        <f t="shared" si="0"/>
        <v>700000</v>
      </c>
    </row>
    <row r="30" spans="1:3" x14ac:dyDescent="0.3">
      <c r="A30">
        <v>300000</v>
      </c>
      <c r="B30" s="7">
        <v>200000</v>
      </c>
      <c r="C30" s="37">
        <f t="shared" si="0"/>
        <v>500000</v>
      </c>
    </row>
    <row r="31" spans="1:3" x14ac:dyDescent="0.3">
      <c r="A31">
        <v>350000</v>
      </c>
      <c r="B31" s="7">
        <v>450000</v>
      </c>
      <c r="C31" s="37">
        <f t="shared" si="0"/>
        <v>800000</v>
      </c>
    </row>
    <row r="32" spans="1:3" x14ac:dyDescent="0.3">
      <c r="A32">
        <v>455000</v>
      </c>
      <c r="B32" s="7">
        <f>100*1000*4</f>
        <v>400000</v>
      </c>
      <c r="C32" s="37">
        <f t="shared" si="0"/>
        <v>855000</v>
      </c>
    </row>
    <row r="33" spans="1:3" x14ac:dyDescent="0.3">
      <c r="A33">
        <v>500000</v>
      </c>
      <c r="B33" s="7">
        <f>1000*1000</f>
        <v>1000000</v>
      </c>
      <c r="C33" s="37">
        <f t="shared" si="0"/>
        <v>1500000</v>
      </c>
    </row>
    <row r="34" spans="1:3" x14ac:dyDescent="0.3">
      <c r="A34">
        <v>300000</v>
      </c>
      <c r="B34" s="7">
        <v>200000</v>
      </c>
      <c r="C34" s="37">
        <f t="shared" si="0"/>
        <v>500000</v>
      </c>
    </row>
    <row r="35" spans="1:3" x14ac:dyDescent="0.3">
      <c r="A35">
        <v>350000</v>
      </c>
      <c r="B35" s="7">
        <v>250000</v>
      </c>
      <c r="C35" s="37">
        <f t="shared" si="0"/>
        <v>600000</v>
      </c>
    </row>
    <row r="36" spans="1:3" x14ac:dyDescent="0.3">
      <c r="A36">
        <v>200000</v>
      </c>
      <c r="B36" s="7">
        <v>150000</v>
      </c>
      <c r="C36" s="37">
        <f t="shared" si="0"/>
        <v>350000</v>
      </c>
    </row>
    <row r="37" spans="1:3" x14ac:dyDescent="0.3">
      <c r="A37">
        <v>350000</v>
      </c>
      <c r="C37" s="37">
        <f t="shared" si="0"/>
        <v>350000</v>
      </c>
    </row>
    <row r="38" spans="1:3" x14ac:dyDescent="0.3">
      <c r="A38">
        <v>600000</v>
      </c>
      <c r="C38" s="37">
        <f t="shared" si="0"/>
        <v>600000</v>
      </c>
    </row>
    <row r="39" spans="1:3" x14ac:dyDescent="0.3">
      <c r="A39">
        <v>1000000</v>
      </c>
      <c r="C39" s="37">
        <f t="shared" si="0"/>
        <v>1000000</v>
      </c>
    </row>
    <row r="40" spans="1:3" x14ac:dyDescent="0.3">
      <c r="A40">
        <v>1000000</v>
      </c>
      <c r="C40" s="37">
        <f t="shared" si="0"/>
        <v>1000000</v>
      </c>
    </row>
    <row r="41" spans="1:3" x14ac:dyDescent="0.3">
      <c r="A41">
        <v>500000</v>
      </c>
      <c r="B41" s="7">
        <v>400000</v>
      </c>
      <c r="C41" s="37">
        <f t="shared" si="0"/>
        <v>900000</v>
      </c>
    </row>
    <row r="42" spans="1:3" x14ac:dyDescent="0.3">
      <c r="A42">
        <v>125000</v>
      </c>
      <c r="C42" s="37">
        <f t="shared" si="0"/>
        <v>125000</v>
      </c>
    </row>
    <row r="43" spans="1:3" x14ac:dyDescent="0.3">
      <c r="A43">
        <v>350000</v>
      </c>
      <c r="C43" s="37">
        <f t="shared" si="0"/>
        <v>350000</v>
      </c>
    </row>
    <row r="44" spans="1:3" x14ac:dyDescent="0.3">
      <c r="A44">
        <v>1000000</v>
      </c>
      <c r="C44" s="37">
        <f t="shared" si="0"/>
        <v>1000000</v>
      </c>
    </row>
    <row r="45" spans="1:3" x14ac:dyDescent="0.3">
      <c r="A45">
        <v>502000</v>
      </c>
      <c r="B45" s="7">
        <v>1003000</v>
      </c>
      <c r="C45" s="37">
        <f t="shared" si="0"/>
        <v>1505000</v>
      </c>
    </row>
    <row r="46" spans="1:3" x14ac:dyDescent="0.3">
      <c r="A46">
        <v>159990</v>
      </c>
      <c r="B46" s="7">
        <f>4.85*1000*30</f>
        <v>145500</v>
      </c>
      <c r="C46" s="37">
        <f t="shared" si="0"/>
        <v>305490</v>
      </c>
    </row>
    <row r="47" spans="1:3" x14ac:dyDescent="0.3">
      <c r="A47">
        <v>933331</v>
      </c>
      <c r="C47" s="37">
        <f t="shared" si="0"/>
        <v>933331</v>
      </c>
    </row>
    <row r="48" spans="1:3" x14ac:dyDescent="0.3">
      <c r="A48">
        <v>499940</v>
      </c>
      <c r="B48" s="7">
        <f>16.66*1000*30</f>
        <v>499800</v>
      </c>
      <c r="C48" s="37">
        <f t="shared" si="0"/>
        <v>999740</v>
      </c>
    </row>
    <row r="49" spans="1:3" x14ac:dyDescent="0.3">
      <c r="A49">
        <v>1285500</v>
      </c>
      <c r="B49" s="7">
        <f>500*1000</f>
        <v>500000</v>
      </c>
      <c r="C49" s="37">
        <f t="shared" si="0"/>
        <v>1785500</v>
      </c>
    </row>
    <row r="50" spans="1:3" x14ac:dyDescent="0.3">
      <c r="A50">
        <v>499940</v>
      </c>
      <c r="B50" s="7">
        <f>1000*1000</f>
        <v>1000000</v>
      </c>
      <c r="C50" s="37">
        <f t="shared" si="0"/>
        <v>1499940</v>
      </c>
    </row>
    <row r="51" spans="1:3" x14ac:dyDescent="0.3">
      <c r="A51">
        <v>125000</v>
      </c>
      <c r="C51" s="37">
        <f t="shared" si="0"/>
        <v>125000</v>
      </c>
    </row>
    <row r="52" spans="1:3" x14ac:dyDescent="0.3">
      <c r="A52">
        <v>466620</v>
      </c>
      <c r="B52" s="7">
        <v>416667</v>
      </c>
      <c r="C52" s="37">
        <f t="shared" si="0"/>
        <v>883287</v>
      </c>
    </row>
    <row r="53" spans="1:3" x14ac:dyDescent="0.3">
      <c r="A53">
        <v>600000</v>
      </c>
      <c r="B53" s="48">
        <v>333333</v>
      </c>
      <c r="C53" s="37">
        <f t="shared" si="0"/>
        <v>933333</v>
      </c>
    </row>
    <row r="54" spans="1:3" x14ac:dyDescent="0.3">
      <c r="A54">
        <v>500000</v>
      </c>
      <c r="B54" s="48">
        <v>125000</v>
      </c>
      <c r="C54" s="37">
        <f t="shared" si="0"/>
        <v>625000</v>
      </c>
    </row>
    <row r="55" spans="1:3" x14ac:dyDescent="0.3">
      <c r="A55">
        <v>300000</v>
      </c>
      <c r="B55" s="7">
        <f>15*1000*30</f>
        <v>450000</v>
      </c>
      <c r="C55" s="37">
        <f t="shared" si="0"/>
        <v>750000</v>
      </c>
    </row>
    <row r="56" spans="1:3" x14ac:dyDescent="0.3">
      <c r="A56">
        <v>750000</v>
      </c>
      <c r="B56" s="7">
        <v>250000</v>
      </c>
      <c r="C56" s="37">
        <f t="shared" si="0"/>
        <v>1000000</v>
      </c>
    </row>
    <row r="57" spans="1:3" x14ac:dyDescent="0.3">
      <c r="A57">
        <v>300000</v>
      </c>
      <c r="B57" s="7">
        <f>15*1000*30</f>
        <v>450000</v>
      </c>
      <c r="C57" s="37">
        <f t="shared" si="0"/>
        <v>750000</v>
      </c>
    </row>
    <row r="58" spans="1:3" x14ac:dyDescent="0.3">
      <c r="A58">
        <v>210000</v>
      </c>
      <c r="B58" s="7">
        <f>9*1000*30</f>
        <v>270000</v>
      </c>
      <c r="C58" s="37">
        <f t="shared" si="0"/>
        <v>480000</v>
      </c>
    </row>
    <row r="59" spans="1:3" x14ac:dyDescent="0.3">
      <c r="A59">
        <v>150000</v>
      </c>
      <c r="B59" s="7">
        <f>95*1000*30</f>
        <v>2850000</v>
      </c>
      <c r="C59" s="37">
        <f t="shared" si="0"/>
        <v>3000000</v>
      </c>
    </row>
    <row r="60" spans="1:3" x14ac:dyDescent="0.3">
      <c r="A60">
        <v>330000</v>
      </c>
      <c r="B60" s="7">
        <v>400000</v>
      </c>
      <c r="C60" s="37">
        <f t="shared" si="0"/>
        <v>730000</v>
      </c>
    </row>
    <row r="61" spans="1:3" x14ac:dyDescent="0.3">
      <c r="C61" s="37">
        <f t="shared" si="0"/>
        <v>0</v>
      </c>
    </row>
    <row r="62" spans="1:3" x14ac:dyDescent="0.3">
      <c r="A62">
        <v>270000</v>
      </c>
      <c r="B62" s="7">
        <v>18000</v>
      </c>
      <c r="C62" s="37">
        <f t="shared" si="0"/>
        <v>288000</v>
      </c>
    </row>
    <row r="63" spans="1:3" x14ac:dyDescent="0.3">
      <c r="C63" s="37">
        <f t="shared" si="0"/>
        <v>0</v>
      </c>
    </row>
    <row r="64" spans="1:3" x14ac:dyDescent="0.3">
      <c r="A64">
        <v>6000</v>
      </c>
      <c r="B64" s="7">
        <v>15000</v>
      </c>
      <c r="C64" s="37">
        <f t="shared" si="0"/>
        <v>21000</v>
      </c>
    </row>
    <row r="65" spans="1:3" x14ac:dyDescent="0.3">
      <c r="A65">
        <v>15000</v>
      </c>
      <c r="B65" s="7">
        <v>6000</v>
      </c>
      <c r="C65" s="37">
        <f t="shared" si="0"/>
        <v>21000</v>
      </c>
    </row>
    <row r="66" spans="1:3" x14ac:dyDescent="0.3">
      <c r="A66">
        <v>15000</v>
      </c>
      <c r="B66" s="7">
        <f>1000*1000</f>
        <v>1000000</v>
      </c>
      <c r="C66" s="37">
        <f t="shared" si="0"/>
        <v>1015000</v>
      </c>
    </row>
    <row r="67" spans="1:3" x14ac:dyDescent="0.3">
      <c r="A67">
        <v>500000</v>
      </c>
      <c r="B67" s="7">
        <f>500*1000</f>
        <v>500000</v>
      </c>
      <c r="C67" s="37">
        <f t="shared" ref="C67:C130" si="2">SUM(A67:B67)</f>
        <v>1000000</v>
      </c>
    </row>
    <row r="68" spans="1:3" x14ac:dyDescent="0.3">
      <c r="A68">
        <v>700000</v>
      </c>
      <c r="B68" s="7">
        <v>400000</v>
      </c>
      <c r="C68" s="37">
        <f t="shared" si="2"/>
        <v>1100000</v>
      </c>
    </row>
    <row r="69" spans="1:3" x14ac:dyDescent="0.3">
      <c r="A69">
        <v>500000</v>
      </c>
      <c r="B69" s="7">
        <f>500*1000</f>
        <v>500000</v>
      </c>
      <c r="C69" s="37">
        <f t="shared" si="2"/>
        <v>1000000</v>
      </c>
    </row>
    <row r="70" spans="1:3" x14ac:dyDescent="0.3">
      <c r="A70">
        <v>500000</v>
      </c>
      <c r="B70" s="7">
        <f>500*1000</f>
        <v>500000</v>
      </c>
      <c r="C70" s="37">
        <f t="shared" si="2"/>
        <v>1000000</v>
      </c>
    </row>
    <row r="71" spans="1:3" x14ac:dyDescent="0.3">
      <c r="A71">
        <v>1000000</v>
      </c>
      <c r="B71" s="7">
        <f>1000*1000</f>
        <v>1000000</v>
      </c>
      <c r="C71" s="37">
        <f t="shared" si="2"/>
        <v>2000000</v>
      </c>
    </row>
    <row r="72" spans="1:3" x14ac:dyDescent="0.3">
      <c r="A72">
        <v>360000</v>
      </c>
      <c r="B72" s="7">
        <v>400000</v>
      </c>
      <c r="C72" s="37">
        <f t="shared" si="2"/>
        <v>760000</v>
      </c>
    </row>
    <row r="73" spans="1:3" x14ac:dyDescent="0.3">
      <c r="A73">
        <v>600000</v>
      </c>
      <c r="B73" s="7">
        <f>100*1000*4</f>
        <v>400000</v>
      </c>
      <c r="C73" s="37">
        <f t="shared" si="2"/>
        <v>1000000</v>
      </c>
    </row>
    <row r="74" spans="1:3" x14ac:dyDescent="0.3">
      <c r="A74">
        <v>300000</v>
      </c>
      <c r="B74" s="7">
        <f>500*1000</f>
        <v>500000</v>
      </c>
      <c r="C74" s="37">
        <f t="shared" si="2"/>
        <v>800000</v>
      </c>
    </row>
    <row r="75" spans="1:3" x14ac:dyDescent="0.3">
      <c r="A75">
        <v>500000</v>
      </c>
      <c r="B75" s="7">
        <f>500*1000</f>
        <v>500000</v>
      </c>
      <c r="C75" s="37">
        <f t="shared" si="2"/>
        <v>1000000</v>
      </c>
    </row>
    <row r="76" spans="1:3" x14ac:dyDescent="0.3">
      <c r="A76">
        <v>300000</v>
      </c>
      <c r="B76" s="7">
        <f>8*1000*30</f>
        <v>240000</v>
      </c>
      <c r="C76" s="37">
        <f t="shared" si="2"/>
        <v>540000</v>
      </c>
    </row>
    <row r="77" spans="1:3" x14ac:dyDescent="0.3">
      <c r="A77">
        <v>150000</v>
      </c>
      <c r="B77" s="7">
        <f>3*1000*30</f>
        <v>90000</v>
      </c>
      <c r="C77" s="37">
        <f t="shared" si="2"/>
        <v>240000</v>
      </c>
    </row>
    <row r="78" spans="1:3" x14ac:dyDescent="0.3">
      <c r="A78">
        <v>500000</v>
      </c>
      <c r="B78" s="7">
        <v>300000</v>
      </c>
      <c r="C78" s="37">
        <f t="shared" si="2"/>
        <v>800000</v>
      </c>
    </row>
    <row r="79" spans="1:3" x14ac:dyDescent="0.3">
      <c r="A79">
        <v>150000</v>
      </c>
      <c r="B79" s="7">
        <f>4*1000*30</f>
        <v>120000</v>
      </c>
      <c r="C79" s="37">
        <f t="shared" si="2"/>
        <v>270000</v>
      </c>
    </row>
    <row r="80" spans="1:3" x14ac:dyDescent="0.3">
      <c r="B80" s="7">
        <f t="shared" ref="B80:B82" si="3">100*1000*4</f>
        <v>400000</v>
      </c>
      <c r="C80" s="37">
        <f t="shared" si="2"/>
        <v>400000</v>
      </c>
    </row>
    <row r="81" spans="1:3" x14ac:dyDescent="0.3">
      <c r="A81">
        <v>900000</v>
      </c>
      <c r="B81" s="7">
        <f t="shared" si="3"/>
        <v>400000</v>
      </c>
      <c r="C81" s="37">
        <f t="shared" si="2"/>
        <v>1300000</v>
      </c>
    </row>
    <row r="82" spans="1:3" x14ac:dyDescent="0.3">
      <c r="A82">
        <v>150000</v>
      </c>
      <c r="B82" s="7">
        <f t="shared" si="3"/>
        <v>400000</v>
      </c>
      <c r="C82" s="37">
        <f t="shared" si="2"/>
        <v>550000</v>
      </c>
    </row>
    <row r="83" spans="1:3" x14ac:dyDescent="0.3">
      <c r="C83" s="37">
        <f t="shared" si="2"/>
        <v>0</v>
      </c>
    </row>
    <row r="84" spans="1:3" x14ac:dyDescent="0.3">
      <c r="A84">
        <v>300000</v>
      </c>
      <c r="B84" s="7">
        <f>10*1000*30</f>
        <v>300000</v>
      </c>
      <c r="C84" s="37">
        <f t="shared" si="2"/>
        <v>600000</v>
      </c>
    </row>
    <row r="85" spans="1:3" x14ac:dyDescent="0.3">
      <c r="A85">
        <v>900000</v>
      </c>
      <c r="C85" s="37">
        <f t="shared" si="2"/>
        <v>900000</v>
      </c>
    </row>
    <row r="86" spans="1:3" x14ac:dyDescent="0.3">
      <c r="B86" s="7">
        <f>500*1000</f>
        <v>500000</v>
      </c>
      <c r="C86" s="37">
        <f t="shared" si="2"/>
        <v>500000</v>
      </c>
    </row>
    <row r="87" spans="1:3" x14ac:dyDescent="0.3">
      <c r="B87" s="7">
        <v>250000</v>
      </c>
      <c r="C87" s="37">
        <f t="shared" si="2"/>
        <v>250000</v>
      </c>
    </row>
    <row r="88" spans="1:3" x14ac:dyDescent="0.3">
      <c r="A88">
        <v>125000</v>
      </c>
      <c r="C88" s="37">
        <f t="shared" si="2"/>
        <v>125000</v>
      </c>
    </row>
    <row r="89" spans="1:3" x14ac:dyDescent="0.3">
      <c r="A89">
        <v>1000000</v>
      </c>
      <c r="B89" s="7">
        <f>500*1000</f>
        <v>500000</v>
      </c>
      <c r="C89" s="37">
        <f t="shared" si="2"/>
        <v>1500000</v>
      </c>
    </row>
    <row r="90" spans="1:3" x14ac:dyDescent="0.3">
      <c r="A90">
        <v>750000</v>
      </c>
      <c r="B90" s="7">
        <f t="shared" ref="B90:B91" si="4">500*1000</f>
        <v>500000</v>
      </c>
      <c r="C90" s="37">
        <f t="shared" si="2"/>
        <v>1250000</v>
      </c>
    </row>
    <row r="91" spans="1:3" x14ac:dyDescent="0.3">
      <c r="A91">
        <v>500000</v>
      </c>
      <c r="B91" s="7">
        <f t="shared" si="4"/>
        <v>500000</v>
      </c>
      <c r="C91" s="37">
        <f t="shared" si="2"/>
        <v>1000000</v>
      </c>
    </row>
    <row r="92" spans="1:3" x14ac:dyDescent="0.3">
      <c r="A92">
        <v>500000</v>
      </c>
      <c r="B92" s="7">
        <v>300000</v>
      </c>
      <c r="C92" s="37">
        <f t="shared" si="2"/>
        <v>800000</v>
      </c>
    </row>
    <row r="93" spans="1:3" x14ac:dyDescent="0.3">
      <c r="A93">
        <v>450000</v>
      </c>
      <c r="C93" s="37">
        <f t="shared" si="2"/>
        <v>450000</v>
      </c>
    </row>
    <row r="94" spans="1:3" x14ac:dyDescent="0.3">
      <c r="A94">
        <v>600000</v>
      </c>
      <c r="B94" s="7">
        <v>300000</v>
      </c>
      <c r="C94" s="37">
        <f t="shared" si="2"/>
        <v>900000</v>
      </c>
    </row>
    <row r="95" spans="1:3" x14ac:dyDescent="0.3">
      <c r="A95">
        <v>600000</v>
      </c>
      <c r="B95" s="7">
        <v>450000</v>
      </c>
      <c r="C95" s="37">
        <f t="shared" si="2"/>
        <v>1050000</v>
      </c>
    </row>
    <row r="96" spans="1:3" x14ac:dyDescent="0.3">
      <c r="A96">
        <v>1800000</v>
      </c>
      <c r="B96" s="7">
        <v>300000</v>
      </c>
      <c r="C96" s="37">
        <f t="shared" si="2"/>
        <v>2100000</v>
      </c>
    </row>
    <row r="97" spans="1:3" x14ac:dyDescent="0.3">
      <c r="A97">
        <v>600000</v>
      </c>
      <c r="B97" s="7">
        <v>300000</v>
      </c>
      <c r="C97" s="37">
        <f t="shared" si="2"/>
        <v>900000</v>
      </c>
    </row>
    <row r="98" spans="1:3" x14ac:dyDescent="0.3">
      <c r="A98">
        <v>900030</v>
      </c>
      <c r="B98" s="7">
        <v>600060</v>
      </c>
      <c r="C98" s="37">
        <f t="shared" si="2"/>
        <v>1500090</v>
      </c>
    </row>
    <row r="99" spans="1:3" x14ac:dyDescent="0.3">
      <c r="A99">
        <v>750000</v>
      </c>
      <c r="B99" s="58">
        <v>166667</v>
      </c>
      <c r="C99" s="37">
        <f t="shared" si="2"/>
        <v>916667</v>
      </c>
    </row>
    <row r="100" spans="1:3" x14ac:dyDescent="0.3">
      <c r="A100">
        <v>1200000</v>
      </c>
      <c r="B100" s="48">
        <v>333333</v>
      </c>
      <c r="C100" s="37">
        <f t="shared" si="2"/>
        <v>1533333</v>
      </c>
    </row>
    <row r="101" spans="1:3" x14ac:dyDescent="0.3">
      <c r="A101">
        <v>1200000</v>
      </c>
      <c r="B101" s="60">
        <v>250000</v>
      </c>
      <c r="C101" s="37">
        <f t="shared" si="2"/>
        <v>1450000</v>
      </c>
    </row>
    <row r="102" spans="1:3" x14ac:dyDescent="0.3">
      <c r="A102">
        <v>350000</v>
      </c>
      <c r="B102" s="7">
        <f t="shared" ref="B102:B105" si="5">500*1000</f>
        <v>500000</v>
      </c>
      <c r="C102" s="37">
        <f t="shared" si="2"/>
        <v>850000</v>
      </c>
    </row>
    <row r="103" spans="1:3" x14ac:dyDescent="0.3">
      <c r="A103">
        <v>600000</v>
      </c>
      <c r="B103" s="7">
        <f t="shared" si="5"/>
        <v>500000</v>
      </c>
      <c r="C103" s="37">
        <f t="shared" si="2"/>
        <v>1100000</v>
      </c>
    </row>
    <row r="104" spans="1:3" x14ac:dyDescent="0.3">
      <c r="A104">
        <v>600000</v>
      </c>
      <c r="C104" s="37">
        <f t="shared" si="2"/>
        <v>600000</v>
      </c>
    </row>
    <row r="105" spans="1:3" x14ac:dyDescent="0.3">
      <c r="A105">
        <v>600000</v>
      </c>
      <c r="B105" s="7">
        <f t="shared" si="5"/>
        <v>500000</v>
      </c>
      <c r="C105" s="37">
        <f t="shared" si="2"/>
        <v>1100000</v>
      </c>
    </row>
    <row r="106" spans="1:3" x14ac:dyDescent="0.3">
      <c r="A106">
        <v>500000</v>
      </c>
      <c r="B106" s="48">
        <v>125000</v>
      </c>
      <c r="C106" s="37">
        <f t="shared" si="2"/>
        <v>625000</v>
      </c>
    </row>
    <row r="107" spans="1:3" x14ac:dyDescent="0.3">
      <c r="A107">
        <v>510000</v>
      </c>
      <c r="C107" s="37">
        <f t="shared" si="2"/>
        <v>510000</v>
      </c>
    </row>
    <row r="108" spans="1:3" x14ac:dyDescent="0.3">
      <c r="A108">
        <v>450000</v>
      </c>
      <c r="B108" s="59">
        <v>200000</v>
      </c>
      <c r="C108" s="37">
        <f t="shared" si="2"/>
        <v>650000</v>
      </c>
    </row>
    <row r="109" spans="1:3" x14ac:dyDescent="0.3">
      <c r="A109">
        <v>500000</v>
      </c>
      <c r="B109" s="60">
        <v>250000</v>
      </c>
      <c r="C109" s="37">
        <f t="shared" si="2"/>
        <v>750000</v>
      </c>
    </row>
    <row r="110" spans="1:3" x14ac:dyDescent="0.3">
      <c r="A110">
        <v>125000</v>
      </c>
      <c r="B110" s="61">
        <v>291667</v>
      </c>
      <c r="C110" s="37">
        <f t="shared" si="2"/>
        <v>416667</v>
      </c>
    </row>
    <row r="111" spans="1:3" x14ac:dyDescent="0.3">
      <c r="A111" s="62">
        <v>166667</v>
      </c>
      <c r="B111" s="60">
        <v>250000</v>
      </c>
      <c r="C111" s="37">
        <f t="shared" si="2"/>
        <v>416667</v>
      </c>
    </row>
    <row r="112" spans="1:3" x14ac:dyDescent="0.3">
      <c r="A112" s="62">
        <v>291667</v>
      </c>
      <c r="B112" s="9">
        <v>315000</v>
      </c>
      <c r="C112" s="37">
        <f t="shared" si="2"/>
        <v>606667</v>
      </c>
    </row>
    <row r="113" spans="1:3" x14ac:dyDescent="0.3">
      <c r="A113" s="62">
        <v>250000</v>
      </c>
      <c r="B113" s="9">
        <v>450000</v>
      </c>
      <c r="C113" s="37">
        <f t="shared" si="2"/>
        <v>700000</v>
      </c>
    </row>
    <row r="114" spans="1:3" x14ac:dyDescent="0.3">
      <c r="A114" s="62">
        <v>333333</v>
      </c>
      <c r="B114" s="60">
        <v>250000</v>
      </c>
      <c r="C114" s="37">
        <f t="shared" si="2"/>
        <v>583333</v>
      </c>
    </row>
    <row r="115" spans="1:3" x14ac:dyDescent="0.3">
      <c r="A115">
        <v>208333</v>
      </c>
      <c r="B115" s="60">
        <v>250000</v>
      </c>
      <c r="C115" s="37">
        <f t="shared" si="2"/>
        <v>458333</v>
      </c>
    </row>
    <row r="116" spans="1:3" x14ac:dyDescent="0.3">
      <c r="A116" s="62">
        <v>250000</v>
      </c>
      <c r="B116" s="48">
        <v>125000</v>
      </c>
      <c r="C116" s="37">
        <f t="shared" si="2"/>
        <v>375000</v>
      </c>
    </row>
    <row r="117" spans="1:3" x14ac:dyDescent="0.3">
      <c r="A117" s="62">
        <v>166667</v>
      </c>
      <c r="B117" s="9">
        <v>275000</v>
      </c>
      <c r="C117" s="37">
        <f t="shared" si="2"/>
        <v>441667</v>
      </c>
    </row>
    <row r="118" spans="1:3" x14ac:dyDescent="0.3">
      <c r="A118">
        <v>450000</v>
      </c>
      <c r="B118" s="59">
        <v>600000</v>
      </c>
      <c r="C118" s="37">
        <f t="shared" si="2"/>
        <v>1050000</v>
      </c>
    </row>
    <row r="119" spans="1:3" x14ac:dyDescent="0.3">
      <c r="A119">
        <v>450000</v>
      </c>
      <c r="B119" s="7">
        <v>416667</v>
      </c>
      <c r="C119" s="37">
        <f t="shared" si="2"/>
        <v>866667</v>
      </c>
    </row>
    <row r="120" spans="1:3" x14ac:dyDescent="0.3">
      <c r="A120">
        <v>1000000</v>
      </c>
      <c r="C120" s="37">
        <f t="shared" si="2"/>
        <v>1000000</v>
      </c>
    </row>
    <row r="121" spans="1:3" x14ac:dyDescent="0.3">
      <c r="A121" s="62">
        <v>166667</v>
      </c>
      <c r="B121" s="9"/>
      <c r="C121" s="37">
        <f t="shared" si="2"/>
        <v>166667</v>
      </c>
    </row>
    <row r="122" spans="1:3" x14ac:dyDescent="0.3">
      <c r="A122">
        <v>1000000</v>
      </c>
      <c r="C122" s="37">
        <f t="shared" si="2"/>
        <v>1000000</v>
      </c>
    </row>
    <row r="123" spans="1:3" x14ac:dyDescent="0.3">
      <c r="A123" s="62">
        <v>125833</v>
      </c>
      <c r="B123" s="9"/>
      <c r="C123" s="37">
        <f t="shared" si="2"/>
        <v>125833</v>
      </c>
    </row>
    <row r="124" spans="1:3" x14ac:dyDescent="0.3">
      <c r="C124" s="37">
        <f t="shared" si="2"/>
        <v>0</v>
      </c>
    </row>
    <row r="125" spans="1:3" x14ac:dyDescent="0.3">
      <c r="A125">
        <v>400000</v>
      </c>
      <c r="B125" s="7">
        <f t="shared" ref="B125" si="6">500*1000</f>
        <v>500000</v>
      </c>
      <c r="C125" s="37">
        <f t="shared" si="2"/>
        <v>900000</v>
      </c>
    </row>
    <row r="126" spans="1:3" x14ac:dyDescent="0.3">
      <c r="A126">
        <v>500000</v>
      </c>
      <c r="B126" s="7">
        <v>750000</v>
      </c>
      <c r="C126" s="37">
        <f t="shared" si="2"/>
        <v>1250000</v>
      </c>
    </row>
    <row r="127" spans="1:3" x14ac:dyDescent="0.3">
      <c r="A127">
        <v>1000000</v>
      </c>
      <c r="B127" s="7">
        <v>233333</v>
      </c>
      <c r="C127" s="37">
        <f t="shared" si="2"/>
        <v>1233333</v>
      </c>
    </row>
    <row r="128" spans="1:3" x14ac:dyDescent="0.3">
      <c r="A128">
        <v>1000000</v>
      </c>
      <c r="B128" s="7">
        <v>266667</v>
      </c>
      <c r="C128" s="37">
        <f t="shared" si="2"/>
        <v>1266667</v>
      </c>
    </row>
    <row r="129" spans="1:3" x14ac:dyDescent="0.3">
      <c r="A129">
        <v>600000</v>
      </c>
      <c r="B129" s="7">
        <v>108333</v>
      </c>
      <c r="C129" s="37">
        <f t="shared" si="2"/>
        <v>708333</v>
      </c>
    </row>
    <row r="130" spans="1:3" x14ac:dyDescent="0.3">
      <c r="A130">
        <v>300000</v>
      </c>
      <c r="B130" s="7">
        <v>700000</v>
      </c>
      <c r="C130" s="37">
        <f t="shared" si="2"/>
        <v>1000000</v>
      </c>
    </row>
    <row r="131" spans="1:3" x14ac:dyDescent="0.3">
      <c r="A131">
        <v>800000</v>
      </c>
      <c r="B131" s="7">
        <v>800000</v>
      </c>
      <c r="C131" s="37">
        <f t="shared" ref="C131:C194" si="7">SUM(A131:B131)</f>
        <v>1600000</v>
      </c>
    </row>
    <row r="132" spans="1:3" x14ac:dyDescent="0.3">
      <c r="A132">
        <v>400000</v>
      </c>
      <c r="B132" s="7">
        <v>600000</v>
      </c>
      <c r="C132" s="37">
        <f t="shared" si="7"/>
        <v>1000000</v>
      </c>
    </row>
    <row r="133" spans="1:3" x14ac:dyDescent="0.3">
      <c r="A133">
        <v>900000</v>
      </c>
      <c r="B133" s="7">
        <f t="shared" ref="B133:B134" si="8">500*1000</f>
        <v>500000</v>
      </c>
      <c r="C133" s="37">
        <f t="shared" si="7"/>
        <v>1400000</v>
      </c>
    </row>
    <row r="134" spans="1:3" x14ac:dyDescent="0.3">
      <c r="A134">
        <v>300000</v>
      </c>
      <c r="B134" s="7">
        <f t="shared" si="8"/>
        <v>500000</v>
      </c>
      <c r="C134" s="37">
        <f t="shared" si="7"/>
        <v>800000</v>
      </c>
    </row>
    <row r="135" spans="1:3" x14ac:dyDescent="0.3">
      <c r="A135">
        <v>500000</v>
      </c>
      <c r="C135" s="37">
        <f t="shared" si="7"/>
        <v>500000</v>
      </c>
    </row>
    <row r="136" spans="1:3" x14ac:dyDescent="0.3">
      <c r="A136" s="62">
        <v>333333</v>
      </c>
      <c r="B136" s="9"/>
      <c r="C136" s="37">
        <f t="shared" si="7"/>
        <v>333333</v>
      </c>
    </row>
    <row r="137" spans="1:3" x14ac:dyDescent="0.3">
      <c r="A137">
        <v>500000</v>
      </c>
      <c r="B137" s="7">
        <f>100*1000*4</f>
        <v>400000</v>
      </c>
      <c r="C137" s="37">
        <f t="shared" si="7"/>
        <v>900000</v>
      </c>
    </row>
    <row r="138" spans="1:3" x14ac:dyDescent="0.3">
      <c r="A138">
        <v>125000</v>
      </c>
      <c r="B138" s="48">
        <v>125000</v>
      </c>
      <c r="C138" s="37">
        <f t="shared" si="7"/>
        <v>250000</v>
      </c>
    </row>
    <row r="139" spans="1:3" x14ac:dyDescent="0.3">
      <c r="A139">
        <v>1000000</v>
      </c>
      <c r="B139" s="48">
        <v>125000</v>
      </c>
      <c r="C139" s="37">
        <f t="shared" si="7"/>
        <v>1125000</v>
      </c>
    </row>
    <row r="140" spans="1:3" x14ac:dyDescent="0.3">
      <c r="A140" s="62">
        <v>291667</v>
      </c>
      <c r="B140" s="61">
        <v>291667</v>
      </c>
      <c r="C140" s="37">
        <f t="shared" si="7"/>
        <v>583334</v>
      </c>
    </row>
    <row r="141" spans="1:3" x14ac:dyDescent="0.3">
      <c r="A141">
        <v>125000</v>
      </c>
      <c r="B141" s="48">
        <v>125000</v>
      </c>
      <c r="C141" s="37">
        <f t="shared" si="7"/>
        <v>250000</v>
      </c>
    </row>
    <row r="142" spans="1:3" x14ac:dyDescent="0.3">
      <c r="A142">
        <v>208333</v>
      </c>
      <c r="B142" s="58">
        <v>166667</v>
      </c>
      <c r="C142" s="37">
        <f t="shared" si="7"/>
        <v>375000</v>
      </c>
    </row>
    <row r="143" spans="1:3" x14ac:dyDescent="0.3">
      <c r="A143">
        <v>125000</v>
      </c>
      <c r="B143" s="48">
        <v>125000</v>
      </c>
      <c r="C143" s="37">
        <f t="shared" si="7"/>
        <v>250000</v>
      </c>
    </row>
    <row r="144" spans="1:3" x14ac:dyDescent="0.3">
      <c r="A144">
        <v>500000</v>
      </c>
      <c r="B144" s="7">
        <v>250000</v>
      </c>
      <c r="C144" s="37">
        <f t="shared" si="7"/>
        <v>750000</v>
      </c>
    </row>
    <row r="145" spans="1:3" x14ac:dyDescent="0.3">
      <c r="A145">
        <v>330000</v>
      </c>
      <c r="B145" s="10">
        <f>17*1000*30</f>
        <v>510000</v>
      </c>
      <c r="C145" s="37">
        <f t="shared" si="7"/>
        <v>840000</v>
      </c>
    </row>
    <row r="146" spans="1:3" x14ac:dyDescent="0.3">
      <c r="A146" s="62">
        <v>250000</v>
      </c>
      <c r="B146" s="58">
        <v>166667</v>
      </c>
      <c r="C146" s="37">
        <f t="shared" si="7"/>
        <v>416667</v>
      </c>
    </row>
    <row r="147" spans="1:3" x14ac:dyDescent="0.3">
      <c r="A147">
        <v>1000000</v>
      </c>
      <c r="C147" s="37">
        <f t="shared" si="7"/>
        <v>1000000</v>
      </c>
    </row>
    <row r="148" spans="1:3" x14ac:dyDescent="0.3">
      <c r="A148">
        <v>1000000</v>
      </c>
      <c r="C148" s="37">
        <f t="shared" si="7"/>
        <v>1000000</v>
      </c>
    </row>
    <row r="149" spans="1:3" x14ac:dyDescent="0.3">
      <c r="A149">
        <v>1000000</v>
      </c>
      <c r="B149" s="48">
        <v>333333</v>
      </c>
      <c r="C149" s="37">
        <f t="shared" si="7"/>
        <v>1333333</v>
      </c>
    </row>
    <row r="150" spans="1:3" x14ac:dyDescent="0.3">
      <c r="A150">
        <v>583333</v>
      </c>
      <c r="B150" s="7">
        <v>416667</v>
      </c>
      <c r="C150" s="37">
        <f t="shared" si="7"/>
        <v>1000000</v>
      </c>
    </row>
    <row r="151" spans="1:3" x14ac:dyDescent="0.3">
      <c r="A151">
        <v>500000</v>
      </c>
      <c r="C151" s="37">
        <f t="shared" si="7"/>
        <v>500000</v>
      </c>
    </row>
    <row r="152" spans="1:3" x14ac:dyDescent="0.3">
      <c r="A152">
        <v>700000</v>
      </c>
      <c r="B152" s="10">
        <v>700000</v>
      </c>
      <c r="C152" s="37">
        <f t="shared" si="7"/>
        <v>1400000</v>
      </c>
    </row>
    <row r="153" spans="1:3" x14ac:dyDescent="0.3">
      <c r="A153">
        <v>700000</v>
      </c>
      <c r="B153" s="10"/>
      <c r="C153" s="37">
        <f t="shared" si="7"/>
        <v>700000</v>
      </c>
    </row>
    <row r="154" spans="1:3" x14ac:dyDescent="0.3">
      <c r="A154">
        <v>400000</v>
      </c>
      <c r="B154" s="10">
        <v>600000</v>
      </c>
      <c r="C154" s="37">
        <f t="shared" si="7"/>
        <v>1000000</v>
      </c>
    </row>
    <row r="155" spans="1:3" x14ac:dyDescent="0.3">
      <c r="A155" s="62">
        <v>333333</v>
      </c>
      <c r="B155" s="9"/>
      <c r="C155" s="37">
        <f t="shared" si="7"/>
        <v>333333</v>
      </c>
    </row>
    <row r="156" spans="1:3" x14ac:dyDescent="0.3">
      <c r="A156" s="62">
        <v>166667</v>
      </c>
      <c r="B156" s="9"/>
      <c r="C156" s="37">
        <f t="shared" si="7"/>
        <v>166667</v>
      </c>
    </row>
    <row r="157" spans="1:3" x14ac:dyDescent="0.3">
      <c r="A157" s="62">
        <v>333333</v>
      </c>
      <c r="B157" s="9"/>
      <c r="C157" s="37">
        <f t="shared" si="7"/>
        <v>333333</v>
      </c>
    </row>
    <row r="158" spans="1:3" x14ac:dyDescent="0.3">
      <c r="A158" s="62">
        <v>333333</v>
      </c>
      <c r="B158" s="9"/>
      <c r="C158" s="37">
        <f t="shared" si="7"/>
        <v>333333</v>
      </c>
    </row>
    <row r="159" spans="1:3" x14ac:dyDescent="0.3">
      <c r="A159" s="62">
        <v>250000</v>
      </c>
      <c r="B159" s="7">
        <v>416667</v>
      </c>
      <c r="C159" s="37">
        <f t="shared" si="7"/>
        <v>666667</v>
      </c>
    </row>
    <row r="160" spans="1:3" x14ac:dyDescent="0.3">
      <c r="A160">
        <v>500000</v>
      </c>
      <c r="C160" s="37">
        <f t="shared" si="7"/>
        <v>500000</v>
      </c>
    </row>
    <row r="161" spans="1:3" x14ac:dyDescent="0.3">
      <c r="A161">
        <v>1000000</v>
      </c>
      <c r="B161" s="7">
        <f>1*1000*30</f>
        <v>30000</v>
      </c>
      <c r="C161" s="37">
        <f t="shared" si="7"/>
        <v>1030000</v>
      </c>
    </row>
    <row r="162" spans="1:3" x14ac:dyDescent="0.3">
      <c r="A162">
        <v>1000000</v>
      </c>
      <c r="B162" s="7">
        <f>1000*1000</f>
        <v>1000000</v>
      </c>
      <c r="C162" s="37">
        <f t="shared" si="7"/>
        <v>2000000</v>
      </c>
    </row>
    <row r="163" spans="1:3" x14ac:dyDescent="0.3">
      <c r="A163">
        <v>1000000</v>
      </c>
      <c r="B163" s="7">
        <f t="shared" ref="B163:B164" si="9">1*1000*30</f>
        <v>30000</v>
      </c>
      <c r="C163" s="37">
        <f t="shared" si="7"/>
        <v>1030000</v>
      </c>
    </row>
    <row r="164" spans="1:3" x14ac:dyDescent="0.3">
      <c r="A164">
        <v>1000000</v>
      </c>
      <c r="B164" s="7">
        <f t="shared" si="9"/>
        <v>30000</v>
      </c>
      <c r="C164" s="37">
        <f t="shared" si="7"/>
        <v>1030000</v>
      </c>
    </row>
    <row r="165" spans="1:3" x14ac:dyDescent="0.3">
      <c r="A165">
        <v>700000</v>
      </c>
      <c r="B165" s="7">
        <f>100*1000*4</f>
        <v>400000</v>
      </c>
      <c r="C165" s="37">
        <f t="shared" si="7"/>
        <v>1100000</v>
      </c>
    </row>
    <row r="166" spans="1:3" x14ac:dyDescent="0.3">
      <c r="A166">
        <v>500000</v>
      </c>
      <c r="B166" s="7">
        <f>1*1000*30</f>
        <v>30000</v>
      </c>
      <c r="C166" s="37">
        <f t="shared" si="7"/>
        <v>530000</v>
      </c>
    </row>
    <row r="167" spans="1:3" x14ac:dyDescent="0.3">
      <c r="A167">
        <v>1000000</v>
      </c>
      <c r="B167" s="48">
        <v>125000</v>
      </c>
      <c r="C167" s="37">
        <f t="shared" si="7"/>
        <v>1125000</v>
      </c>
    </row>
    <row r="168" spans="1:3" x14ac:dyDescent="0.3">
      <c r="A168" s="62">
        <v>166667</v>
      </c>
      <c r="B168" s="9"/>
      <c r="C168" s="37">
        <f t="shared" si="7"/>
        <v>166667</v>
      </c>
    </row>
    <row r="169" spans="1:3" x14ac:dyDescent="0.3">
      <c r="A169">
        <v>350000</v>
      </c>
      <c r="B169" s="58">
        <v>166667</v>
      </c>
      <c r="C169" s="37">
        <f t="shared" si="7"/>
        <v>516667</v>
      </c>
    </row>
    <row r="170" spans="1:3" x14ac:dyDescent="0.3">
      <c r="A170">
        <v>200000</v>
      </c>
      <c r="B170" s="7">
        <v>600000</v>
      </c>
      <c r="C170" s="37">
        <f t="shared" si="7"/>
        <v>800000</v>
      </c>
    </row>
    <row r="171" spans="1:3" x14ac:dyDescent="0.3">
      <c r="A171">
        <v>300000</v>
      </c>
      <c r="B171" s="7">
        <v>1000000</v>
      </c>
      <c r="C171" s="37">
        <f t="shared" si="7"/>
        <v>1300000</v>
      </c>
    </row>
    <row r="172" spans="1:3" x14ac:dyDescent="0.3">
      <c r="A172">
        <v>150000</v>
      </c>
      <c r="B172" s="7">
        <f t="shared" ref="B172" si="10">500*1000</f>
        <v>500000</v>
      </c>
      <c r="C172" s="37">
        <f t="shared" si="7"/>
        <v>650000</v>
      </c>
    </row>
    <row r="173" spans="1:3" x14ac:dyDescent="0.3">
      <c r="A173">
        <v>125000</v>
      </c>
      <c r="B173" s="7">
        <f>1000*1000</f>
        <v>1000000</v>
      </c>
      <c r="C173" s="37">
        <f t="shared" si="7"/>
        <v>1125000</v>
      </c>
    </row>
    <row r="174" spans="1:3" x14ac:dyDescent="0.3">
      <c r="A174">
        <v>450000</v>
      </c>
      <c r="B174" s="48">
        <v>125000</v>
      </c>
      <c r="C174" s="37">
        <f t="shared" si="7"/>
        <v>575000</v>
      </c>
    </row>
    <row r="175" spans="1:3" x14ac:dyDescent="0.3">
      <c r="A175">
        <v>660000</v>
      </c>
      <c r="B175" s="7">
        <v>800000</v>
      </c>
      <c r="C175" s="37">
        <f t="shared" si="7"/>
        <v>1460000</v>
      </c>
    </row>
    <row r="176" spans="1:3" x14ac:dyDescent="0.3">
      <c r="A176">
        <v>300000</v>
      </c>
      <c r="B176" s="7">
        <v>800000</v>
      </c>
      <c r="C176" s="37">
        <f t="shared" si="7"/>
        <v>1100000</v>
      </c>
    </row>
    <row r="177" spans="1:3" x14ac:dyDescent="0.3">
      <c r="A177">
        <v>480000</v>
      </c>
      <c r="B177" s="7">
        <v>860000</v>
      </c>
      <c r="C177" s="37">
        <f t="shared" si="7"/>
        <v>1340000</v>
      </c>
    </row>
    <row r="178" spans="1:3" x14ac:dyDescent="0.3">
      <c r="A178">
        <v>300000</v>
      </c>
      <c r="B178" s="7">
        <v>300000</v>
      </c>
      <c r="C178" s="37">
        <f t="shared" si="7"/>
        <v>600000</v>
      </c>
    </row>
    <row r="179" spans="1:3" x14ac:dyDescent="0.3">
      <c r="A179">
        <v>60000</v>
      </c>
      <c r="B179" s="7">
        <f>6*1000*30</f>
        <v>180000</v>
      </c>
      <c r="C179" s="37">
        <f t="shared" si="7"/>
        <v>240000</v>
      </c>
    </row>
    <row r="180" spans="1:3" x14ac:dyDescent="0.3">
      <c r="A180">
        <v>600000</v>
      </c>
      <c r="B180" s="7">
        <f t="shared" ref="B180" si="11">500*1000</f>
        <v>500000</v>
      </c>
      <c r="C180" s="37">
        <f t="shared" si="7"/>
        <v>1100000</v>
      </c>
    </row>
    <row r="181" spans="1:3" x14ac:dyDescent="0.3">
      <c r="A181">
        <v>300000</v>
      </c>
      <c r="B181" s="7">
        <f>50*1000*30</f>
        <v>1500000</v>
      </c>
      <c r="C181" s="37">
        <f t="shared" si="7"/>
        <v>1800000</v>
      </c>
    </row>
    <row r="182" spans="1:3" x14ac:dyDescent="0.3">
      <c r="A182">
        <v>1000000</v>
      </c>
      <c r="B182" s="7">
        <v>200000</v>
      </c>
      <c r="C182" s="37">
        <f t="shared" si="7"/>
        <v>1200000</v>
      </c>
    </row>
    <row r="183" spans="1:3" x14ac:dyDescent="0.3">
      <c r="A183">
        <v>450000</v>
      </c>
      <c r="B183" s="7">
        <v>200000</v>
      </c>
      <c r="C183" s="37">
        <f t="shared" si="7"/>
        <v>650000</v>
      </c>
    </row>
    <row r="184" spans="1:3" x14ac:dyDescent="0.3">
      <c r="A184">
        <v>420000</v>
      </c>
      <c r="B184" s="7">
        <f t="shared" ref="B184" si="12">500*1000</f>
        <v>500000</v>
      </c>
      <c r="C184" s="37">
        <f t="shared" si="7"/>
        <v>920000</v>
      </c>
    </row>
    <row r="185" spans="1:3" x14ac:dyDescent="0.3">
      <c r="A185">
        <v>450000</v>
      </c>
      <c r="B185" s="7">
        <v>400000</v>
      </c>
      <c r="C185" s="37">
        <f t="shared" si="7"/>
        <v>850000</v>
      </c>
    </row>
    <row r="186" spans="1:3" x14ac:dyDescent="0.3">
      <c r="A186">
        <v>350000</v>
      </c>
      <c r="B186" s="7">
        <v>950000</v>
      </c>
      <c r="C186" s="37">
        <f t="shared" si="7"/>
        <v>1300000</v>
      </c>
    </row>
    <row r="187" spans="1:3" x14ac:dyDescent="0.3">
      <c r="A187">
        <v>600000</v>
      </c>
      <c r="B187" s="7">
        <f>100*1000*4</f>
        <v>400000</v>
      </c>
      <c r="C187" s="37">
        <f t="shared" si="7"/>
        <v>1000000</v>
      </c>
    </row>
    <row r="188" spans="1:3" x14ac:dyDescent="0.3">
      <c r="A188">
        <v>300000</v>
      </c>
      <c r="B188" s="7">
        <f>60*1000*30</f>
        <v>1800000</v>
      </c>
      <c r="C188" s="37">
        <f t="shared" si="7"/>
        <v>2100000</v>
      </c>
    </row>
    <row r="189" spans="1:3" x14ac:dyDescent="0.3">
      <c r="A189">
        <v>90000</v>
      </c>
      <c r="B189" s="7">
        <f>50*1000*30</f>
        <v>1500000</v>
      </c>
      <c r="C189" s="37">
        <f t="shared" si="7"/>
        <v>1590000</v>
      </c>
    </row>
    <row r="190" spans="1:3" x14ac:dyDescent="0.3">
      <c r="A190">
        <v>5000</v>
      </c>
      <c r="B190" s="7">
        <f t="shared" ref="B190" si="13">500*1000</f>
        <v>500000</v>
      </c>
      <c r="C190" s="37">
        <f t="shared" si="7"/>
        <v>505000</v>
      </c>
    </row>
    <row r="191" spans="1:3" x14ac:dyDescent="0.3">
      <c r="A191">
        <v>210000</v>
      </c>
      <c r="B191" s="7">
        <v>750000</v>
      </c>
      <c r="C191" s="37">
        <f t="shared" si="7"/>
        <v>960000</v>
      </c>
    </row>
    <row r="192" spans="1:3" x14ac:dyDescent="0.3">
      <c r="C192" s="37">
        <f t="shared" si="7"/>
        <v>0</v>
      </c>
    </row>
    <row r="193" spans="1:3" x14ac:dyDescent="0.3">
      <c r="A193">
        <v>300000</v>
      </c>
      <c r="B193" s="7">
        <f>1000*1000</f>
        <v>1000000</v>
      </c>
      <c r="C193" s="37">
        <f t="shared" si="7"/>
        <v>1300000</v>
      </c>
    </row>
    <row r="194" spans="1:3" x14ac:dyDescent="0.3">
      <c r="A194">
        <v>300000</v>
      </c>
      <c r="B194" s="7">
        <f t="shared" ref="B194:B195" si="14">500*1000</f>
        <v>500000</v>
      </c>
      <c r="C194" s="37">
        <f t="shared" si="7"/>
        <v>800000</v>
      </c>
    </row>
    <row r="195" spans="1:3" x14ac:dyDescent="0.3">
      <c r="A195">
        <v>300000</v>
      </c>
      <c r="B195" s="7">
        <f t="shared" si="14"/>
        <v>500000</v>
      </c>
      <c r="C195" s="37">
        <f t="shared" ref="C195:C215" si="15">SUM(A195:B195)</f>
        <v>800000</v>
      </c>
    </row>
    <row r="196" spans="1:3" x14ac:dyDescent="0.3">
      <c r="A196">
        <v>600000</v>
      </c>
      <c r="B196" s="7">
        <f>100*1000*4</f>
        <v>400000</v>
      </c>
      <c r="C196" s="37">
        <f t="shared" si="15"/>
        <v>1000000</v>
      </c>
    </row>
    <row r="197" spans="1:3" x14ac:dyDescent="0.3">
      <c r="A197">
        <v>300000</v>
      </c>
      <c r="B197" s="7">
        <v>600000</v>
      </c>
      <c r="C197" s="37">
        <f t="shared" si="15"/>
        <v>900000</v>
      </c>
    </row>
    <row r="198" spans="1:3" x14ac:dyDescent="0.3">
      <c r="A198">
        <v>7500</v>
      </c>
      <c r="B198" s="7">
        <v>250000</v>
      </c>
      <c r="C198" s="37">
        <f t="shared" si="15"/>
        <v>257500</v>
      </c>
    </row>
    <row r="199" spans="1:3" x14ac:dyDescent="0.3">
      <c r="A199">
        <v>300000</v>
      </c>
      <c r="B199" s="7">
        <f t="shared" ref="B199" si="16">500*1000</f>
        <v>500000</v>
      </c>
      <c r="C199" s="37">
        <f t="shared" si="15"/>
        <v>800000</v>
      </c>
    </row>
    <row r="200" spans="1:3" x14ac:dyDescent="0.3">
      <c r="A200">
        <v>300000</v>
      </c>
      <c r="B200" s="7">
        <v>250000</v>
      </c>
      <c r="C200" s="37">
        <f t="shared" si="15"/>
        <v>550000</v>
      </c>
    </row>
    <row r="201" spans="1:3" x14ac:dyDescent="0.3">
      <c r="A201">
        <v>300000</v>
      </c>
      <c r="B201" s="7">
        <f t="shared" ref="B201" si="17">500*1000</f>
        <v>500000</v>
      </c>
      <c r="C201" s="37">
        <f t="shared" si="15"/>
        <v>800000</v>
      </c>
    </row>
    <row r="202" spans="1:3" x14ac:dyDescent="0.3">
      <c r="A202">
        <v>300000</v>
      </c>
      <c r="B202" s="7">
        <v>250000</v>
      </c>
      <c r="C202" s="37">
        <f t="shared" si="15"/>
        <v>550000</v>
      </c>
    </row>
    <row r="203" spans="1:3" x14ac:dyDescent="0.3">
      <c r="A203">
        <v>300000</v>
      </c>
      <c r="B203" s="7">
        <f t="shared" ref="B203:B208" si="18">500*1000</f>
        <v>500000</v>
      </c>
      <c r="C203" s="37">
        <f t="shared" si="15"/>
        <v>800000</v>
      </c>
    </row>
    <row r="204" spans="1:3" x14ac:dyDescent="0.3">
      <c r="A204">
        <v>300000</v>
      </c>
      <c r="B204" s="7">
        <f>100*1000*4</f>
        <v>400000</v>
      </c>
      <c r="C204" s="37">
        <f t="shared" si="15"/>
        <v>700000</v>
      </c>
    </row>
    <row r="205" spans="1:3" x14ac:dyDescent="0.3">
      <c r="A205">
        <v>15000</v>
      </c>
      <c r="B205" s="7">
        <f t="shared" si="18"/>
        <v>500000</v>
      </c>
      <c r="C205" s="37">
        <f t="shared" si="15"/>
        <v>515000</v>
      </c>
    </row>
    <row r="206" spans="1:3" x14ac:dyDescent="0.3">
      <c r="A206">
        <v>300000</v>
      </c>
      <c r="B206" s="7">
        <f t="shared" si="18"/>
        <v>500000</v>
      </c>
      <c r="C206" s="37">
        <f t="shared" si="15"/>
        <v>800000</v>
      </c>
    </row>
    <row r="207" spans="1:3" x14ac:dyDescent="0.3">
      <c r="C207" s="37">
        <f t="shared" si="15"/>
        <v>0</v>
      </c>
    </row>
    <row r="208" spans="1:3" x14ac:dyDescent="0.3">
      <c r="A208">
        <v>450000</v>
      </c>
      <c r="B208" s="7">
        <f t="shared" si="18"/>
        <v>500000</v>
      </c>
      <c r="C208" s="37">
        <f t="shared" si="15"/>
        <v>950000</v>
      </c>
    </row>
    <row r="209" spans="1:3" x14ac:dyDescent="0.3">
      <c r="A209">
        <v>350000</v>
      </c>
      <c r="B209" s="7">
        <v>450000</v>
      </c>
      <c r="C209" s="37">
        <f t="shared" si="15"/>
        <v>800000</v>
      </c>
    </row>
    <row r="210" spans="1:3" x14ac:dyDescent="0.3">
      <c r="A210">
        <v>600000</v>
      </c>
      <c r="B210" s="7">
        <v>200000</v>
      </c>
      <c r="C210" s="37">
        <f t="shared" si="15"/>
        <v>800000</v>
      </c>
    </row>
    <row r="211" spans="1:3" x14ac:dyDescent="0.3">
      <c r="A211">
        <v>300000</v>
      </c>
      <c r="B211" s="7">
        <f t="shared" ref="B211" si="19">500*1000</f>
        <v>500000</v>
      </c>
      <c r="C211" s="37">
        <f t="shared" si="15"/>
        <v>800000</v>
      </c>
    </row>
    <row r="212" spans="1:3" x14ac:dyDescent="0.3">
      <c r="A212">
        <v>350000</v>
      </c>
      <c r="C212" s="37">
        <f t="shared" si="15"/>
        <v>350000</v>
      </c>
    </row>
    <row r="213" spans="1:3" x14ac:dyDescent="0.3">
      <c r="C213" s="37">
        <f t="shared" si="15"/>
        <v>0</v>
      </c>
    </row>
    <row r="214" spans="1:3" x14ac:dyDescent="0.3">
      <c r="A214">
        <v>1320000</v>
      </c>
      <c r="B214" s="7">
        <v>215000</v>
      </c>
      <c r="C214" s="37">
        <f t="shared" si="15"/>
        <v>1535000</v>
      </c>
    </row>
    <row r="215" spans="1:3" x14ac:dyDescent="0.3">
      <c r="B215" s="7">
        <v>600000</v>
      </c>
      <c r="C215" s="37">
        <f t="shared" si="15"/>
        <v>600000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D3FB-9CB0-47E2-9127-905AF308D1C2}">
  <dimension ref="A1:H215"/>
  <sheetViews>
    <sheetView topLeftCell="E1" workbookViewId="0">
      <selection activeCell="H1" sqref="H1:H1048576"/>
    </sheetView>
  </sheetViews>
  <sheetFormatPr defaultRowHeight="14.4" x14ac:dyDescent="0.3"/>
  <cols>
    <col min="1" max="1" width="16.21875" style="7" customWidth="1"/>
    <col min="2" max="2" width="30.5546875" style="7" customWidth="1"/>
    <col min="3" max="5" width="16.21875" style="7" customWidth="1"/>
    <col min="6" max="6" width="13.88671875" customWidth="1"/>
    <col min="7" max="7" width="16.21875" style="7" customWidth="1"/>
    <col min="8" max="8" width="11.44140625" style="37" customWidth="1"/>
  </cols>
  <sheetData>
    <row r="1" spans="1:8" x14ac:dyDescent="0.3">
      <c r="A1" s="6" t="s">
        <v>4</v>
      </c>
      <c r="B1" s="6" t="s">
        <v>12</v>
      </c>
      <c r="C1" s="6" t="s">
        <v>20</v>
      </c>
      <c r="D1" s="6" t="s">
        <v>28</v>
      </c>
      <c r="E1" s="46" t="s">
        <v>36</v>
      </c>
      <c r="F1" s="2" t="s">
        <v>44</v>
      </c>
      <c r="G1" s="47" t="s">
        <v>52</v>
      </c>
      <c r="H1" s="36" t="s">
        <v>109</v>
      </c>
    </row>
    <row r="2" spans="1:8" x14ac:dyDescent="0.3">
      <c r="H2" s="37">
        <f>SUM(A2:G2)</f>
        <v>0</v>
      </c>
    </row>
    <row r="3" spans="1:8" x14ac:dyDescent="0.3">
      <c r="H3" s="37">
        <f t="shared" ref="H3:H66" si="0">SUM(A3:G3)</f>
        <v>0</v>
      </c>
    </row>
    <row r="4" spans="1:8" x14ac:dyDescent="0.3">
      <c r="H4" s="37">
        <f t="shared" si="0"/>
        <v>0</v>
      </c>
    </row>
    <row r="5" spans="1:8" x14ac:dyDescent="0.3">
      <c r="H5" s="37">
        <f t="shared" si="0"/>
        <v>0</v>
      </c>
    </row>
    <row r="6" spans="1:8" x14ac:dyDescent="0.3">
      <c r="H6" s="37">
        <f t="shared" si="0"/>
        <v>0</v>
      </c>
    </row>
    <row r="7" spans="1:8" x14ac:dyDescent="0.3">
      <c r="H7" s="37">
        <f t="shared" si="0"/>
        <v>0</v>
      </c>
    </row>
    <row r="8" spans="1:8" x14ac:dyDescent="0.3">
      <c r="H8" s="37">
        <f t="shared" si="0"/>
        <v>0</v>
      </c>
    </row>
    <row r="9" spans="1:8" x14ac:dyDescent="0.3">
      <c r="B9" s="7">
        <v>0.16600000000000001</v>
      </c>
      <c r="H9" s="37">
        <f t="shared" si="0"/>
        <v>0.16600000000000001</v>
      </c>
    </row>
    <row r="10" spans="1:8" x14ac:dyDescent="0.3">
      <c r="H10" s="37">
        <f t="shared" si="0"/>
        <v>0</v>
      </c>
    </row>
    <row r="11" spans="1:8" x14ac:dyDescent="0.3">
      <c r="H11" s="37">
        <f t="shared" si="0"/>
        <v>0</v>
      </c>
    </row>
    <row r="12" spans="1:8" x14ac:dyDescent="0.3">
      <c r="B12" s="7">
        <v>8.3000000000000004E-2</v>
      </c>
      <c r="H12" s="37">
        <f t="shared" si="0"/>
        <v>8.3000000000000004E-2</v>
      </c>
    </row>
    <row r="13" spans="1:8" x14ac:dyDescent="0.3">
      <c r="H13" s="37">
        <f t="shared" si="0"/>
        <v>0</v>
      </c>
    </row>
    <row r="14" spans="1:8" x14ac:dyDescent="0.3">
      <c r="H14" s="37">
        <f t="shared" si="0"/>
        <v>0</v>
      </c>
    </row>
    <row r="15" spans="1:8" x14ac:dyDescent="0.3">
      <c r="H15" s="37">
        <f t="shared" si="0"/>
        <v>0</v>
      </c>
    </row>
    <row r="16" spans="1:8" x14ac:dyDescent="0.3">
      <c r="H16" s="37">
        <f t="shared" si="0"/>
        <v>0</v>
      </c>
    </row>
    <row r="17" spans="2:8" x14ac:dyDescent="0.3">
      <c r="D17" s="7">
        <v>0.16600000000000001</v>
      </c>
      <c r="H17" s="37">
        <f t="shared" si="0"/>
        <v>0.16600000000000001</v>
      </c>
    </row>
    <row r="18" spans="2:8" x14ac:dyDescent="0.3">
      <c r="C18" s="7">
        <v>0.25</v>
      </c>
      <c r="H18" s="37">
        <f t="shared" si="0"/>
        <v>0.25</v>
      </c>
    </row>
    <row r="19" spans="2:8" x14ac:dyDescent="0.3">
      <c r="D19" s="7">
        <v>0.16600000000000001</v>
      </c>
      <c r="H19" s="37">
        <f t="shared" si="0"/>
        <v>0.16600000000000001</v>
      </c>
    </row>
    <row r="20" spans="2:8" x14ac:dyDescent="0.3">
      <c r="B20" s="7">
        <v>0.16600000000000001</v>
      </c>
      <c r="D20" s="7">
        <v>8.3000000000000004E-2</v>
      </c>
      <c r="H20" s="37">
        <f t="shared" si="0"/>
        <v>0.249</v>
      </c>
    </row>
    <row r="21" spans="2:8" x14ac:dyDescent="0.3">
      <c r="D21" s="7">
        <v>0.1</v>
      </c>
      <c r="H21" s="37">
        <f t="shared" si="0"/>
        <v>0.1</v>
      </c>
    </row>
    <row r="22" spans="2:8" x14ac:dyDescent="0.3">
      <c r="D22" s="7">
        <v>0.15</v>
      </c>
      <c r="H22" s="37">
        <f t="shared" si="0"/>
        <v>0.15</v>
      </c>
    </row>
    <row r="23" spans="2:8" x14ac:dyDescent="0.3">
      <c r="H23" s="37">
        <f t="shared" si="0"/>
        <v>0</v>
      </c>
    </row>
    <row r="24" spans="2:8" x14ac:dyDescent="0.3">
      <c r="B24" s="7">
        <v>20</v>
      </c>
      <c r="F24">
        <v>5</v>
      </c>
      <c r="H24" s="37">
        <f t="shared" si="0"/>
        <v>25</v>
      </c>
    </row>
    <row r="25" spans="2:8" x14ac:dyDescent="0.3">
      <c r="H25" s="37">
        <f t="shared" si="0"/>
        <v>0</v>
      </c>
    </row>
    <row r="26" spans="2:8" x14ac:dyDescent="0.3">
      <c r="H26" s="37">
        <f t="shared" si="0"/>
        <v>0</v>
      </c>
    </row>
    <row r="27" spans="2:8" x14ac:dyDescent="0.3">
      <c r="H27" s="37">
        <f t="shared" si="0"/>
        <v>0</v>
      </c>
    </row>
    <row r="28" spans="2:8" x14ac:dyDescent="0.3">
      <c r="H28" s="37">
        <f t="shared" si="0"/>
        <v>0</v>
      </c>
    </row>
    <row r="29" spans="2:8" x14ac:dyDescent="0.3">
      <c r="H29" s="37">
        <f t="shared" si="0"/>
        <v>0</v>
      </c>
    </row>
    <row r="30" spans="2:8" x14ac:dyDescent="0.3">
      <c r="H30" s="37">
        <f t="shared" si="0"/>
        <v>0</v>
      </c>
    </row>
    <row r="31" spans="2:8" x14ac:dyDescent="0.3">
      <c r="H31" s="37">
        <f t="shared" si="0"/>
        <v>0</v>
      </c>
    </row>
    <row r="32" spans="2:8" x14ac:dyDescent="0.3">
      <c r="H32" s="37">
        <f t="shared" si="0"/>
        <v>0</v>
      </c>
    </row>
    <row r="33" spans="2:8" x14ac:dyDescent="0.3">
      <c r="H33" s="37">
        <f t="shared" si="0"/>
        <v>0</v>
      </c>
    </row>
    <row r="34" spans="2:8" x14ac:dyDescent="0.3">
      <c r="H34" s="37">
        <f t="shared" si="0"/>
        <v>0</v>
      </c>
    </row>
    <row r="35" spans="2:8" x14ac:dyDescent="0.3">
      <c r="H35" s="37">
        <f t="shared" si="0"/>
        <v>0</v>
      </c>
    </row>
    <row r="36" spans="2:8" x14ac:dyDescent="0.3">
      <c r="H36" s="37">
        <f t="shared" si="0"/>
        <v>0</v>
      </c>
    </row>
    <row r="37" spans="2:8" x14ac:dyDescent="0.3">
      <c r="D37" s="7">
        <v>0.7</v>
      </c>
      <c r="H37" s="37">
        <f t="shared" si="0"/>
        <v>0.7</v>
      </c>
    </row>
    <row r="38" spans="2:8" x14ac:dyDescent="0.3">
      <c r="D38" s="7">
        <v>0.7</v>
      </c>
      <c r="H38" s="37">
        <f t="shared" si="0"/>
        <v>0.7</v>
      </c>
    </row>
    <row r="39" spans="2:8" x14ac:dyDescent="0.3">
      <c r="D39" s="7">
        <v>0.5</v>
      </c>
      <c r="H39" s="37">
        <f t="shared" si="0"/>
        <v>0.5</v>
      </c>
    </row>
    <row r="40" spans="2:8" x14ac:dyDescent="0.3">
      <c r="D40" s="7">
        <v>0.15</v>
      </c>
      <c r="H40" s="37">
        <f t="shared" si="0"/>
        <v>0.15</v>
      </c>
    </row>
    <row r="41" spans="2:8" x14ac:dyDescent="0.3">
      <c r="D41" s="8">
        <v>0.25</v>
      </c>
      <c r="H41" s="37">
        <f t="shared" si="0"/>
        <v>0.25</v>
      </c>
    </row>
    <row r="42" spans="2:8" x14ac:dyDescent="0.3">
      <c r="D42" s="8">
        <v>0.25</v>
      </c>
      <c r="H42" s="37">
        <f t="shared" si="0"/>
        <v>0.25</v>
      </c>
    </row>
    <row r="43" spans="2:8" x14ac:dyDescent="0.3">
      <c r="H43" s="37">
        <f t="shared" si="0"/>
        <v>0</v>
      </c>
    </row>
    <row r="44" spans="2:8" x14ac:dyDescent="0.3">
      <c r="D44" s="8">
        <v>0.25</v>
      </c>
      <c r="H44" s="37">
        <f t="shared" si="0"/>
        <v>0.25</v>
      </c>
    </row>
    <row r="45" spans="2:8" x14ac:dyDescent="0.3">
      <c r="G45" s="8">
        <v>0.5</v>
      </c>
      <c r="H45" s="37">
        <f t="shared" si="0"/>
        <v>0.5</v>
      </c>
    </row>
    <row r="46" spans="2:8" x14ac:dyDescent="0.3">
      <c r="B46" s="8">
        <v>0.1666</v>
      </c>
      <c r="H46" s="37">
        <f t="shared" si="0"/>
        <v>0.1666</v>
      </c>
    </row>
    <row r="47" spans="2:8" x14ac:dyDescent="0.3">
      <c r="D47" s="8">
        <v>0.66600000000000004</v>
      </c>
      <c r="H47" s="37">
        <f t="shared" si="0"/>
        <v>0.66600000000000004</v>
      </c>
    </row>
    <row r="48" spans="2:8" x14ac:dyDescent="0.3">
      <c r="D48" s="8">
        <v>0.25</v>
      </c>
      <c r="H48" s="37">
        <f t="shared" si="0"/>
        <v>0.25</v>
      </c>
    </row>
    <row r="49" spans="1:8" x14ac:dyDescent="0.3">
      <c r="B49" s="16"/>
      <c r="D49" s="8">
        <v>0.08</v>
      </c>
      <c r="H49" s="37">
        <f t="shared" si="0"/>
        <v>0.08</v>
      </c>
    </row>
    <row r="50" spans="1:8" x14ac:dyDescent="0.3">
      <c r="H50" s="37">
        <f t="shared" si="0"/>
        <v>0</v>
      </c>
    </row>
    <row r="51" spans="1:8" x14ac:dyDescent="0.3">
      <c r="D51" s="8">
        <v>0.25</v>
      </c>
      <c r="H51" s="37">
        <f t="shared" si="0"/>
        <v>0.25</v>
      </c>
    </row>
    <row r="52" spans="1:8" x14ac:dyDescent="0.3">
      <c r="H52" s="37">
        <f t="shared" si="0"/>
        <v>0</v>
      </c>
    </row>
    <row r="53" spans="1:8" x14ac:dyDescent="0.3">
      <c r="D53" s="8">
        <v>0.25</v>
      </c>
      <c r="H53" s="37">
        <f t="shared" si="0"/>
        <v>0.25</v>
      </c>
    </row>
    <row r="54" spans="1:8" x14ac:dyDescent="0.3">
      <c r="D54" s="8">
        <v>8.3000000000000004E-2</v>
      </c>
      <c r="H54" s="37">
        <f t="shared" si="0"/>
        <v>8.3000000000000004E-2</v>
      </c>
    </row>
    <row r="55" spans="1:8" x14ac:dyDescent="0.3">
      <c r="H55" s="37">
        <f t="shared" si="0"/>
        <v>0</v>
      </c>
    </row>
    <row r="56" spans="1:8" x14ac:dyDescent="0.3">
      <c r="H56" s="37">
        <f t="shared" si="0"/>
        <v>0</v>
      </c>
    </row>
    <row r="57" spans="1:8" x14ac:dyDescent="0.3">
      <c r="H57" s="37">
        <f t="shared" si="0"/>
        <v>0</v>
      </c>
    </row>
    <row r="58" spans="1:8" x14ac:dyDescent="0.3">
      <c r="H58" s="37">
        <f t="shared" si="0"/>
        <v>0</v>
      </c>
    </row>
    <row r="59" spans="1:8" x14ac:dyDescent="0.3">
      <c r="H59" s="37">
        <f t="shared" si="0"/>
        <v>0</v>
      </c>
    </row>
    <row r="60" spans="1:8" x14ac:dyDescent="0.3">
      <c r="H60" s="37">
        <f t="shared" si="0"/>
        <v>0</v>
      </c>
    </row>
    <row r="61" spans="1:8" x14ac:dyDescent="0.3">
      <c r="H61" s="37">
        <f t="shared" si="0"/>
        <v>0</v>
      </c>
    </row>
    <row r="62" spans="1:8" x14ac:dyDescent="0.3">
      <c r="G62" s="11">
        <v>8.5</v>
      </c>
      <c r="H62" s="37">
        <f t="shared" si="0"/>
        <v>8.5</v>
      </c>
    </row>
    <row r="63" spans="1:8" x14ac:dyDescent="0.3">
      <c r="H63" s="37">
        <f t="shared" si="0"/>
        <v>0</v>
      </c>
    </row>
    <row r="64" spans="1:8" x14ac:dyDescent="0.3">
      <c r="A64" s="11" t="s">
        <v>69</v>
      </c>
      <c r="D64" s="11">
        <v>0.02</v>
      </c>
      <c r="H64" s="37">
        <f t="shared" si="0"/>
        <v>0.02</v>
      </c>
    </row>
    <row r="65" spans="2:8" x14ac:dyDescent="0.3">
      <c r="H65" s="37">
        <f t="shared" si="0"/>
        <v>0</v>
      </c>
    </row>
    <row r="66" spans="2:8" x14ac:dyDescent="0.3">
      <c r="C66" s="11" t="s">
        <v>69</v>
      </c>
      <c r="H66" s="37">
        <f t="shared" si="0"/>
        <v>0</v>
      </c>
    </row>
    <row r="67" spans="2:8" x14ac:dyDescent="0.3">
      <c r="H67" s="37">
        <f t="shared" ref="H67:H130" si="1">SUM(A67:G67)</f>
        <v>0</v>
      </c>
    </row>
    <row r="68" spans="2:8" x14ac:dyDescent="0.3">
      <c r="D68" s="11">
        <v>0.05</v>
      </c>
      <c r="H68" s="37">
        <f t="shared" si="1"/>
        <v>0.05</v>
      </c>
    </row>
    <row r="69" spans="2:8" x14ac:dyDescent="0.3">
      <c r="H69" s="37">
        <f t="shared" si="1"/>
        <v>0</v>
      </c>
    </row>
    <row r="70" spans="2:8" x14ac:dyDescent="0.3">
      <c r="H70" s="37">
        <f t="shared" si="1"/>
        <v>0</v>
      </c>
    </row>
    <row r="71" spans="2:8" x14ac:dyDescent="0.3">
      <c r="H71" s="37">
        <f t="shared" si="1"/>
        <v>0</v>
      </c>
    </row>
    <row r="72" spans="2:8" x14ac:dyDescent="0.3">
      <c r="H72" s="37">
        <f t="shared" si="1"/>
        <v>0</v>
      </c>
    </row>
    <row r="73" spans="2:8" x14ac:dyDescent="0.3">
      <c r="H73" s="37">
        <f t="shared" si="1"/>
        <v>0</v>
      </c>
    </row>
    <row r="74" spans="2:8" x14ac:dyDescent="0.3">
      <c r="H74" s="37">
        <f t="shared" si="1"/>
        <v>0</v>
      </c>
    </row>
    <row r="75" spans="2:8" x14ac:dyDescent="0.3">
      <c r="H75" s="37">
        <f t="shared" si="1"/>
        <v>0</v>
      </c>
    </row>
    <row r="76" spans="2:8" x14ac:dyDescent="0.3">
      <c r="H76" s="37">
        <f t="shared" si="1"/>
        <v>0</v>
      </c>
    </row>
    <row r="77" spans="2:8" x14ac:dyDescent="0.3">
      <c r="H77" s="37">
        <f t="shared" si="1"/>
        <v>0</v>
      </c>
    </row>
    <row r="78" spans="2:8" x14ac:dyDescent="0.3">
      <c r="H78" s="37">
        <f t="shared" si="1"/>
        <v>0</v>
      </c>
    </row>
    <row r="79" spans="2:8" x14ac:dyDescent="0.3">
      <c r="B79" s="11" t="s">
        <v>70</v>
      </c>
      <c r="H79" s="37">
        <f t="shared" si="1"/>
        <v>0</v>
      </c>
    </row>
    <row r="80" spans="2:8" x14ac:dyDescent="0.3">
      <c r="D80" s="7">
        <v>0.1</v>
      </c>
      <c r="H80" s="37">
        <f t="shared" si="1"/>
        <v>0.1</v>
      </c>
    </row>
    <row r="81" spans="1:8" x14ac:dyDescent="0.3">
      <c r="A81" s="7" t="s">
        <v>71</v>
      </c>
      <c r="G81" s="7" t="s">
        <v>72</v>
      </c>
      <c r="H81" s="37">
        <f t="shared" si="1"/>
        <v>0</v>
      </c>
    </row>
    <row r="82" spans="1:8" x14ac:dyDescent="0.3">
      <c r="D82" s="7">
        <v>0.5</v>
      </c>
      <c r="G82" s="7">
        <v>5</v>
      </c>
      <c r="H82" s="37">
        <f t="shared" si="1"/>
        <v>5.5</v>
      </c>
    </row>
    <row r="83" spans="1:8" x14ac:dyDescent="0.3">
      <c r="H83" s="37">
        <f t="shared" si="1"/>
        <v>0</v>
      </c>
    </row>
    <row r="84" spans="1:8" x14ac:dyDescent="0.3">
      <c r="A84" s="7">
        <v>1</v>
      </c>
      <c r="H84" s="37">
        <f t="shared" si="1"/>
        <v>1</v>
      </c>
    </row>
    <row r="85" spans="1:8" x14ac:dyDescent="0.3">
      <c r="G85" s="7">
        <v>10</v>
      </c>
      <c r="H85" s="37">
        <f t="shared" si="1"/>
        <v>10</v>
      </c>
    </row>
    <row r="86" spans="1:8" x14ac:dyDescent="0.3">
      <c r="D86" s="7">
        <v>0.1</v>
      </c>
      <c r="H86" s="37">
        <f t="shared" si="1"/>
        <v>0.1</v>
      </c>
    </row>
    <row r="87" spans="1:8" x14ac:dyDescent="0.3">
      <c r="H87" s="37">
        <f t="shared" si="1"/>
        <v>0</v>
      </c>
    </row>
    <row r="88" spans="1:8" x14ac:dyDescent="0.3">
      <c r="D88" s="7">
        <v>0.1</v>
      </c>
      <c r="H88" s="37">
        <f t="shared" si="1"/>
        <v>0.1</v>
      </c>
    </row>
    <row r="89" spans="1:8" x14ac:dyDescent="0.3">
      <c r="D89" s="7">
        <v>0.5</v>
      </c>
      <c r="H89" s="37">
        <f t="shared" si="1"/>
        <v>0.5</v>
      </c>
    </row>
    <row r="90" spans="1:8" x14ac:dyDescent="0.3">
      <c r="C90" s="7">
        <v>30</v>
      </c>
      <c r="D90" s="7">
        <v>0.5</v>
      </c>
      <c r="H90" s="37">
        <f t="shared" si="1"/>
        <v>30.5</v>
      </c>
    </row>
    <row r="91" spans="1:8" x14ac:dyDescent="0.3">
      <c r="H91" s="37">
        <f t="shared" si="1"/>
        <v>0</v>
      </c>
    </row>
    <row r="92" spans="1:8" x14ac:dyDescent="0.3">
      <c r="D92" s="7">
        <v>0.5</v>
      </c>
      <c r="H92" s="37">
        <f t="shared" si="1"/>
        <v>0.5</v>
      </c>
    </row>
    <row r="93" spans="1:8" x14ac:dyDescent="0.3">
      <c r="H93" s="37">
        <f t="shared" si="1"/>
        <v>0</v>
      </c>
    </row>
    <row r="94" spans="1:8" x14ac:dyDescent="0.3">
      <c r="D94" s="7">
        <v>0.5</v>
      </c>
      <c r="H94" s="37">
        <f t="shared" si="1"/>
        <v>0.5</v>
      </c>
    </row>
    <row r="95" spans="1:8" x14ac:dyDescent="0.3">
      <c r="D95" s="7">
        <v>0.5</v>
      </c>
      <c r="H95" s="37">
        <f t="shared" si="1"/>
        <v>0.5</v>
      </c>
    </row>
    <row r="96" spans="1:8" x14ac:dyDescent="0.3">
      <c r="D96" s="7">
        <v>0.5</v>
      </c>
      <c r="H96" s="37">
        <f t="shared" si="1"/>
        <v>0.5</v>
      </c>
    </row>
    <row r="97" spans="1:8" x14ac:dyDescent="0.3">
      <c r="C97" s="7">
        <v>5</v>
      </c>
      <c r="H97" s="37">
        <f t="shared" si="1"/>
        <v>5</v>
      </c>
    </row>
    <row r="98" spans="1:8" x14ac:dyDescent="0.3">
      <c r="A98" s="7">
        <v>5</v>
      </c>
      <c r="H98" s="37">
        <f t="shared" si="1"/>
        <v>5</v>
      </c>
    </row>
    <row r="99" spans="1:8" x14ac:dyDescent="0.3">
      <c r="H99" s="37">
        <f t="shared" si="1"/>
        <v>0</v>
      </c>
    </row>
    <row r="100" spans="1:8" x14ac:dyDescent="0.3">
      <c r="G100" s="7">
        <v>5</v>
      </c>
      <c r="H100" s="37">
        <f t="shared" si="1"/>
        <v>5</v>
      </c>
    </row>
    <row r="101" spans="1:8" x14ac:dyDescent="0.3">
      <c r="A101" s="9"/>
      <c r="B101" s="9"/>
      <c r="C101" s="9"/>
      <c r="D101" s="9"/>
      <c r="E101" s="9"/>
      <c r="G101" s="7">
        <v>0.16</v>
      </c>
      <c r="H101" s="37">
        <f t="shared" si="1"/>
        <v>0.16</v>
      </c>
    </row>
    <row r="102" spans="1:8" x14ac:dyDescent="0.3">
      <c r="A102" s="9"/>
      <c r="B102" s="9"/>
      <c r="C102" s="9"/>
      <c r="D102" s="9"/>
      <c r="E102" s="9"/>
      <c r="G102" s="7">
        <v>0.08</v>
      </c>
      <c r="H102" s="37">
        <f t="shared" si="1"/>
        <v>0.08</v>
      </c>
    </row>
    <row r="103" spans="1:8" x14ac:dyDescent="0.3">
      <c r="G103" s="7">
        <v>0.25</v>
      </c>
      <c r="H103" s="37">
        <f t="shared" si="1"/>
        <v>0.25</v>
      </c>
    </row>
    <row r="104" spans="1:8" x14ac:dyDescent="0.3">
      <c r="G104" s="7">
        <v>5</v>
      </c>
      <c r="H104" s="37">
        <f t="shared" si="1"/>
        <v>5</v>
      </c>
    </row>
    <row r="105" spans="1:8" x14ac:dyDescent="0.3">
      <c r="D105" s="7">
        <v>0.25</v>
      </c>
      <c r="H105" s="37">
        <f t="shared" si="1"/>
        <v>0.25</v>
      </c>
    </row>
    <row r="106" spans="1:8" x14ac:dyDescent="0.3">
      <c r="B106" s="7">
        <v>0.08</v>
      </c>
      <c r="D106" s="7">
        <v>1.6</v>
      </c>
      <c r="H106" s="37">
        <f t="shared" si="1"/>
        <v>1.6800000000000002</v>
      </c>
    </row>
    <row r="107" spans="1:8" x14ac:dyDescent="0.3">
      <c r="A107" s="9"/>
      <c r="B107" s="9"/>
      <c r="C107" s="9"/>
      <c r="D107" s="7">
        <v>1.6</v>
      </c>
      <c r="E107" s="9"/>
      <c r="G107" s="9"/>
      <c r="H107" s="37">
        <f t="shared" si="1"/>
        <v>1.6</v>
      </c>
    </row>
    <row r="108" spans="1:8" x14ac:dyDescent="0.3">
      <c r="A108" s="9"/>
      <c r="B108" s="9"/>
      <c r="C108" s="9"/>
      <c r="D108" s="7">
        <v>1.6</v>
      </c>
      <c r="E108" s="9"/>
      <c r="G108" s="9"/>
      <c r="H108" s="37">
        <f t="shared" si="1"/>
        <v>1.6</v>
      </c>
    </row>
    <row r="109" spans="1:8" x14ac:dyDescent="0.3">
      <c r="D109" s="7">
        <v>1.6</v>
      </c>
      <c r="H109" s="37">
        <f t="shared" si="1"/>
        <v>1.6</v>
      </c>
    </row>
    <row r="110" spans="1:8" x14ac:dyDescent="0.3">
      <c r="H110" s="37">
        <f t="shared" si="1"/>
        <v>0</v>
      </c>
    </row>
    <row r="111" spans="1:8" x14ac:dyDescent="0.3">
      <c r="A111" s="9"/>
      <c r="B111" s="9"/>
      <c r="C111" s="9"/>
      <c r="D111" s="9"/>
      <c r="E111" s="9"/>
      <c r="G111" s="9"/>
      <c r="H111" s="37">
        <f t="shared" si="1"/>
        <v>0</v>
      </c>
    </row>
    <row r="112" spans="1:8" x14ac:dyDescent="0.3">
      <c r="H112" s="37">
        <f t="shared" si="1"/>
        <v>0</v>
      </c>
    </row>
    <row r="113" spans="1:8" x14ac:dyDescent="0.3">
      <c r="H113" s="37">
        <f t="shared" si="1"/>
        <v>0</v>
      </c>
    </row>
    <row r="114" spans="1:8" x14ac:dyDescent="0.3">
      <c r="H114" s="37">
        <f t="shared" si="1"/>
        <v>0</v>
      </c>
    </row>
    <row r="115" spans="1:8" x14ac:dyDescent="0.3">
      <c r="H115" s="37">
        <f t="shared" si="1"/>
        <v>0</v>
      </c>
    </row>
    <row r="116" spans="1:8" x14ac:dyDescent="0.3">
      <c r="H116" s="37">
        <f t="shared" si="1"/>
        <v>0</v>
      </c>
    </row>
    <row r="117" spans="1:8" x14ac:dyDescent="0.3">
      <c r="A117" s="7">
        <v>0.16</v>
      </c>
      <c r="H117" s="37">
        <f t="shared" si="1"/>
        <v>0.16</v>
      </c>
    </row>
    <row r="118" spans="1:8" x14ac:dyDescent="0.3">
      <c r="D118" s="7">
        <v>0.25</v>
      </c>
      <c r="H118" s="37">
        <f t="shared" si="1"/>
        <v>0.25</v>
      </c>
    </row>
    <row r="119" spans="1:8" x14ac:dyDescent="0.3">
      <c r="H119" s="37">
        <f t="shared" si="1"/>
        <v>0</v>
      </c>
    </row>
    <row r="120" spans="1:8" x14ac:dyDescent="0.3">
      <c r="H120" s="37">
        <f t="shared" si="1"/>
        <v>0</v>
      </c>
    </row>
    <row r="121" spans="1:8" x14ac:dyDescent="0.3">
      <c r="H121" s="37">
        <f t="shared" si="1"/>
        <v>0</v>
      </c>
    </row>
    <row r="122" spans="1:8" x14ac:dyDescent="0.3">
      <c r="H122" s="37">
        <f t="shared" si="1"/>
        <v>0</v>
      </c>
    </row>
    <row r="123" spans="1:8" x14ac:dyDescent="0.3">
      <c r="H123" s="37">
        <f t="shared" si="1"/>
        <v>0</v>
      </c>
    </row>
    <row r="124" spans="1:8" x14ac:dyDescent="0.3">
      <c r="H124" s="37">
        <f t="shared" si="1"/>
        <v>0</v>
      </c>
    </row>
    <row r="125" spans="1:8" x14ac:dyDescent="0.3">
      <c r="A125" s="7">
        <v>1</v>
      </c>
      <c r="H125" s="37">
        <f t="shared" si="1"/>
        <v>1</v>
      </c>
    </row>
    <row r="126" spans="1:8" x14ac:dyDescent="0.3">
      <c r="G126" s="7">
        <v>0.25</v>
      </c>
      <c r="H126" s="37">
        <f t="shared" si="1"/>
        <v>0.25</v>
      </c>
    </row>
    <row r="127" spans="1:8" x14ac:dyDescent="0.3">
      <c r="H127" s="37">
        <f t="shared" si="1"/>
        <v>0</v>
      </c>
    </row>
    <row r="128" spans="1:8" x14ac:dyDescent="0.3">
      <c r="D128" s="7">
        <v>0.1</v>
      </c>
      <c r="H128" s="37">
        <f t="shared" si="1"/>
        <v>0.1</v>
      </c>
    </row>
    <row r="129" spans="1:8" x14ac:dyDescent="0.3">
      <c r="B129" s="7">
        <v>0.03</v>
      </c>
      <c r="H129" s="37">
        <f t="shared" si="1"/>
        <v>0.03</v>
      </c>
    </row>
    <row r="130" spans="1:8" x14ac:dyDescent="0.3">
      <c r="H130" s="37">
        <f t="shared" si="1"/>
        <v>0</v>
      </c>
    </row>
    <row r="131" spans="1:8" x14ac:dyDescent="0.3">
      <c r="H131" s="37">
        <f t="shared" ref="H131:H194" si="2">SUM(A131:G131)</f>
        <v>0</v>
      </c>
    </row>
    <row r="132" spans="1:8" x14ac:dyDescent="0.3">
      <c r="A132" s="7">
        <v>0.03</v>
      </c>
      <c r="H132" s="37">
        <f t="shared" si="2"/>
        <v>0.03</v>
      </c>
    </row>
    <row r="133" spans="1:8" x14ac:dyDescent="0.3">
      <c r="B133" s="7">
        <v>0.3</v>
      </c>
      <c r="H133" s="37">
        <f t="shared" si="2"/>
        <v>0.3</v>
      </c>
    </row>
    <row r="134" spans="1:8" x14ac:dyDescent="0.3">
      <c r="A134" s="7">
        <v>0.01</v>
      </c>
      <c r="D134" s="7">
        <v>0.08</v>
      </c>
      <c r="H134" s="37">
        <f t="shared" si="2"/>
        <v>0.09</v>
      </c>
    </row>
    <row r="135" spans="1:8" x14ac:dyDescent="0.3">
      <c r="D135" s="7">
        <v>0.11</v>
      </c>
      <c r="H135" s="37">
        <f t="shared" si="2"/>
        <v>0.11</v>
      </c>
    </row>
    <row r="136" spans="1:8" x14ac:dyDescent="0.3">
      <c r="D136" s="7">
        <v>0.1</v>
      </c>
      <c r="H136" s="37">
        <f t="shared" si="2"/>
        <v>0.1</v>
      </c>
    </row>
    <row r="137" spans="1:8" x14ac:dyDescent="0.3">
      <c r="H137" s="37">
        <f t="shared" si="2"/>
        <v>0</v>
      </c>
    </row>
    <row r="138" spans="1:8" x14ac:dyDescent="0.3">
      <c r="H138" s="37">
        <f t="shared" si="2"/>
        <v>0</v>
      </c>
    </row>
    <row r="139" spans="1:8" x14ac:dyDescent="0.3">
      <c r="H139" s="37">
        <f t="shared" si="2"/>
        <v>0</v>
      </c>
    </row>
    <row r="140" spans="1:8" x14ac:dyDescent="0.3">
      <c r="H140" s="37">
        <f t="shared" si="2"/>
        <v>0</v>
      </c>
    </row>
    <row r="141" spans="1:8" x14ac:dyDescent="0.3">
      <c r="H141" s="37">
        <f t="shared" si="2"/>
        <v>0</v>
      </c>
    </row>
    <row r="142" spans="1:8" x14ac:dyDescent="0.3">
      <c r="A142" s="10"/>
      <c r="B142" s="10"/>
      <c r="C142" s="10"/>
      <c r="D142" s="10"/>
      <c r="E142" s="10"/>
      <c r="G142" s="10"/>
      <c r="H142" s="37">
        <f t="shared" si="2"/>
        <v>0</v>
      </c>
    </row>
    <row r="143" spans="1:8" x14ac:dyDescent="0.3">
      <c r="A143" s="10"/>
      <c r="B143" s="10"/>
      <c r="C143" s="10"/>
      <c r="D143" s="10"/>
      <c r="E143" s="10"/>
      <c r="G143" s="10"/>
      <c r="H143" s="37">
        <f t="shared" si="2"/>
        <v>0</v>
      </c>
    </row>
    <row r="144" spans="1:8" x14ac:dyDescent="0.3">
      <c r="A144" s="10"/>
      <c r="B144" s="10"/>
      <c r="C144" s="10"/>
      <c r="D144" s="10"/>
      <c r="E144" s="10"/>
      <c r="G144" s="10"/>
      <c r="H144" s="37">
        <f t="shared" si="2"/>
        <v>0</v>
      </c>
    </row>
    <row r="145" spans="1:8" x14ac:dyDescent="0.3">
      <c r="A145" s="10"/>
      <c r="B145" s="10">
        <v>10</v>
      </c>
      <c r="C145" s="10">
        <v>10</v>
      </c>
      <c r="D145" s="10"/>
      <c r="E145" s="10"/>
      <c r="G145" s="10"/>
      <c r="H145" s="37">
        <f t="shared" si="2"/>
        <v>20</v>
      </c>
    </row>
    <row r="146" spans="1:8" x14ac:dyDescent="0.3">
      <c r="A146" s="10"/>
      <c r="B146" s="10"/>
      <c r="C146" s="10"/>
      <c r="D146" s="10">
        <v>0.3</v>
      </c>
      <c r="E146" s="10"/>
      <c r="G146" s="10"/>
      <c r="H146" s="37">
        <f t="shared" si="2"/>
        <v>0.3</v>
      </c>
    </row>
    <row r="147" spans="1:8" x14ac:dyDescent="0.3">
      <c r="A147" s="10"/>
      <c r="B147" s="10"/>
      <c r="C147" s="10"/>
      <c r="D147" s="10"/>
      <c r="E147" s="10"/>
      <c r="G147" s="10"/>
      <c r="H147" s="37">
        <f t="shared" si="2"/>
        <v>0</v>
      </c>
    </row>
    <row r="148" spans="1:8" x14ac:dyDescent="0.3">
      <c r="A148" s="10"/>
      <c r="B148" s="10"/>
      <c r="C148" s="10"/>
      <c r="D148" s="10"/>
      <c r="E148" s="10"/>
      <c r="G148" s="10"/>
      <c r="H148" s="37">
        <f t="shared" si="2"/>
        <v>0</v>
      </c>
    </row>
    <row r="149" spans="1:8" x14ac:dyDescent="0.3">
      <c r="A149" s="10"/>
      <c r="B149" s="10"/>
      <c r="C149" s="10"/>
      <c r="D149" s="10"/>
      <c r="E149" s="10"/>
      <c r="G149" s="10"/>
      <c r="H149" s="37">
        <f t="shared" si="2"/>
        <v>0</v>
      </c>
    </row>
    <row r="150" spans="1:8" x14ac:dyDescent="0.3">
      <c r="A150" s="10"/>
      <c r="B150" s="10">
        <v>20</v>
      </c>
      <c r="C150" s="10"/>
      <c r="D150" s="10"/>
      <c r="E150" s="10"/>
      <c r="G150" s="10"/>
      <c r="H150" s="37">
        <f t="shared" si="2"/>
        <v>20</v>
      </c>
    </row>
    <row r="151" spans="1:8" x14ac:dyDescent="0.3">
      <c r="A151" s="10"/>
      <c r="B151" s="10"/>
      <c r="C151" s="10">
        <v>15</v>
      </c>
      <c r="D151" s="10"/>
      <c r="E151" s="10"/>
      <c r="G151" s="10"/>
      <c r="H151" s="37">
        <f t="shared" si="2"/>
        <v>15</v>
      </c>
    </row>
    <row r="152" spans="1:8" x14ac:dyDescent="0.3">
      <c r="A152" s="10"/>
      <c r="B152" s="10"/>
      <c r="C152" s="10"/>
      <c r="D152" s="10"/>
      <c r="E152" s="10"/>
      <c r="G152" s="10"/>
      <c r="H152" s="37">
        <f t="shared" si="2"/>
        <v>0</v>
      </c>
    </row>
    <row r="153" spans="1:8" x14ac:dyDescent="0.3">
      <c r="A153" s="10"/>
      <c r="B153" s="10"/>
      <c r="C153" s="10"/>
      <c r="D153" s="10"/>
      <c r="E153" s="10"/>
      <c r="G153" s="10"/>
      <c r="H153" s="37">
        <f t="shared" si="2"/>
        <v>0</v>
      </c>
    </row>
    <row r="154" spans="1:8" x14ac:dyDescent="0.3">
      <c r="A154" s="10"/>
      <c r="B154" s="10"/>
      <c r="C154" s="10"/>
      <c r="D154" s="10"/>
      <c r="E154" s="10"/>
      <c r="G154" s="10"/>
      <c r="H154" s="37">
        <f t="shared" si="2"/>
        <v>0</v>
      </c>
    </row>
    <row r="155" spans="1:8" x14ac:dyDescent="0.3">
      <c r="A155" s="10"/>
      <c r="B155" s="10"/>
      <c r="C155" s="10"/>
      <c r="D155" s="10"/>
      <c r="E155" s="10"/>
      <c r="G155" s="10"/>
      <c r="H155" s="37">
        <f t="shared" si="2"/>
        <v>0</v>
      </c>
    </row>
    <row r="156" spans="1:8" x14ac:dyDescent="0.3">
      <c r="A156" s="10"/>
      <c r="B156" s="10"/>
      <c r="C156" s="10"/>
      <c r="D156" s="10"/>
      <c r="E156" s="10"/>
      <c r="G156" s="10"/>
      <c r="H156" s="37">
        <f t="shared" si="2"/>
        <v>0</v>
      </c>
    </row>
    <row r="157" spans="1:8" x14ac:dyDescent="0.3">
      <c r="A157" s="10"/>
      <c r="B157" s="10"/>
      <c r="C157" s="10"/>
      <c r="D157" s="10"/>
      <c r="E157" s="10"/>
      <c r="G157" s="10"/>
      <c r="H157" s="37">
        <f t="shared" si="2"/>
        <v>0</v>
      </c>
    </row>
    <row r="158" spans="1:8" x14ac:dyDescent="0.3">
      <c r="A158" s="10"/>
      <c r="B158" s="10"/>
      <c r="C158" s="10"/>
      <c r="D158" s="10"/>
      <c r="E158" s="10"/>
      <c r="G158" s="10"/>
      <c r="H158" s="37">
        <f t="shared" si="2"/>
        <v>0</v>
      </c>
    </row>
    <row r="159" spans="1:8" x14ac:dyDescent="0.3">
      <c r="A159" s="10"/>
      <c r="B159" s="10"/>
      <c r="C159" s="10"/>
      <c r="D159" s="10"/>
      <c r="E159" s="10"/>
      <c r="G159" s="10"/>
      <c r="H159" s="37">
        <f t="shared" si="2"/>
        <v>0</v>
      </c>
    </row>
    <row r="160" spans="1:8" x14ac:dyDescent="0.3">
      <c r="A160" s="10"/>
      <c r="B160" s="10"/>
      <c r="C160" s="10"/>
      <c r="D160" s="10"/>
      <c r="E160" s="10"/>
      <c r="G160" s="10"/>
      <c r="H160" s="37">
        <f t="shared" si="2"/>
        <v>0</v>
      </c>
    </row>
    <row r="161" spans="8:8" x14ac:dyDescent="0.3">
      <c r="H161" s="37">
        <f t="shared" si="2"/>
        <v>0</v>
      </c>
    </row>
    <row r="162" spans="8:8" x14ac:dyDescent="0.3">
      <c r="H162" s="37">
        <f t="shared" si="2"/>
        <v>0</v>
      </c>
    </row>
    <row r="163" spans="8:8" x14ac:dyDescent="0.3">
      <c r="H163" s="37">
        <f t="shared" si="2"/>
        <v>0</v>
      </c>
    </row>
    <row r="164" spans="8:8" x14ac:dyDescent="0.3">
      <c r="H164" s="37">
        <f t="shared" si="2"/>
        <v>0</v>
      </c>
    </row>
    <row r="165" spans="8:8" x14ac:dyDescent="0.3">
      <c r="H165" s="37">
        <f t="shared" si="2"/>
        <v>0</v>
      </c>
    </row>
    <row r="166" spans="8:8" x14ac:dyDescent="0.3">
      <c r="H166" s="37">
        <f t="shared" si="2"/>
        <v>0</v>
      </c>
    </row>
    <row r="167" spans="8:8" x14ac:dyDescent="0.3">
      <c r="H167" s="37">
        <f t="shared" si="2"/>
        <v>0</v>
      </c>
    </row>
    <row r="168" spans="8:8" x14ac:dyDescent="0.3">
      <c r="H168" s="37">
        <f t="shared" si="2"/>
        <v>0</v>
      </c>
    </row>
    <row r="169" spans="8:8" x14ac:dyDescent="0.3">
      <c r="H169" s="37">
        <f t="shared" si="2"/>
        <v>0</v>
      </c>
    </row>
    <row r="170" spans="8:8" x14ac:dyDescent="0.3">
      <c r="H170" s="37">
        <f t="shared" si="2"/>
        <v>0</v>
      </c>
    </row>
    <row r="171" spans="8:8" x14ac:dyDescent="0.3">
      <c r="H171" s="37">
        <f t="shared" si="2"/>
        <v>0</v>
      </c>
    </row>
    <row r="172" spans="8:8" x14ac:dyDescent="0.3">
      <c r="H172" s="37">
        <f t="shared" si="2"/>
        <v>0</v>
      </c>
    </row>
    <row r="173" spans="8:8" x14ac:dyDescent="0.3">
      <c r="H173" s="37">
        <f t="shared" si="2"/>
        <v>0</v>
      </c>
    </row>
    <row r="174" spans="8:8" x14ac:dyDescent="0.3">
      <c r="H174" s="37">
        <f t="shared" si="2"/>
        <v>0</v>
      </c>
    </row>
    <row r="175" spans="8:8" x14ac:dyDescent="0.3">
      <c r="H175" s="37">
        <f t="shared" si="2"/>
        <v>0</v>
      </c>
    </row>
    <row r="176" spans="8:8" x14ac:dyDescent="0.3">
      <c r="H176" s="37">
        <f t="shared" si="2"/>
        <v>0</v>
      </c>
    </row>
    <row r="177" spans="1:8" x14ac:dyDescent="0.3">
      <c r="H177" s="37">
        <f t="shared" si="2"/>
        <v>0</v>
      </c>
    </row>
    <row r="178" spans="1:8" x14ac:dyDescent="0.3">
      <c r="H178" s="37">
        <f t="shared" si="2"/>
        <v>0</v>
      </c>
    </row>
    <row r="179" spans="1:8" x14ac:dyDescent="0.3">
      <c r="H179" s="37">
        <f t="shared" si="2"/>
        <v>0</v>
      </c>
    </row>
    <row r="180" spans="1:8" x14ac:dyDescent="0.3">
      <c r="H180" s="37">
        <f t="shared" si="2"/>
        <v>0</v>
      </c>
    </row>
    <row r="181" spans="1:8" x14ac:dyDescent="0.3">
      <c r="B181" s="7">
        <v>10</v>
      </c>
      <c r="F181">
        <v>15</v>
      </c>
      <c r="H181" s="37">
        <f t="shared" si="2"/>
        <v>25</v>
      </c>
    </row>
    <row r="182" spans="1:8" x14ac:dyDescent="0.3">
      <c r="A182" s="7">
        <v>10</v>
      </c>
      <c r="H182" s="37">
        <f t="shared" si="2"/>
        <v>10</v>
      </c>
    </row>
    <row r="183" spans="1:8" x14ac:dyDescent="0.3">
      <c r="A183" s="7">
        <v>10</v>
      </c>
      <c r="F183">
        <v>10</v>
      </c>
      <c r="H183" s="37">
        <f t="shared" si="2"/>
        <v>20</v>
      </c>
    </row>
    <row r="184" spans="1:8" x14ac:dyDescent="0.3">
      <c r="D184" s="7">
        <v>0.1</v>
      </c>
      <c r="H184" s="37">
        <f t="shared" si="2"/>
        <v>0.1</v>
      </c>
    </row>
    <row r="185" spans="1:8" x14ac:dyDescent="0.3">
      <c r="A185" s="7">
        <v>8.5</v>
      </c>
      <c r="H185" s="37">
        <f t="shared" si="2"/>
        <v>8.5</v>
      </c>
    </row>
    <row r="186" spans="1:8" x14ac:dyDescent="0.3">
      <c r="A186" s="7">
        <v>10</v>
      </c>
      <c r="H186" s="37">
        <f t="shared" si="2"/>
        <v>10</v>
      </c>
    </row>
    <row r="187" spans="1:8" x14ac:dyDescent="0.3">
      <c r="A187" s="7">
        <v>5</v>
      </c>
      <c r="B187" s="7">
        <v>5</v>
      </c>
      <c r="H187" s="37">
        <f t="shared" si="2"/>
        <v>10</v>
      </c>
    </row>
    <row r="188" spans="1:8" x14ac:dyDescent="0.3">
      <c r="B188" s="7">
        <v>10</v>
      </c>
      <c r="H188" s="37">
        <f t="shared" si="2"/>
        <v>10</v>
      </c>
    </row>
    <row r="189" spans="1:8" x14ac:dyDescent="0.3">
      <c r="A189" s="7">
        <v>15</v>
      </c>
      <c r="H189" s="37">
        <f t="shared" si="2"/>
        <v>15</v>
      </c>
    </row>
    <row r="190" spans="1:8" x14ac:dyDescent="0.3">
      <c r="A190" s="7">
        <v>10</v>
      </c>
      <c r="H190" s="37">
        <f t="shared" si="2"/>
        <v>10</v>
      </c>
    </row>
    <row r="191" spans="1:8" x14ac:dyDescent="0.3">
      <c r="A191" s="7">
        <v>2</v>
      </c>
      <c r="H191" s="37">
        <f t="shared" si="2"/>
        <v>2</v>
      </c>
    </row>
    <row r="192" spans="1:8" x14ac:dyDescent="0.3">
      <c r="H192" s="37">
        <f t="shared" si="2"/>
        <v>0</v>
      </c>
    </row>
    <row r="193" spans="8:8" x14ac:dyDescent="0.3">
      <c r="H193" s="37">
        <f t="shared" si="2"/>
        <v>0</v>
      </c>
    </row>
    <row r="194" spans="8:8" x14ac:dyDescent="0.3">
      <c r="H194" s="37">
        <f t="shared" si="2"/>
        <v>0</v>
      </c>
    </row>
    <row r="195" spans="8:8" x14ac:dyDescent="0.3">
      <c r="H195" s="37">
        <f t="shared" ref="H195:H215" si="3">SUM(A195:G195)</f>
        <v>0</v>
      </c>
    </row>
    <row r="196" spans="8:8" x14ac:dyDescent="0.3">
      <c r="H196" s="37">
        <f t="shared" si="3"/>
        <v>0</v>
      </c>
    </row>
    <row r="197" spans="8:8" x14ac:dyDescent="0.3">
      <c r="H197" s="37">
        <f t="shared" si="3"/>
        <v>0</v>
      </c>
    </row>
    <row r="198" spans="8:8" x14ac:dyDescent="0.3">
      <c r="H198" s="37">
        <f t="shared" si="3"/>
        <v>0</v>
      </c>
    </row>
    <row r="199" spans="8:8" x14ac:dyDescent="0.3">
      <c r="H199" s="37">
        <f t="shared" si="3"/>
        <v>0</v>
      </c>
    </row>
    <row r="200" spans="8:8" x14ac:dyDescent="0.3">
      <c r="H200" s="37">
        <f t="shared" si="3"/>
        <v>0</v>
      </c>
    </row>
    <row r="201" spans="8:8" x14ac:dyDescent="0.3">
      <c r="H201" s="37">
        <f t="shared" si="3"/>
        <v>0</v>
      </c>
    </row>
    <row r="202" spans="8:8" x14ac:dyDescent="0.3">
      <c r="H202" s="37">
        <f t="shared" si="3"/>
        <v>0</v>
      </c>
    </row>
    <row r="203" spans="8:8" x14ac:dyDescent="0.3">
      <c r="H203" s="37">
        <f t="shared" si="3"/>
        <v>0</v>
      </c>
    </row>
    <row r="204" spans="8:8" x14ac:dyDescent="0.3">
      <c r="H204" s="37">
        <f t="shared" si="3"/>
        <v>0</v>
      </c>
    </row>
    <row r="205" spans="8:8" x14ac:dyDescent="0.3">
      <c r="H205" s="37">
        <f t="shared" si="3"/>
        <v>0</v>
      </c>
    </row>
    <row r="206" spans="8:8" x14ac:dyDescent="0.3">
      <c r="H206" s="37">
        <f t="shared" si="3"/>
        <v>0</v>
      </c>
    </row>
    <row r="207" spans="8:8" x14ac:dyDescent="0.3">
      <c r="H207" s="37">
        <f t="shared" si="3"/>
        <v>0</v>
      </c>
    </row>
    <row r="208" spans="8:8" x14ac:dyDescent="0.3">
      <c r="H208" s="37">
        <f t="shared" si="3"/>
        <v>0</v>
      </c>
    </row>
    <row r="209" spans="4:8" x14ac:dyDescent="0.3">
      <c r="H209" s="37">
        <f t="shared" si="3"/>
        <v>0</v>
      </c>
    </row>
    <row r="210" spans="4:8" x14ac:dyDescent="0.3">
      <c r="H210" s="37">
        <f t="shared" si="3"/>
        <v>0</v>
      </c>
    </row>
    <row r="211" spans="4:8" x14ac:dyDescent="0.3">
      <c r="H211" s="37">
        <f t="shared" si="3"/>
        <v>0</v>
      </c>
    </row>
    <row r="212" spans="4:8" x14ac:dyDescent="0.3">
      <c r="D212" s="7">
        <v>0.5</v>
      </c>
      <c r="H212" s="37">
        <f t="shared" si="3"/>
        <v>0.5</v>
      </c>
    </row>
    <row r="213" spans="4:8" x14ac:dyDescent="0.3">
      <c r="H213" s="37">
        <f t="shared" si="3"/>
        <v>0</v>
      </c>
    </row>
    <row r="214" spans="4:8" x14ac:dyDescent="0.3">
      <c r="H214" s="37">
        <f t="shared" si="3"/>
        <v>0</v>
      </c>
    </row>
    <row r="215" spans="4:8" x14ac:dyDescent="0.3">
      <c r="H215" s="37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BF2D-53CE-4312-955A-ACCB7BD0EEE2}">
  <dimension ref="A1:AB216"/>
  <sheetViews>
    <sheetView tabSelected="1" zoomScale="85" zoomScaleNormal="85" workbookViewId="0">
      <selection activeCell="T1" sqref="T1:AB1048576"/>
    </sheetView>
  </sheetViews>
  <sheetFormatPr defaultRowHeight="14.4" x14ac:dyDescent="0.3"/>
  <cols>
    <col min="1" max="1" width="9.88671875" style="64" bestFit="1" customWidth="1"/>
    <col min="2" max="2" width="11" style="64" bestFit="1" customWidth="1"/>
    <col min="3" max="3" width="10.5546875" style="64" bestFit="1" customWidth="1"/>
    <col min="4" max="4" width="10.77734375" style="64" bestFit="1" customWidth="1"/>
    <col min="5" max="5" width="11.109375" style="64" bestFit="1" customWidth="1"/>
    <col min="6" max="6" width="10.77734375" style="64" bestFit="1" customWidth="1"/>
    <col min="7" max="7" width="10.88671875" style="7" bestFit="1" customWidth="1"/>
    <col min="8" max="8" width="10.21875" style="7" bestFit="1" customWidth="1"/>
    <col min="9" max="9" width="15.88671875" style="7" bestFit="1" customWidth="1"/>
    <col min="10" max="10" width="10.5546875" style="7" bestFit="1" customWidth="1"/>
    <col min="11" max="11" width="10.88671875" style="7" bestFit="1" customWidth="1"/>
    <col min="12" max="12" width="16.21875" style="7" bestFit="1" customWidth="1"/>
    <col min="13" max="13" width="15.77734375" style="7" bestFit="1" customWidth="1"/>
    <col min="14" max="15" width="16.44140625" style="7" bestFit="1" customWidth="1"/>
    <col min="16" max="18" width="16.21875" style="7" customWidth="1"/>
    <col min="19" max="19" width="12.88671875" style="7" customWidth="1"/>
    <col min="20" max="26" width="16.21875" style="7" customWidth="1"/>
    <col min="27" max="27" width="12.88671875" style="7" customWidth="1"/>
    <col min="28" max="28" width="16.21875" style="7" customWidth="1"/>
    <col min="29" max="29" width="12.88671875" style="7" customWidth="1"/>
    <col min="30" max="16384" width="8.88671875" style="7"/>
  </cols>
  <sheetData>
    <row r="1" spans="1:28" x14ac:dyDescent="0.3">
      <c r="A1" s="63" t="s">
        <v>74</v>
      </c>
      <c r="B1" s="63" t="s">
        <v>75</v>
      </c>
      <c r="C1" s="63" t="s">
        <v>76</v>
      </c>
      <c r="D1" s="63" t="s">
        <v>77</v>
      </c>
      <c r="E1" s="63" t="s">
        <v>80</v>
      </c>
      <c r="F1" s="63" t="s">
        <v>81</v>
      </c>
      <c r="G1" s="6" t="s">
        <v>83</v>
      </c>
      <c r="H1" s="6" t="s">
        <v>104</v>
      </c>
      <c r="I1" s="6" t="s">
        <v>93</v>
      </c>
      <c r="J1" s="6" t="s">
        <v>105</v>
      </c>
      <c r="K1" s="6" t="s">
        <v>98</v>
      </c>
      <c r="L1" s="6" t="s">
        <v>99</v>
      </c>
      <c r="M1" s="6" t="s">
        <v>100</v>
      </c>
      <c r="N1" s="6" t="s">
        <v>101</v>
      </c>
      <c r="O1" s="6" t="s">
        <v>0</v>
      </c>
      <c r="P1" s="6" t="s">
        <v>106</v>
      </c>
      <c r="Q1" s="6" t="s">
        <v>107</v>
      </c>
      <c r="R1" s="6" t="s">
        <v>108</v>
      </c>
      <c r="S1" s="6" t="s">
        <v>109</v>
      </c>
      <c r="T1" s="6" t="s">
        <v>57</v>
      </c>
      <c r="U1" s="6" t="s">
        <v>58</v>
      </c>
      <c r="V1" s="6" t="s">
        <v>59</v>
      </c>
      <c r="W1" s="6" t="s">
        <v>61</v>
      </c>
      <c r="X1" s="6" t="s">
        <v>62</v>
      </c>
      <c r="Y1" s="6" t="s">
        <v>63</v>
      </c>
      <c r="Z1" s="6" t="s">
        <v>64</v>
      </c>
      <c r="AA1" s="6" t="s">
        <v>94</v>
      </c>
      <c r="AB1" s="6" t="s">
        <v>65</v>
      </c>
    </row>
    <row r="2" spans="1:28" x14ac:dyDescent="0.3">
      <c r="A2" s="64">
        <v>1</v>
      </c>
      <c r="B2" s="64">
        <v>1</v>
      </c>
      <c r="C2" s="64">
        <v>53</v>
      </c>
      <c r="D2" s="64">
        <v>1</v>
      </c>
      <c r="E2" s="64">
        <v>1</v>
      </c>
      <c r="F2" s="64">
        <v>2</v>
      </c>
      <c r="G2" s="7">
        <v>1</v>
      </c>
      <c r="H2" s="7">
        <v>4</v>
      </c>
      <c r="I2" s="7">
        <v>300</v>
      </c>
      <c r="J2" s="7">
        <v>12650</v>
      </c>
      <c r="K2" s="7">
        <v>25000</v>
      </c>
      <c r="L2" s="7">
        <v>1</v>
      </c>
      <c r="M2" s="7">
        <v>1</v>
      </c>
      <c r="N2" s="7">
        <v>2</v>
      </c>
      <c r="O2" s="7">
        <v>2</v>
      </c>
      <c r="P2" s="7">
        <v>500000</v>
      </c>
      <c r="R2" s="7">
        <v>500000</v>
      </c>
      <c r="S2" s="7">
        <v>0</v>
      </c>
      <c r="T2" s="7">
        <v>1</v>
      </c>
      <c r="U2" s="7">
        <v>1</v>
      </c>
      <c r="V2" s="7">
        <v>2</v>
      </c>
      <c r="W2" s="7">
        <v>2</v>
      </c>
      <c r="X2" s="7">
        <v>2</v>
      </c>
      <c r="Y2" s="7">
        <v>2</v>
      </c>
      <c r="Z2" s="7">
        <v>2</v>
      </c>
      <c r="AA2" s="7">
        <v>2000</v>
      </c>
      <c r="AB2" s="7">
        <v>2</v>
      </c>
    </row>
    <row r="3" spans="1:28" x14ac:dyDescent="0.3">
      <c r="A3" s="64">
        <v>2</v>
      </c>
      <c r="B3" s="64">
        <v>2</v>
      </c>
      <c r="C3" s="64">
        <v>39</v>
      </c>
      <c r="D3" s="64">
        <v>2</v>
      </c>
      <c r="E3" s="64">
        <v>1</v>
      </c>
      <c r="F3" s="64">
        <v>4</v>
      </c>
      <c r="G3" s="7">
        <v>4</v>
      </c>
      <c r="H3" s="7">
        <v>3</v>
      </c>
      <c r="I3" s="7">
        <v>1200</v>
      </c>
      <c r="J3" s="7">
        <v>43200</v>
      </c>
      <c r="K3" s="7">
        <v>35000</v>
      </c>
      <c r="L3" s="7">
        <v>1</v>
      </c>
      <c r="M3" s="7">
        <v>2</v>
      </c>
      <c r="N3" s="7">
        <v>2</v>
      </c>
      <c r="O3" s="7">
        <v>1</v>
      </c>
      <c r="P3" s="7">
        <v>1000000</v>
      </c>
      <c r="Q3" s="7">
        <f>1000*1000</f>
        <v>1000000</v>
      </c>
      <c r="R3" s="7">
        <v>2000000</v>
      </c>
      <c r="S3" s="7">
        <v>0</v>
      </c>
      <c r="T3" s="7">
        <v>1</v>
      </c>
      <c r="U3" s="7">
        <v>1</v>
      </c>
      <c r="V3" s="7">
        <v>2</v>
      </c>
      <c r="W3" s="7">
        <v>1</v>
      </c>
      <c r="X3" s="7">
        <v>2</v>
      </c>
      <c r="Y3" s="7">
        <v>1</v>
      </c>
      <c r="Z3" s="7">
        <v>1</v>
      </c>
      <c r="AA3" s="7">
        <v>4000</v>
      </c>
      <c r="AB3" s="7">
        <v>1</v>
      </c>
    </row>
    <row r="4" spans="1:28" x14ac:dyDescent="0.3">
      <c r="A4" s="64">
        <v>3</v>
      </c>
      <c r="B4" s="64">
        <v>2</v>
      </c>
      <c r="C4" s="64">
        <v>26</v>
      </c>
      <c r="D4" s="64">
        <v>2</v>
      </c>
      <c r="E4" s="64">
        <v>2</v>
      </c>
      <c r="F4" s="64">
        <v>4</v>
      </c>
      <c r="G4" s="7">
        <v>2</v>
      </c>
      <c r="H4" s="7">
        <v>3</v>
      </c>
      <c r="I4" s="7">
        <v>300</v>
      </c>
      <c r="J4" s="7">
        <v>41300</v>
      </c>
      <c r="K4" s="7">
        <v>60000</v>
      </c>
      <c r="L4" s="7">
        <v>1</v>
      </c>
      <c r="M4" s="7">
        <v>2</v>
      </c>
      <c r="N4" s="7">
        <v>2</v>
      </c>
      <c r="O4" s="7">
        <v>1</v>
      </c>
      <c r="P4" s="7">
        <v>350000</v>
      </c>
      <c r="Q4" s="58">
        <v>166667</v>
      </c>
      <c r="R4" s="7">
        <v>516667</v>
      </c>
      <c r="S4" s="7">
        <v>0</v>
      </c>
      <c r="T4" s="7">
        <v>2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5000</v>
      </c>
      <c r="AB4" s="7">
        <v>2</v>
      </c>
    </row>
    <row r="5" spans="1:28" x14ac:dyDescent="0.3">
      <c r="A5" s="64">
        <v>4</v>
      </c>
      <c r="B5" s="64">
        <v>2</v>
      </c>
      <c r="C5" s="64">
        <v>40</v>
      </c>
      <c r="D5" s="64">
        <v>1</v>
      </c>
      <c r="E5" s="64">
        <v>1</v>
      </c>
      <c r="F5" s="64">
        <v>3</v>
      </c>
      <c r="G5" s="7">
        <v>2</v>
      </c>
      <c r="H5" s="7">
        <v>5</v>
      </c>
      <c r="I5" s="7">
        <v>400</v>
      </c>
      <c r="J5" s="7">
        <v>26600</v>
      </c>
      <c r="K5" s="7">
        <v>17500</v>
      </c>
      <c r="L5" s="7">
        <v>1</v>
      </c>
      <c r="M5" s="7">
        <v>1</v>
      </c>
      <c r="N5" s="7">
        <v>2</v>
      </c>
      <c r="O5" s="7">
        <v>4</v>
      </c>
      <c r="P5" s="7">
        <v>500000</v>
      </c>
      <c r="Q5" s="7">
        <f>500*1000</f>
        <v>500000</v>
      </c>
      <c r="R5" s="7">
        <v>1000000</v>
      </c>
      <c r="S5" s="7">
        <v>0</v>
      </c>
      <c r="T5" s="7">
        <v>1</v>
      </c>
      <c r="U5" s="7">
        <v>1</v>
      </c>
      <c r="V5" s="7">
        <v>2</v>
      </c>
      <c r="W5" s="7">
        <v>1</v>
      </c>
      <c r="X5" s="7">
        <v>1</v>
      </c>
      <c r="Y5" s="7">
        <v>1</v>
      </c>
      <c r="Z5" s="7">
        <v>1</v>
      </c>
      <c r="AA5" s="7">
        <v>4000</v>
      </c>
      <c r="AB5" s="7">
        <v>1</v>
      </c>
    </row>
    <row r="6" spans="1:28" x14ac:dyDescent="0.3">
      <c r="A6" s="64">
        <v>5</v>
      </c>
      <c r="B6" s="64">
        <v>2</v>
      </c>
      <c r="C6" s="64">
        <v>35</v>
      </c>
      <c r="D6" s="64">
        <v>1</v>
      </c>
      <c r="E6" s="64">
        <v>1</v>
      </c>
      <c r="F6" s="64">
        <v>4</v>
      </c>
      <c r="G6" s="7">
        <v>2</v>
      </c>
      <c r="H6" s="7">
        <v>3</v>
      </c>
      <c r="I6" s="7">
        <v>0</v>
      </c>
      <c r="J6" s="7">
        <v>15500</v>
      </c>
      <c r="K6" s="7">
        <v>25000</v>
      </c>
      <c r="L6" s="7">
        <v>1</v>
      </c>
      <c r="M6" s="7">
        <v>2</v>
      </c>
      <c r="N6" s="7">
        <v>2</v>
      </c>
      <c r="O6" s="7">
        <v>2</v>
      </c>
      <c r="P6" s="7">
        <v>500000</v>
      </c>
      <c r="Q6" s="7">
        <f>500*1000</f>
        <v>500000</v>
      </c>
      <c r="R6" s="7">
        <v>1000000</v>
      </c>
      <c r="S6" s="7">
        <v>0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4000</v>
      </c>
      <c r="AB6" s="7">
        <v>2</v>
      </c>
    </row>
    <row r="7" spans="1:28" x14ac:dyDescent="0.3">
      <c r="A7" s="64">
        <v>6</v>
      </c>
      <c r="B7" s="64">
        <v>2</v>
      </c>
      <c r="C7" s="64">
        <v>34</v>
      </c>
      <c r="D7" s="64">
        <v>2</v>
      </c>
      <c r="E7" s="64">
        <v>2</v>
      </c>
      <c r="F7" s="64">
        <v>3</v>
      </c>
      <c r="G7" s="7">
        <v>4</v>
      </c>
      <c r="H7" s="7">
        <v>1</v>
      </c>
      <c r="I7" s="7">
        <v>1200</v>
      </c>
      <c r="J7" s="7">
        <v>7200</v>
      </c>
      <c r="K7" s="7">
        <v>14000</v>
      </c>
      <c r="L7" s="7">
        <v>1</v>
      </c>
      <c r="M7" s="7">
        <v>2</v>
      </c>
      <c r="N7" s="7">
        <v>2</v>
      </c>
      <c r="O7" s="7">
        <v>4</v>
      </c>
      <c r="P7" s="7">
        <v>208333</v>
      </c>
      <c r="Q7" s="58">
        <v>166667</v>
      </c>
      <c r="R7" s="7">
        <v>375000</v>
      </c>
      <c r="S7" s="7">
        <v>0</v>
      </c>
      <c r="T7" s="7">
        <v>2</v>
      </c>
      <c r="U7" s="7">
        <v>2</v>
      </c>
      <c r="V7" s="7">
        <v>2</v>
      </c>
      <c r="W7" s="7">
        <v>2</v>
      </c>
      <c r="X7" s="7">
        <v>1</v>
      </c>
      <c r="Y7" s="7">
        <v>2</v>
      </c>
      <c r="Z7" s="7">
        <v>2</v>
      </c>
      <c r="AB7" s="7">
        <v>2</v>
      </c>
    </row>
    <row r="8" spans="1:28" x14ac:dyDescent="0.3">
      <c r="A8" s="64">
        <v>7</v>
      </c>
      <c r="B8" s="64">
        <v>1</v>
      </c>
      <c r="C8" s="64">
        <v>73</v>
      </c>
      <c r="D8" s="64">
        <v>1</v>
      </c>
      <c r="E8" s="64">
        <v>1</v>
      </c>
      <c r="F8" s="64">
        <v>3</v>
      </c>
      <c r="G8" s="7">
        <v>4</v>
      </c>
      <c r="H8" s="7">
        <v>2</v>
      </c>
      <c r="I8" s="7">
        <v>250</v>
      </c>
      <c r="J8" s="7">
        <v>8650</v>
      </c>
      <c r="K8" s="7">
        <v>10000</v>
      </c>
      <c r="L8" s="7">
        <v>1</v>
      </c>
      <c r="M8" s="7">
        <v>2</v>
      </c>
      <c r="N8" s="7">
        <v>2</v>
      </c>
      <c r="O8" s="7">
        <v>2</v>
      </c>
      <c r="P8" s="7">
        <v>500000</v>
      </c>
      <c r="Q8" s="7">
        <f t="shared" ref="Q8:Q9" si="0">500*1000</f>
        <v>500000</v>
      </c>
      <c r="R8" s="7">
        <v>1000000</v>
      </c>
      <c r="S8" s="7">
        <v>0</v>
      </c>
      <c r="T8" s="7">
        <v>1</v>
      </c>
      <c r="U8" s="7">
        <v>1</v>
      </c>
      <c r="V8" s="7">
        <v>2</v>
      </c>
      <c r="W8" s="7">
        <v>1</v>
      </c>
      <c r="X8" s="7">
        <v>1</v>
      </c>
      <c r="Y8" s="7">
        <v>2</v>
      </c>
      <c r="Z8" s="7">
        <v>1</v>
      </c>
      <c r="AA8" s="7">
        <v>500</v>
      </c>
      <c r="AB8" s="7">
        <v>2</v>
      </c>
    </row>
    <row r="9" spans="1:28" x14ac:dyDescent="0.3">
      <c r="A9" s="64">
        <v>8</v>
      </c>
      <c r="B9" s="64">
        <v>2</v>
      </c>
      <c r="C9" s="64">
        <v>70</v>
      </c>
      <c r="D9" s="64">
        <v>1</v>
      </c>
      <c r="E9" s="64">
        <v>1</v>
      </c>
      <c r="F9" s="64">
        <v>3</v>
      </c>
      <c r="G9" s="7">
        <v>4</v>
      </c>
      <c r="H9" s="7">
        <v>1</v>
      </c>
      <c r="I9" s="7">
        <v>150</v>
      </c>
      <c r="J9" s="7">
        <v>7650</v>
      </c>
      <c r="K9" s="7">
        <v>8000</v>
      </c>
      <c r="L9" s="7">
        <v>1</v>
      </c>
      <c r="M9" s="7">
        <v>2</v>
      </c>
      <c r="N9" s="7">
        <v>2</v>
      </c>
      <c r="O9" s="7">
        <v>2</v>
      </c>
      <c r="P9" s="7">
        <v>500000</v>
      </c>
      <c r="Q9" s="7">
        <f t="shared" si="0"/>
        <v>500000</v>
      </c>
      <c r="R9" s="7">
        <v>1000000</v>
      </c>
      <c r="S9" s="7">
        <v>10</v>
      </c>
      <c r="T9" s="7">
        <v>1</v>
      </c>
      <c r="U9" s="7">
        <v>1</v>
      </c>
      <c r="V9" s="7">
        <v>2</v>
      </c>
      <c r="W9" s="7">
        <v>1</v>
      </c>
      <c r="X9" s="7">
        <v>1</v>
      </c>
      <c r="Y9" s="7">
        <v>1</v>
      </c>
      <c r="Z9" s="7">
        <v>1</v>
      </c>
      <c r="AA9" s="7">
        <v>2000</v>
      </c>
      <c r="AB9" s="7">
        <v>2</v>
      </c>
    </row>
    <row r="10" spans="1:28" x14ac:dyDescent="0.3">
      <c r="A10" s="64">
        <v>9</v>
      </c>
      <c r="B10" s="64">
        <v>1</v>
      </c>
      <c r="C10" s="64">
        <v>37</v>
      </c>
      <c r="D10" s="64">
        <v>2</v>
      </c>
      <c r="E10" s="64">
        <v>1</v>
      </c>
      <c r="F10" s="64">
        <v>3</v>
      </c>
      <c r="G10" s="7">
        <v>4</v>
      </c>
      <c r="H10" s="7">
        <v>3</v>
      </c>
      <c r="I10" s="7">
        <v>500</v>
      </c>
      <c r="J10" s="7">
        <v>20000</v>
      </c>
      <c r="K10" s="7">
        <v>25000</v>
      </c>
      <c r="L10" s="7">
        <v>1</v>
      </c>
      <c r="M10" s="7">
        <v>2</v>
      </c>
      <c r="N10" s="7">
        <v>2</v>
      </c>
      <c r="O10" s="7">
        <v>1</v>
      </c>
      <c r="P10" s="7">
        <v>1000000</v>
      </c>
      <c r="R10" s="7">
        <v>1000000</v>
      </c>
      <c r="S10" s="7">
        <v>0</v>
      </c>
      <c r="T10" s="7">
        <v>1</v>
      </c>
      <c r="U10" s="7">
        <v>2</v>
      </c>
      <c r="V10" s="7">
        <v>2</v>
      </c>
      <c r="W10" s="7">
        <v>2</v>
      </c>
      <c r="Y10" s="7">
        <v>1</v>
      </c>
      <c r="Z10" s="7">
        <v>1</v>
      </c>
      <c r="AA10" s="7">
        <v>1000</v>
      </c>
    </row>
    <row r="11" spans="1:28" x14ac:dyDescent="0.3">
      <c r="A11" s="64">
        <v>10</v>
      </c>
      <c r="B11" s="64">
        <v>2</v>
      </c>
      <c r="C11" s="64">
        <v>58</v>
      </c>
      <c r="D11" s="64">
        <v>1</v>
      </c>
      <c r="E11" s="64">
        <v>1</v>
      </c>
      <c r="F11" s="64">
        <v>1</v>
      </c>
      <c r="G11" s="7">
        <v>3</v>
      </c>
      <c r="H11" s="7">
        <v>5</v>
      </c>
      <c r="I11" s="7">
        <v>350</v>
      </c>
      <c r="J11" s="7">
        <v>28150</v>
      </c>
      <c r="K11" s="7">
        <v>40000</v>
      </c>
      <c r="L11" s="7">
        <v>1</v>
      </c>
      <c r="M11" s="7">
        <v>2</v>
      </c>
      <c r="N11" s="7">
        <v>2</v>
      </c>
      <c r="O11" s="7">
        <v>2</v>
      </c>
      <c r="P11" s="7">
        <v>1000000</v>
      </c>
      <c r="R11" s="7">
        <v>1000000</v>
      </c>
      <c r="S11" s="7">
        <v>0</v>
      </c>
      <c r="T11" s="7">
        <v>1</v>
      </c>
      <c r="U11" s="7">
        <v>2</v>
      </c>
      <c r="V11" s="7">
        <v>2</v>
      </c>
      <c r="W11" s="7">
        <v>1</v>
      </c>
      <c r="X11" s="7">
        <v>1</v>
      </c>
      <c r="Y11" s="7">
        <v>1</v>
      </c>
      <c r="Z11" s="7">
        <v>1</v>
      </c>
      <c r="AA11" s="7">
        <v>2000</v>
      </c>
      <c r="AB11" s="7">
        <v>2</v>
      </c>
    </row>
    <row r="12" spans="1:28" x14ac:dyDescent="0.3">
      <c r="A12" s="64">
        <v>11</v>
      </c>
      <c r="B12" s="64">
        <v>2</v>
      </c>
      <c r="C12" s="64">
        <v>68</v>
      </c>
      <c r="D12" s="64">
        <v>1</v>
      </c>
      <c r="E12" s="64">
        <v>1</v>
      </c>
      <c r="F12" s="64">
        <v>2</v>
      </c>
      <c r="G12" s="7">
        <v>4</v>
      </c>
      <c r="H12" s="7">
        <v>5</v>
      </c>
      <c r="I12" s="7">
        <v>350</v>
      </c>
      <c r="J12" s="7">
        <v>30850</v>
      </c>
      <c r="K12" s="7">
        <v>30000</v>
      </c>
      <c r="L12" s="7">
        <v>1</v>
      </c>
      <c r="M12" s="7">
        <v>1</v>
      </c>
      <c r="N12" s="7">
        <v>2</v>
      </c>
      <c r="O12" s="7">
        <v>2</v>
      </c>
      <c r="P12" s="7">
        <v>500000</v>
      </c>
      <c r="Q12" s="7">
        <f t="shared" ref="Q12" si="1">500*1000</f>
        <v>500000</v>
      </c>
      <c r="R12" s="7">
        <v>1000000</v>
      </c>
      <c r="S12" s="7">
        <v>5</v>
      </c>
      <c r="T12" s="7">
        <v>1</v>
      </c>
      <c r="U12" s="7">
        <v>1</v>
      </c>
      <c r="V12" s="7">
        <v>2</v>
      </c>
      <c r="W12" s="7">
        <v>1</v>
      </c>
      <c r="X12" s="7">
        <v>1</v>
      </c>
      <c r="Y12" s="7">
        <v>1</v>
      </c>
      <c r="Z12" s="7">
        <v>2</v>
      </c>
      <c r="AB12" s="7">
        <v>2</v>
      </c>
    </row>
    <row r="13" spans="1:28" x14ac:dyDescent="0.3">
      <c r="A13" s="64">
        <v>12</v>
      </c>
      <c r="B13" s="64">
        <v>2</v>
      </c>
      <c r="C13" s="64">
        <v>17</v>
      </c>
      <c r="D13" s="64">
        <v>2</v>
      </c>
      <c r="E13" s="64">
        <v>2</v>
      </c>
      <c r="F13" s="64">
        <v>4</v>
      </c>
      <c r="G13" s="7">
        <v>1</v>
      </c>
      <c r="H13" s="7">
        <v>4</v>
      </c>
      <c r="I13" s="7">
        <v>350</v>
      </c>
      <c r="J13" s="7">
        <v>38850</v>
      </c>
      <c r="K13" s="7">
        <v>45000</v>
      </c>
      <c r="L13" s="7">
        <v>1</v>
      </c>
      <c r="M13" s="7">
        <v>2</v>
      </c>
      <c r="N13" s="7">
        <v>2</v>
      </c>
      <c r="O13" s="7">
        <v>2</v>
      </c>
      <c r="P13" s="7">
        <v>1000000</v>
      </c>
      <c r="Q13" s="7">
        <f>1000*1000</f>
        <v>1000000</v>
      </c>
      <c r="R13" s="7">
        <v>2000000</v>
      </c>
      <c r="S13" s="7">
        <v>0</v>
      </c>
      <c r="T13" s="7">
        <v>1</v>
      </c>
      <c r="U13" s="7">
        <v>2</v>
      </c>
      <c r="V13" s="7">
        <v>2</v>
      </c>
      <c r="W13" s="7">
        <v>1</v>
      </c>
      <c r="X13" s="7">
        <v>1</v>
      </c>
      <c r="Y13" s="7">
        <v>2</v>
      </c>
      <c r="Z13" s="7">
        <v>1</v>
      </c>
      <c r="AA13" s="7">
        <v>3000</v>
      </c>
      <c r="AB13" s="7">
        <v>2</v>
      </c>
    </row>
    <row r="14" spans="1:28" x14ac:dyDescent="0.3">
      <c r="A14" s="64">
        <v>13</v>
      </c>
      <c r="B14" s="64">
        <v>2</v>
      </c>
      <c r="C14" s="64">
        <v>36</v>
      </c>
      <c r="D14" s="64">
        <v>2</v>
      </c>
      <c r="E14" s="64">
        <v>2</v>
      </c>
      <c r="F14" s="64">
        <v>4</v>
      </c>
      <c r="G14" s="7">
        <v>2</v>
      </c>
      <c r="H14" s="7">
        <v>4</v>
      </c>
      <c r="I14" s="7">
        <v>400</v>
      </c>
      <c r="J14" s="7">
        <v>60400</v>
      </c>
      <c r="K14" s="7">
        <v>70000</v>
      </c>
      <c r="L14" s="7">
        <v>2</v>
      </c>
      <c r="M14" s="7">
        <v>1</v>
      </c>
      <c r="N14" s="7">
        <v>1</v>
      </c>
      <c r="O14" s="7">
        <v>1</v>
      </c>
      <c r="P14" s="7">
        <v>1000000</v>
      </c>
      <c r="Q14" s="7">
        <f>1000*1000</f>
        <v>1000000</v>
      </c>
      <c r="R14" s="7">
        <v>2000000</v>
      </c>
      <c r="S14" s="7">
        <v>0</v>
      </c>
      <c r="T14" s="7">
        <v>2</v>
      </c>
      <c r="U14" s="7">
        <v>2</v>
      </c>
      <c r="V14" s="7">
        <v>1</v>
      </c>
      <c r="W14" s="7">
        <v>2</v>
      </c>
      <c r="X14" s="7">
        <v>2</v>
      </c>
      <c r="Y14" s="7">
        <v>2</v>
      </c>
      <c r="Z14" s="7">
        <v>2</v>
      </c>
      <c r="AA14" s="7">
        <v>1000</v>
      </c>
      <c r="AB14" s="7">
        <v>2</v>
      </c>
    </row>
    <row r="15" spans="1:28" x14ac:dyDescent="0.3">
      <c r="A15" s="64">
        <v>14</v>
      </c>
      <c r="B15" s="64">
        <v>1</v>
      </c>
      <c r="C15" s="64">
        <v>43</v>
      </c>
      <c r="D15" s="64">
        <v>1</v>
      </c>
      <c r="E15" s="64">
        <v>1</v>
      </c>
      <c r="F15" s="64">
        <v>3</v>
      </c>
      <c r="G15" s="7">
        <v>4</v>
      </c>
      <c r="H15" s="7">
        <v>3</v>
      </c>
      <c r="I15" s="7">
        <v>400</v>
      </c>
      <c r="J15" s="7">
        <v>54400</v>
      </c>
      <c r="K15" s="7">
        <v>60000</v>
      </c>
      <c r="L15" s="7">
        <v>1</v>
      </c>
      <c r="M15" s="7">
        <v>1</v>
      </c>
      <c r="N15" s="7">
        <v>1</v>
      </c>
      <c r="O15" s="7">
        <v>2</v>
      </c>
      <c r="P15" s="7">
        <v>180000</v>
      </c>
      <c r="Q15" s="7">
        <v>240000</v>
      </c>
      <c r="R15" s="7">
        <v>420000</v>
      </c>
      <c r="S15" s="7">
        <v>0</v>
      </c>
      <c r="T15" s="7">
        <v>1</v>
      </c>
      <c r="U15" s="7">
        <v>1</v>
      </c>
      <c r="V15" s="7">
        <v>2</v>
      </c>
      <c r="W15" s="7">
        <v>1</v>
      </c>
      <c r="X15" s="7">
        <v>2</v>
      </c>
      <c r="Y15" s="7">
        <v>1</v>
      </c>
      <c r="Z15" s="7">
        <v>1</v>
      </c>
      <c r="AA15" s="7">
        <v>3000</v>
      </c>
      <c r="AB15" s="7">
        <v>1</v>
      </c>
    </row>
    <row r="16" spans="1:28" x14ac:dyDescent="0.3">
      <c r="A16" s="64">
        <v>15</v>
      </c>
      <c r="B16" s="64">
        <v>1</v>
      </c>
      <c r="C16" s="64">
        <v>59</v>
      </c>
      <c r="D16" s="64">
        <v>1</v>
      </c>
      <c r="E16" s="64">
        <v>1</v>
      </c>
      <c r="F16" s="64">
        <v>3</v>
      </c>
      <c r="G16" s="7">
        <v>2</v>
      </c>
      <c r="H16" s="7">
        <v>4</v>
      </c>
      <c r="I16" s="7">
        <v>250</v>
      </c>
      <c r="J16" s="7">
        <v>26050</v>
      </c>
      <c r="K16" s="7">
        <v>35000</v>
      </c>
      <c r="L16" s="7">
        <v>1</v>
      </c>
      <c r="M16" s="7">
        <v>2</v>
      </c>
      <c r="N16" s="7">
        <v>1</v>
      </c>
      <c r="O16" s="7">
        <v>2</v>
      </c>
      <c r="P16" s="7">
        <v>90000</v>
      </c>
      <c r="Q16" s="7">
        <f>6*1000*30</f>
        <v>180000</v>
      </c>
      <c r="R16" s="7">
        <v>270000</v>
      </c>
      <c r="S16" s="7">
        <v>0</v>
      </c>
      <c r="T16" s="7">
        <v>1</v>
      </c>
      <c r="U16" s="7">
        <v>2</v>
      </c>
      <c r="V16" s="7">
        <v>2</v>
      </c>
      <c r="W16" s="7">
        <v>1</v>
      </c>
      <c r="X16" s="7">
        <v>1</v>
      </c>
      <c r="Y16" s="7">
        <v>1</v>
      </c>
      <c r="Z16" s="7">
        <v>1</v>
      </c>
      <c r="AA16" s="7">
        <v>15000</v>
      </c>
      <c r="AB16" s="7">
        <v>1</v>
      </c>
    </row>
    <row r="17" spans="1:28" x14ac:dyDescent="0.3">
      <c r="A17" s="64">
        <v>16</v>
      </c>
      <c r="B17" s="64">
        <v>1</v>
      </c>
      <c r="C17" s="64">
        <v>37</v>
      </c>
      <c r="D17" s="64">
        <v>1</v>
      </c>
      <c r="E17" s="64">
        <v>1</v>
      </c>
      <c r="F17" s="64">
        <v>4</v>
      </c>
      <c r="G17" s="7">
        <v>1</v>
      </c>
      <c r="H17" s="7">
        <v>4</v>
      </c>
      <c r="I17" s="7">
        <v>250</v>
      </c>
      <c r="J17" s="7">
        <v>54750</v>
      </c>
      <c r="K17" s="7">
        <v>60000</v>
      </c>
      <c r="L17" s="7">
        <v>1</v>
      </c>
      <c r="M17" s="7">
        <v>1</v>
      </c>
      <c r="N17" s="7">
        <v>1</v>
      </c>
      <c r="O17" s="7">
        <v>3</v>
      </c>
      <c r="P17" s="7">
        <v>90000</v>
      </c>
      <c r="Q17" s="7">
        <f>11*1000*30</f>
        <v>330000</v>
      </c>
      <c r="R17" s="7">
        <v>420000</v>
      </c>
      <c r="S17" s="7">
        <v>10</v>
      </c>
      <c r="T17" s="7">
        <v>1</v>
      </c>
      <c r="U17" s="7">
        <v>1</v>
      </c>
      <c r="V17" s="7">
        <v>2</v>
      </c>
      <c r="W17" s="7">
        <v>1</v>
      </c>
      <c r="X17" s="7">
        <v>1</v>
      </c>
      <c r="Y17" s="7">
        <v>1</v>
      </c>
      <c r="Z17" s="7">
        <v>1</v>
      </c>
      <c r="AA17" s="7">
        <v>1000</v>
      </c>
      <c r="AB17" s="7">
        <v>1</v>
      </c>
    </row>
    <row r="18" spans="1:28" x14ac:dyDescent="0.3">
      <c r="A18" s="64">
        <v>17</v>
      </c>
      <c r="B18" s="64">
        <v>1</v>
      </c>
      <c r="C18" s="64">
        <v>53</v>
      </c>
      <c r="D18" s="64">
        <v>1</v>
      </c>
      <c r="E18" s="64">
        <v>1</v>
      </c>
      <c r="F18" s="64">
        <v>3</v>
      </c>
      <c r="G18" s="7">
        <v>3</v>
      </c>
      <c r="H18" s="7">
        <v>4</v>
      </c>
      <c r="I18" s="7">
        <v>200</v>
      </c>
      <c r="J18" s="7">
        <v>50700</v>
      </c>
      <c r="K18" s="7">
        <v>50000</v>
      </c>
      <c r="L18" s="7">
        <v>1</v>
      </c>
      <c r="M18" s="7">
        <v>2</v>
      </c>
      <c r="N18" s="7">
        <v>1</v>
      </c>
      <c r="O18" s="7">
        <v>2</v>
      </c>
      <c r="P18" s="7">
        <v>180000</v>
      </c>
      <c r="Q18" s="7">
        <f>12*1000*30</f>
        <v>360000</v>
      </c>
      <c r="R18" s="7">
        <v>540000</v>
      </c>
      <c r="S18" s="7">
        <v>15</v>
      </c>
      <c r="T18" s="7">
        <v>1</v>
      </c>
      <c r="U18" s="7">
        <v>1</v>
      </c>
      <c r="V18" s="7">
        <v>2</v>
      </c>
      <c r="W18" s="7">
        <v>2</v>
      </c>
      <c r="X18" s="7">
        <v>2</v>
      </c>
      <c r="Y18" s="7">
        <v>2</v>
      </c>
      <c r="Z18" s="7">
        <v>2</v>
      </c>
      <c r="AA18" s="7">
        <v>17000</v>
      </c>
      <c r="AB18" s="7">
        <v>2</v>
      </c>
    </row>
    <row r="19" spans="1:28" x14ac:dyDescent="0.3">
      <c r="A19" s="64">
        <v>19</v>
      </c>
      <c r="B19" s="64">
        <v>1</v>
      </c>
      <c r="C19" s="64">
        <v>56</v>
      </c>
      <c r="D19" s="64">
        <v>2</v>
      </c>
      <c r="E19" s="64">
        <v>1</v>
      </c>
      <c r="F19" s="64">
        <v>3</v>
      </c>
      <c r="G19" s="7">
        <v>3</v>
      </c>
      <c r="H19" s="7">
        <v>2</v>
      </c>
      <c r="I19" s="7">
        <v>250</v>
      </c>
      <c r="J19" s="7">
        <v>60250</v>
      </c>
      <c r="K19" s="7">
        <v>60000</v>
      </c>
      <c r="L19" s="7">
        <v>1</v>
      </c>
      <c r="M19" s="7">
        <v>2</v>
      </c>
      <c r="N19" s="7">
        <v>1</v>
      </c>
      <c r="O19" s="7">
        <v>2</v>
      </c>
      <c r="P19" s="7">
        <v>360000</v>
      </c>
      <c r="Q19" s="7">
        <f>4*1000*30</f>
        <v>120000</v>
      </c>
      <c r="R19" s="7">
        <v>480000</v>
      </c>
      <c r="S19" s="7">
        <v>10</v>
      </c>
      <c r="T19" s="7">
        <v>1</v>
      </c>
      <c r="U19" s="7">
        <v>2</v>
      </c>
      <c r="V19" s="7">
        <v>2</v>
      </c>
      <c r="W19" s="7">
        <v>1</v>
      </c>
      <c r="X19" s="7">
        <v>1</v>
      </c>
      <c r="Y19" s="7">
        <v>1</v>
      </c>
      <c r="Z19" s="7">
        <v>1</v>
      </c>
      <c r="AA19" s="7">
        <v>5000</v>
      </c>
      <c r="AB19" s="7">
        <v>1</v>
      </c>
    </row>
    <row r="20" spans="1:28" x14ac:dyDescent="0.3">
      <c r="A20" s="64">
        <v>20</v>
      </c>
      <c r="B20" s="64">
        <v>1</v>
      </c>
      <c r="C20" s="64">
        <v>59</v>
      </c>
      <c r="D20" s="64">
        <v>1</v>
      </c>
      <c r="E20" s="64">
        <v>1</v>
      </c>
      <c r="F20" s="64">
        <v>1</v>
      </c>
      <c r="G20" s="7">
        <v>3</v>
      </c>
      <c r="H20" s="7">
        <v>2</v>
      </c>
      <c r="I20" s="7">
        <v>500</v>
      </c>
      <c r="J20" s="7">
        <v>17000</v>
      </c>
      <c r="K20" s="7">
        <v>20000</v>
      </c>
      <c r="L20" s="7">
        <v>1</v>
      </c>
      <c r="M20" s="7">
        <v>2</v>
      </c>
      <c r="N20" s="7">
        <v>1</v>
      </c>
      <c r="O20" s="7">
        <v>2</v>
      </c>
      <c r="P20" s="7">
        <v>750000</v>
      </c>
      <c r="Q20" s="7">
        <f>18*1000*30</f>
        <v>540000</v>
      </c>
      <c r="R20" s="7">
        <v>1290000</v>
      </c>
      <c r="S20" s="7">
        <v>15</v>
      </c>
      <c r="T20" s="7">
        <v>1</v>
      </c>
      <c r="U20" s="7">
        <v>2</v>
      </c>
      <c r="V20" s="7">
        <v>2</v>
      </c>
      <c r="W20" s="7">
        <v>2</v>
      </c>
      <c r="X20" s="7">
        <v>1</v>
      </c>
      <c r="Y20" s="7">
        <v>1</v>
      </c>
      <c r="Z20" s="7">
        <v>2</v>
      </c>
      <c r="AA20" s="7">
        <v>5000</v>
      </c>
      <c r="AB20" s="7">
        <v>2</v>
      </c>
    </row>
    <row r="21" spans="1:28" x14ac:dyDescent="0.3">
      <c r="A21" s="64">
        <v>21</v>
      </c>
      <c r="B21" s="64">
        <v>1</v>
      </c>
      <c r="C21" s="64">
        <v>67</v>
      </c>
      <c r="D21" s="64">
        <v>1</v>
      </c>
      <c r="E21" s="64">
        <v>1</v>
      </c>
      <c r="F21" s="64">
        <v>3</v>
      </c>
      <c r="G21" s="7">
        <v>4</v>
      </c>
      <c r="H21" s="7">
        <v>2</v>
      </c>
      <c r="I21" s="7">
        <v>250</v>
      </c>
      <c r="J21" s="7">
        <v>16250</v>
      </c>
      <c r="K21" s="7">
        <v>20000</v>
      </c>
      <c r="L21" s="7">
        <v>1</v>
      </c>
      <c r="M21" s="7">
        <v>2</v>
      </c>
      <c r="N21" s="7">
        <v>1</v>
      </c>
      <c r="O21" s="7">
        <v>2</v>
      </c>
      <c r="Q21" s="7">
        <f>5*1000*30</f>
        <v>150000</v>
      </c>
      <c r="R21" s="7">
        <v>150000</v>
      </c>
      <c r="S21" s="7">
        <v>6</v>
      </c>
      <c r="T21" s="7">
        <v>1</v>
      </c>
      <c r="U21" s="7">
        <v>1</v>
      </c>
      <c r="V21" s="7">
        <v>2</v>
      </c>
      <c r="W21" s="7">
        <v>2</v>
      </c>
      <c r="X21" s="7">
        <v>1</v>
      </c>
      <c r="Y21" s="7">
        <v>1</v>
      </c>
      <c r="Z21" s="7">
        <v>1</v>
      </c>
      <c r="AA21" s="7">
        <v>4000</v>
      </c>
      <c r="AB21" s="7">
        <v>2</v>
      </c>
    </row>
    <row r="22" spans="1:28" x14ac:dyDescent="0.3">
      <c r="A22" s="64">
        <v>22</v>
      </c>
      <c r="B22" s="64">
        <v>1</v>
      </c>
      <c r="C22" s="64">
        <v>36</v>
      </c>
      <c r="D22" s="64">
        <v>1</v>
      </c>
      <c r="E22" s="64">
        <v>1</v>
      </c>
      <c r="F22" s="64">
        <v>3</v>
      </c>
      <c r="G22" s="7">
        <v>3</v>
      </c>
      <c r="H22" s="7">
        <v>6</v>
      </c>
      <c r="I22" s="7">
        <v>250</v>
      </c>
      <c r="J22" s="7">
        <v>64250</v>
      </c>
      <c r="K22" s="7">
        <v>60000</v>
      </c>
      <c r="L22" s="7">
        <v>1</v>
      </c>
      <c r="M22" s="7">
        <v>2</v>
      </c>
      <c r="N22" s="7">
        <v>1</v>
      </c>
      <c r="O22" s="7">
        <v>2</v>
      </c>
      <c r="Q22" s="7">
        <f>3*1000*30</f>
        <v>90000</v>
      </c>
      <c r="R22" s="7">
        <v>90000</v>
      </c>
      <c r="S22" s="7">
        <v>9</v>
      </c>
      <c r="T22" s="7">
        <v>2</v>
      </c>
      <c r="U22" s="7">
        <v>2</v>
      </c>
      <c r="V22" s="7">
        <v>2</v>
      </c>
      <c r="W22" s="7">
        <v>2</v>
      </c>
      <c r="X22" s="7">
        <v>2</v>
      </c>
      <c r="Y22" s="7">
        <v>2</v>
      </c>
      <c r="Z22" s="7">
        <v>2</v>
      </c>
      <c r="AA22" s="7">
        <v>7000</v>
      </c>
      <c r="AB22" s="7">
        <v>2</v>
      </c>
    </row>
    <row r="23" spans="1:28" x14ac:dyDescent="0.3">
      <c r="A23" s="64">
        <v>23</v>
      </c>
      <c r="B23" s="64">
        <v>1</v>
      </c>
      <c r="C23" s="64">
        <v>50</v>
      </c>
      <c r="D23" s="64">
        <v>2</v>
      </c>
      <c r="E23" s="64">
        <v>1</v>
      </c>
      <c r="F23" s="64">
        <v>3</v>
      </c>
      <c r="G23" s="7">
        <v>3</v>
      </c>
      <c r="H23" s="7">
        <v>2</v>
      </c>
      <c r="I23" s="7">
        <v>200</v>
      </c>
      <c r="J23" s="7">
        <v>22700</v>
      </c>
      <c r="K23" s="7">
        <v>25000</v>
      </c>
      <c r="L23" s="7">
        <v>1</v>
      </c>
      <c r="M23" s="7">
        <v>3</v>
      </c>
      <c r="N23" s="7">
        <v>2</v>
      </c>
      <c r="O23" s="7">
        <v>3</v>
      </c>
      <c r="P23" s="7">
        <v>180000</v>
      </c>
      <c r="Q23" s="7">
        <f>10*1000*30</f>
        <v>300000</v>
      </c>
      <c r="R23" s="7">
        <v>480000</v>
      </c>
      <c r="S23" s="7">
        <v>0</v>
      </c>
      <c r="T23" s="7">
        <v>1</v>
      </c>
      <c r="U23" s="7">
        <v>2</v>
      </c>
      <c r="V23" s="7">
        <v>2</v>
      </c>
      <c r="W23" s="7">
        <v>1</v>
      </c>
      <c r="X23" s="7">
        <v>1</v>
      </c>
      <c r="Y23" s="7">
        <v>1</v>
      </c>
      <c r="Z23" s="7">
        <v>1</v>
      </c>
      <c r="AA23" s="7">
        <v>1500</v>
      </c>
      <c r="AB23" s="7">
        <v>2</v>
      </c>
    </row>
    <row r="24" spans="1:28" x14ac:dyDescent="0.3">
      <c r="A24" s="64">
        <v>24</v>
      </c>
      <c r="B24" s="64">
        <v>1</v>
      </c>
      <c r="C24" s="64">
        <v>25</v>
      </c>
      <c r="D24" s="64">
        <v>1</v>
      </c>
      <c r="E24" s="64">
        <v>1</v>
      </c>
      <c r="F24" s="64">
        <v>3</v>
      </c>
      <c r="G24" s="7">
        <v>2</v>
      </c>
      <c r="H24" s="7">
        <v>3</v>
      </c>
      <c r="I24" s="7">
        <v>300</v>
      </c>
      <c r="J24" s="7">
        <v>37300</v>
      </c>
      <c r="K24" s="7">
        <v>50000</v>
      </c>
      <c r="L24" s="7">
        <v>1</v>
      </c>
      <c r="M24" s="7">
        <v>2</v>
      </c>
      <c r="N24" s="7">
        <v>2</v>
      </c>
      <c r="O24" s="7">
        <v>2</v>
      </c>
      <c r="P24" s="7">
        <v>450000</v>
      </c>
      <c r="Q24" s="7">
        <f>25*1000*30</f>
        <v>750000</v>
      </c>
      <c r="R24" s="7">
        <v>1200000</v>
      </c>
      <c r="S24" s="7">
        <v>25</v>
      </c>
      <c r="T24" s="7">
        <v>1</v>
      </c>
      <c r="U24" s="7">
        <v>2</v>
      </c>
      <c r="V24" s="7">
        <v>2</v>
      </c>
      <c r="W24" s="7">
        <v>1</v>
      </c>
      <c r="X24" s="7">
        <v>1</v>
      </c>
      <c r="Y24" s="7">
        <v>1</v>
      </c>
      <c r="Z24" s="7">
        <v>1</v>
      </c>
      <c r="AB24" s="7">
        <v>2</v>
      </c>
    </row>
    <row r="25" spans="1:28" x14ac:dyDescent="0.3">
      <c r="A25" s="64">
        <v>25</v>
      </c>
      <c r="B25" s="64">
        <v>1</v>
      </c>
      <c r="C25" s="64">
        <v>55</v>
      </c>
      <c r="D25" s="64">
        <v>1</v>
      </c>
      <c r="E25" s="64">
        <v>1</v>
      </c>
      <c r="F25" s="64">
        <v>1</v>
      </c>
      <c r="G25" s="7">
        <v>3</v>
      </c>
      <c r="H25" s="7">
        <v>3</v>
      </c>
      <c r="I25" s="7">
        <v>300</v>
      </c>
      <c r="J25" s="7">
        <v>12300</v>
      </c>
      <c r="K25" s="7">
        <v>35000</v>
      </c>
      <c r="L25" s="7">
        <v>1</v>
      </c>
      <c r="M25" s="7">
        <v>2</v>
      </c>
      <c r="N25" s="7">
        <v>3</v>
      </c>
      <c r="O25" s="7">
        <v>2</v>
      </c>
      <c r="P25" s="7">
        <v>180000</v>
      </c>
      <c r="Q25" s="7">
        <f>10*1000*30</f>
        <v>300000</v>
      </c>
      <c r="R25" s="7">
        <v>480000</v>
      </c>
      <c r="S25" s="7">
        <v>0</v>
      </c>
      <c r="T25" s="7">
        <v>1</v>
      </c>
      <c r="U25" s="7">
        <v>2</v>
      </c>
      <c r="V25" s="7">
        <v>2</v>
      </c>
      <c r="W25" s="7">
        <v>1</v>
      </c>
      <c r="X25" s="7">
        <v>1</v>
      </c>
      <c r="Y25" s="7">
        <v>1</v>
      </c>
      <c r="Z25" s="7">
        <v>1</v>
      </c>
      <c r="AB25" s="7">
        <v>2</v>
      </c>
    </row>
    <row r="26" spans="1:28" x14ac:dyDescent="0.3">
      <c r="A26" s="64">
        <v>26</v>
      </c>
      <c r="B26" s="64">
        <v>1</v>
      </c>
      <c r="C26" s="64">
        <v>70</v>
      </c>
      <c r="D26" s="64">
        <v>1</v>
      </c>
      <c r="E26" s="64">
        <v>1</v>
      </c>
      <c r="F26" s="64">
        <v>4</v>
      </c>
      <c r="G26" s="7">
        <v>3</v>
      </c>
      <c r="H26" s="7">
        <v>2</v>
      </c>
      <c r="I26" s="7">
        <v>0</v>
      </c>
      <c r="J26" s="7">
        <v>16500</v>
      </c>
      <c r="K26" s="7">
        <v>15000</v>
      </c>
      <c r="L26" s="7">
        <v>1</v>
      </c>
      <c r="M26" s="7">
        <v>1</v>
      </c>
      <c r="N26" s="7">
        <v>1</v>
      </c>
      <c r="O26" s="7">
        <v>2</v>
      </c>
      <c r="P26" s="7">
        <v>210000</v>
      </c>
      <c r="Q26" s="7">
        <f>13*1000*30</f>
        <v>390000</v>
      </c>
      <c r="R26" s="7">
        <v>600000</v>
      </c>
      <c r="S26" s="7">
        <v>0</v>
      </c>
      <c r="T26" s="7">
        <v>1</v>
      </c>
      <c r="U26" s="7">
        <v>1</v>
      </c>
      <c r="V26" s="7">
        <v>2</v>
      </c>
      <c r="W26" s="7">
        <v>1</v>
      </c>
      <c r="X26" s="7">
        <v>1</v>
      </c>
      <c r="Y26" s="7">
        <v>1</v>
      </c>
      <c r="Z26" s="7">
        <v>1</v>
      </c>
      <c r="AA26" s="7">
        <v>6000</v>
      </c>
      <c r="AB26" s="7">
        <v>2</v>
      </c>
    </row>
    <row r="27" spans="1:28" x14ac:dyDescent="0.3">
      <c r="A27" s="64">
        <v>27</v>
      </c>
      <c r="B27" s="64">
        <v>1</v>
      </c>
      <c r="C27" s="64">
        <v>45</v>
      </c>
      <c r="D27" s="64">
        <v>1</v>
      </c>
      <c r="E27" s="64">
        <v>1</v>
      </c>
      <c r="F27" s="64">
        <v>3</v>
      </c>
      <c r="G27" s="7">
        <v>3</v>
      </c>
      <c r="H27" s="7">
        <v>3</v>
      </c>
      <c r="I27" s="7">
        <v>400</v>
      </c>
      <c r="J27" s="7">
        <v>32400</v>
      </c>
      <c r="K27" s="7">
        <v>35000</v>
      </c>
      <c r="L27" s="7">
        <v>1</v>
      </c>
      <c r="M27" s="7">
        <v>1</v>
      </c>
      <c r="N27" s="7">
        <v>1</v>
      </c>
      <c r="O27" s="7">
        <v>2</v>
      </c>
      <c r="P27" s="7">
        <v>300000</v>
      </c>
      <c r="Q27" s="7">
        <f>110*1000*4</f>
        <v>440000</v>
      </c>
      <c r="R27" s="7">
        <v>740000</v>
      </c>
      <c r="S27" s="7">
        <v>0</v>
      </c>
      <c r="T27" s="7">
        <v>1</v>
      </c>
      <c r="U27" s="7">
        <v>2</v>
      </c>
      <c r="V27" s="7">
        <v>2</v>
      </c>
      <c r="W27" s="7">
        <v>1</v>
      </c>
      <c r="X27" s="7">
        <v>1</v>
      </c>
      <c r="Y27" s="7">
        <v>2</v>
      </c>
      <c r="Z27" s="7">
        <v>2</v>
      </c>
      <c r="AB27" s="7">
        <v>2</v>
      </c>
    </row>
    <row r="28" spans="1:28" x14ac:dyDescent="0.3">
      <c r="A28" s="64">
        <v>28</v>
      </c>
      <c r="B28" s="64">
        <v>1</v>
      </c>
      <c r="C28" s="64">
        <v>52</v>
      </c>
      <c r="D28" s="64">
        <v>1</v>
      </c>
      <c r="E28" s="64">
        <v>1</v>
      </c>
      <c r="F28" s="64">
        <v>3</v>
      </c>
      <c r="G28" s="7">
        <v>3</v>
      </c>
      <c r="H28" s="7">
        <v>5</v>
      </c>
      <c r="I28" s="7">
        <v>500</v>
      </c>
      <c r="J28" s="7">
        <v>44000</v>
      </c>
      <c r="K28" s="7">
        <v>40000</v>
      </c>
      <c r="L28" s="7">
        <v>1</v>
      </c>
      <c r="M28" s="7">
        <v>1</v>
      </c>
      <c r="N28" s="7">
        <v>1</v>
      </c>
      <c r="O28" s="7">
        <v>2</v>
      </c>
      <c r="P28" s="7">
        <v>900000</v>
      </c>
      <c r="Q28" s="7">
        <v>600000</v>
      </c>
      <c r="R28" s="7">
        <v>1500000</v>
      </c>
      <c r="S28" s="7">
        <v>0</v>
      </c>
      <c r="T28" s="7">
        <v>1</v>
      </c>
      <c r="U28" s="7">
        <v>2</v>
      </c>
      <c r="V28" s="7">
        <v>1</v>
      </c>
      <c r="W28" s="7">
        <v>1</v>
      </c>
      <c r="X28" s="7">
        <v>2</v>
      </c>
      <c r="Y28" s="7">
        <v>2</v>
      </c>
      <c r="Z28" s="7">
        <v>2</v>
      </c>
      <c r="AA28" s="7">
        <v>1000</v>
      </c>
      <c r="AB28" s="7">
        <v>2</v>
      </c>
    </row>
    <row r="29" spans="1:28" x14ac:dyDescent="0.3">
      <c r="A29" s="64">
        <v>30</v>
      </c>
      <c r="B29" s="64">
        <v>1</v>
      </c>
      <c r="C29" s="64">
        <v>25</v>
      </c>
      <c r="D29" s="64">
        <v>1</v>
      </c>
      <c r="E29" s="64">
        <v>1</v>
      </c>
      <c r="F29" s="64">
        <v>4</v>
      </c>
      <c r="G29" s="7">
        <v>1</v>
      </c>
      <c r="H29" s="7">
        <v>3</v>
      </c>
      <c r="I29" s="7">
        <v>300</v>
      </c>
      <c r="J29" s="7">
        <v>35300</v>
      </c>
      <c r="K29" s="7">
        <v>40000</v>
      </c>
      <c r="L29" s="7">
        <v>2</v>
      </c>
      <c r="M29" s="7">
        <v>1</v>
      </c>
      <c r="N29" s="7">
        <v>1</v>
      </c>
      <c r="O29" s="7">
        <v>1</v>
      </c>
      <c r="P29" s="7">
        <v>300000</v>
      </c>
      <c r="Q29" s="7">
        <f>100*1000*4</f>
        <v>400000</v>
      </c>
      <c r="R29" s="7">
        <v>700000</v>
      </c>
      <c r="S29" s="7">
        <v>0</v>
      </c>
      <c r="T29" s="7">
        <v>1</v>
      </c>
      <c r="U29" s="7">
        <v>2</v>
      </c>
      <c r="V29" s="7">
        <v>1</v>
      </c>
      <c r="W29" s="7">
        <v>1</v>
      </c>
      <c r="X29" s="7">
        <v>1</v>
      </c>
      <c r="Y29" s="7">
        <v>2</v>
      </c>
      <c r="Z29" s="7">
        <v>2</v>
      </c>
      <c r="AB29" s="7">
        <v>2</v>
      </c>
    </row>
    <row r="30" spans="1:28" x14ac:dyDescent="0.3">
      <c r="A30" s="64">
        <v>31</v>
      </c>
      <c r="B30" s="64">
        <v>1</v>
      </c>
      <c r="C30" s="64">
        <v>35</v>
      </c>
      <c r="D30" s="64">
        <v>1</v>
      </c>
      <c r="E30" s="64">
        <v>1</v>
      </c>
      <c r="F30" s="64">
        <v>3</v>
      </c>
      <c r="G30" s="7">
        <v>3</v>
      </c>
      <c r="H30" s="7">
        <v>2</v>
      </c>
      <c r="I30" s="7">
        <v>500</v>
      </c>
      <c r="J30" s="7">
        <v>24500</v>
      </c>
      <c r="K30" s="7">
        <v>30000</v>
      </c>
      <c r="L30" s="7">
        <v>1</v>
      </c>
      <c r="M30" s="7">
        <v>1</v>
      </c>
      <c r="N30" s="7">
        <v>1</v>
      </c>
      <c r="O30" s="7">
        <v>1</v>
      </c>
      <c r="P30" s="7">
        <v>300000</v>
      </c>
      <c r="Q30" s="7">
        <v>200000</v>
      </c>
      <c r="R30" s="7">
        <v>500000</v>
      </c>
      <c r="S30" s="7">
        <v>0</v>
      </c>
      <c r="T30" s="7">
        <v>1</v>
      </c>
      <c r="U30" s="7">
        <v>2</v>
      </c>
      <c r="V30" s="7">
        <v>2</v>
      </c>
      <c r="W30" s="7">
        <v>1</v>
      </c>
      <c r="X30" s="7">
        <v>2</v>
      </c>
      <c r="Y30" s="7">
        <v>2</v>
      </c>
      <c r="Z30" s="7">
        <v>2</v>
      </c>
      <c r="AA30" s="7">
        <v>3000</v>
      </c>
      <c r="AB30" s="7">
        <v>2</v>
      </c>
    </row>
    <row r="31" spans="1:28" x14ac:dyDescent="0.3">
      <c r="A31" s="64">
        <v>32</v>
      </c>
      <c r="B31" s="64">
        <v>1</v>
      </c>
      <c r="C31" s="64">
        <v>54</v>
      </c>
      <c r="D31" s="64">
        <v>1</v>
      </c>
      <c r="E31" s="64">
        <v>1</v>
      </c>
      <c r="F31" s="64">
        <v>5</v>
      </c>
      <c r="G31" s="7">
        <v>1</v>
      </c>
      <c r="H31" s="7">
        <v>5</v>
      </c>
      <c r="I31" s="7">
        <v>500</v>
      </c>
      <c r="J31" s="7">
        <v>70500</v>
      </c>
      <c r="K31" s="7">
        <v>80000</v>
      </c>
      <c r="L31" s="7">
        <v>2</v>
      </c>
      <c r="M31" s="7">
        <v>1</v>
      </c>
      <c r="N31" s="7">
        <v>1</v>
      </c>
      <c r="O31" s="7">
        <v>2</v>
      </c>
      <c r="P31" s="7">
        <v>350000</v>
      </c>
      <c r="Q31" s="7">
        <v>450000</v>
      </c>
      <c r="R31" s="7">
        <v>800000</v>
      </c>
      <c r="S31" s="7">
        <v>0</v>
      </c>
      <c r="T31" s="7">
        <v>1</v>
      </c>
      <c r="U31" s="7">
        <v>2</v>
      </c>
      <c r="V31" s="7">
        <v>1</v>
      </c>
      <c r="W31" s="7">
        <v>1</v>
      </c>
      <c r="X31" s="7">
        <v>2</v>
      </c>
      <c r="Y31" s="7">
        <v>2</v>
      </c>
      <c r="Z31" s="7">
        <v>1</v>
      </c>
      <c r="AA31" s="7">
        <v>5000</v>
      </c>
      <c r="AB31" s="7">
        <v>2</v>
      </c>
    </row>
    <row r="32" spans="1:28" x14ac:dyDescent="0.3">
      <c r="A32" s="64">
        <v>33</v>
      </c>
      <c r="B32" s="64">
        <v>1</v>
      </c>
      <c r="C32" s="64">
        <v>65</v>
      </c>
      <c r="D32" s="64">
        <v>2</v>
      </c>
      <c r="E32" s="64">
        <v>1</v>
      </c>
      <c r="F32" s="64">
        <v>3</v>
      </c>
      <c r="G32" s="7">
        <v>4</v>
      </c>
      <c r="H32" s="7">
        <v>1</v>
      </c>
      <c r="I32" s="7">
        <v>1500</v>
      </c>
      <c r="J32" s="7">
        <v>11500</v>
      </c>
      <c r="K32" s="7">
        <v>10000</v>
      </c>
      <c r="L32" s="7">
        <v>1</v>
      </c>
      <c r="M32" s="7">
        <v>1</v>
      </c>
      <c r="N32" s="7">
        <v>1</v>
      </c>
      <c r="O32" s="7">
        <v>2</v>
      </c>
      <c r="P32" s="7">
        <v>455000</v>
      </c>
      <c r="Q32" s="7">
        <f>100*1000*4</f>
        <v>400000</v>
      </c>
      <c r="R32" s="7">
        <v>855000</v>
      </c>
      <c r="S32" s="7">
        <v>0</v>
      </c>
      <c r="T32" s="7">
        <v>1</v>
      </c>
      <c r="U32" s="7">
        <v>2</v>
      </c>
      <c r="V32" s="7">
        <v>2</v>
      </c>
      <c r="W32" s="7">
        <v>1</v>
      </c>
      <c r="X32" s="7">
        <v>1</v>
      </c>
      <c r="Y32" s="7">
        <v>1</v>
      </c>
      <c r="Z32" s="7">
        <v>1</v>
      </c>
      <c r="AB32" s="7">
        <v>2</v>
      </c>
    </row>
    <row r="33" spans="1:28" x14ac:dyDescent="0.3">
      <c r="A33" s="64">
        <v>34</v>
      </c>
      <c r="B33" s="64">
        <v>1</v>
      </c>
      <c r="C33" s="64">
        <v>65</v>
      </c>
      <c r="D33" s="64">
        <v>2</v>
      </c>
      <c r="E33" s="64">
        <v>1</v>
      </c>
      <c r="F33" s="64">
        <v>3</v>
      </c>
      <c r="G33" s="7">
        <v>3</v>
      </c>
      <c r="H33" s="7">
        <v>6</v>
      </c>
      <c r="I33" s="7">
        <v>500</v>
      </c>
      <c r="J33" s="7">
        <v>20000</v>
      </c>
      <c r="K33" s="7">
        <v>20000</v>
      </c>
      <c r="L33" s="7">
        <v>1</v>
      </c>
      <c r="M33" s="7">
        <v>2</v>
      </c>
      <c r="N33" s="7">
        <v>1</v>
      </c>
      <c r="O33" s="7">
        <v>4</v>
      </c>
      <c r="P33" s="7">
        <v>500000</v>
      </c>
      <c r="Q33" s="7">
        <f>1000*1000</f>
        <v>1000000</v>
      </c>
      <c r="R33" s="7">
        <v>1500000</v>
      </c>
      <c r="S33" s="7">
        <v>0</v>
      </c>
      <c r="T33" s="7">
        <v>1</v>
      </c>
      <c r="U33" s="7">
        <v>2</v>
      </c>
      <c r="V33" s="7">
        <v>2</v>
      </c>
      <c r="W33" s="7">
        <v>1</v>
      </c>
      <c r="X33" s="7">
        <v>2</v>
      </c>
      <c r="Y33" s="7">
        <v>1</v>
      </c>
      <c r="Z33" s="7">
        <v>1</v>
      </c>
      <c r="AA33" s="7">
        <v>3000</v>
      </c>
      <c r="AB33" s="7">
        <v>2</v>
      </c>
    </row>
    <row r="34" spans="1:28" x14ac:dyDescent="0.3">
      <c r="A34" s="64">
        <v>35</v>
      </c>
      <c r="B34" s="64">
        <v>1</v>
      </c>
      <c r="C34" s="64">
        <v>52</v>
      </c>
      <c r="D34" s="64">
        <v>2</v>
      </c>
      <c r="E34" s="64">
        <v>1</v>
      </c>
      <c r="F34" s="64">
        <v>2</v>
      </c>
      <c r="G34" s="7">
        <v>3</v>
      </c>
      <c r="H34" s="7">
        <v>2</v>
      </c>
      <c r="I34" s="7">
        <v>300</v>
      </c>
      <c r="J34" s="7">
        <v>9000</v>
      </c>
      <c r="K34" s="7">
        <v>10000</v>
      </c>
      <c r="L34" s="7">
        <v>1</v>
      </c>
      <c r="M34" s="7">
        <v>2</v>
      </c>
      <c r="N34" s="7">
        <v>2</v>
      </c>
      <c r="O34" s="7">
        <v>2</v>
      </c>
      <c r="P34" s="7">
        <v>300000</v>
      </c>
      <c r="Q34" s="7">
        <v>200000</v>
      </c>
      <c r="R34" s="7">
        <v>500000</v>
      </c>
      <c r="S34" s="7">
        <v>0</v>
      </c>
      <c r="T34" s="7">
        <v>1</v>
      </c>
      <c r="U34" s="7">
        <v>2</v>
      </c>
      <c r="V34" s="7">
        <v>2</v>
      </c>
      <c r="W34" s="7">
        <v>1</v>
      </c>
      <c r="X34" s="7">
        <v>2</v>
      </c>
      <c r="Y34" s="7">
        <v>2</v>
      </c>
      <c r="Z34" s="7">
        <v>2</v>
      </c>
      <c r="AB34" s="7">
        <v>2</v>
      </c>
    </row>
    <row r="35" spans="1:28" x14ac:dyDescent="0.3">
      <c r="A35" s="64">
        <v>36</v>
      </c>
      <c r="B35" s="64">
        <v>1</v>
      </c>
      <c r="C35" s="64">
        <v>43</v>
      </c>
      <c r="D35" s="64">
        <v>1</v>
      </c>
      <c r="E35" s="64">
        <v>1</v>
      </c>
      <c r="F35" s="64">
        <v>4</v>
      </c>
      <c r="H35" s="7">
        <v>5</v>
      </c>
      <c r="I35" s="7">
        <v>500</v>
      </c>
      <c r="J35" s="7">
        <v>53000</v>
      </c>
      <c r="K35" s="7">
        <v>60000</v>
      </c>
      <c r="L35" s="7">
        <v>1</v>
      </c>
      <c r="M35" s="7">
        <v>1</v>
      </c>
      <c r="N35" s="7">
        <v>1</v>
      </c>
      <c r="O35" s="7">
        <v>2</v>
      </c>
      <c r="P35" s="7">
        <v>350000</v>
      </c>
      <c r="Q35" s="7">
        <v>250000</v>
      </c>
      <c r="R35" s="7">
        <v>600000</v>
      </c>
      <c r="S35" s="7">
        <v>0</v>
      </c>
      <c r="T35" s="7">
        <v>1</v>
      </c>
      <c r="U35" s="7">
        <v>2</v>
      </c>
      <c r="V35" s="7">
        <v>2</v>
      </c>
      <c r="W35" s="7">
        <v>1</v>
      </c>
      <c r="X35" s="7">
        <v>2</v>
      </c>
      <c r="Y35" s="7">
        <v>2</v>
      </c>
      <c r="Z35" s="7">
        <v>1</v>
      </c>
      <c r="AB35" s="7">
        <v>2</v>
      </c>
    </row>
    <row r="36" spans="1:28" x14ac:dyDescent="0.3">
      <c r="A36" s="64">
        <v>37</v>
      </c>
      <c r="B36" s="64">
        <v>1</v>
      </c>
      <c r="C36" s="64">
        <v>42</v>
      </c>
      <c r="D36" s="64">
        <v>1</v>
      </c>
      <c r="E36" s="64">
        <v>1</v>
      </c>
      <c r="F36" s="64">
        <v>3</v>
      </c>
      <c r="G36" s="7">
        <v>4</v>
      </c>
      <c r="H36" s="7">
        <v>6</v>
      </c>
      <c r="I36" s="7">
        <v>300</v>
      </c>
      <c r="J36" s="7">
        <v>63300</v>
      </c>
      <c r="K36" s="7">
        <v>60000</v>
      </c>
      <c r="L36" s="7">
        <v>1</v>
      </c>
      <c r="M36" s="7">
        <v>1</v>
      </c>
      <c r="N36" s="7">
        <v>1</v>
      </c>
      <c r="O36" s="7">
        <v>2</v>
      </c>
      <c r="P36" s="7">
        <v>200000</v>
      </c>
      <c r="Q36" s="7">
        <v>150000</v>
      </c>
      <c r="R36" s="7">
        <v>350000</v>
      </c>
      <c r="S36" s="7">
        <v>0</v>
      </c>
      <c r="T36" s="7">
        <v>1</v>
      </c>
      <c r="U36" s="7">
        <v>2</v>
      </c>
      <c r="V36" s="7">
        <v>2</v>
      </c>
      <c r="W36" s="7">
        <v>1</v>
      </c>
      <c r="X36" s="7">
        <v>2</v>
      </c>
      <c r="Y36" s="7">
        <v>1</v>
      </c>
      <c r="Z36" s="7">
        <v>1</v>
      </c>
      <c r="AA36" s="7">
        <v>2000</v>
      </c>
      <c r="AB36" s="7">
        <v>2</v>
      </c>
    </row>
    <row r="37" spans="1:28" x14ac:dyDescent="0.3">
      <c r="A37" s="64">
        <v>38</v>
      </c>
      <c r="B37" s="64">
        <v>1</v>
      </c>
      <c r="C37" s="64">
        <v>68</v>
      </c>
      <c r="D37" s="64">
        <v>1</v>
      </c>
      <c r="E37" s="64">
        <v>1</v>
      </c>
      <c r="F37" s="64">
        <v>3</v>
      </c>
      <c r="G37" s="7">
        <v>4</v>
      </c>
      <c r="H37" s="7">
        <v>2</v>
      </c>
      <c r="I37" s="7">
        <v>310</v>
      </c>
      <c r="J37" s="7">
        <v>9635</v>
      </c>
      <c r="K37" s="7">
        <v>20000</v>
      </c>
      <c r="L37" s="7">
        <v>1</v>
      </c>
      <c r="M37" s="7">
        <v>2</v>
      </c>
      <c r="N37" s="7">
        <v>4</v>
      </c>
      <c r="O37" s="7">
        <v>4</v>
      </c>
      <c r="P37" s="7">
        <v>350000</v>
      </c>
      <c r="R37" s="7">
        <v>350000</v>
      </c>
      <c r="S37" s="7">
        <v>42</v>
      </c>
      <c r="T37" s="7">
        <v>1</v>
      </c>
      <c r="U37" s="7">
        <v>1</v>
      </c>
      <c r="V37" s="7">
        <v>2</v>
      </c>
      <c r="W37" s="7">
        <v>2</v>
      </c>
      <c r="X37" s="7">
        <v>1</v>
      </c>
      <c r="Y37" s="7">
        <v>1</v>
      </c>
      <c r="Z37" s="7">
        <v>1</v>
      </c>
      <c r="AA37" s="7">
        <v>4000</v>
      </c>
      <c r="AB37" s="7">
        <v>2</v>
      </c>
    </row>
    <row r="38" spans="1:28" x14ac:dyDescent="0.3">
      <c r="A38" s="64">
        <v>39</v>
      </c>
      <c r="B38" s="64">
        <v>1</v>
      </c>
      <c r="C38" s="64">
        <v>37</v>
      </c>
      <c r="D38" s="64">
        <v>1</v>
      </c>
      <c r="E38" s="64">
        <v>1</v>
      </c>
      <c r="F38" s="64">
        <v>5</v>
      </c>
      <c r="G38" s="7">
        <v>1</v>
      </c>
      <c r="H38" s="7">
        <v>3</v>
      </c>
      <c r="I38" s="7">
        <v>800</v>
      </c>
      <c r="J38" s="7">
        <v>25300</v>
      </c>
      <c r="K38" s="7">
        <v>80000</v>
      </c>
      <c r="L38" s="7">
        <v>1</v>
      </c>
      <c r="M38" s="7">
        <v>4</v>
      </c>
      <c r="N38" s="7">
        <v>2</v>
      </c>
      <c r="O38" s="7">
        <v>1</v>
      </c>
      <c r="P38" s="7">
        <v>600000</v>
      </c>
      <c r="R38" s="7">
        <v>600000</v>
      </c>
      <c r="S38" s="7">
        <v>42</v>
      </c>
      <c r="T38" s="7">
        <v>1</v>
      </c>
      <c r="U38" s="7">
        <v>2</v>
      </c>
      <c r="V38" s="7">
        <v>2</v>
      </c>
      <c r="W38" s="7">
        <v>2</v>
      </c>
      <c r="X38" s="7">
        <v>1</v>
      </c>
      <c r="Y38" s="7">
        <v>2</v>
      </c>
      <c r="Z38" s="7">
        <v>1</v>
      </c>
      <c r="AA38" s="7">
        <v>4000</v>
      </c>
      <c r="AB38" s="7">
        <v>2</v>
      </c>
    </row>
    <row r="39" spans="1:28" x14ac:dyDescent="0.3">
      <c r="A39" s="64">
        <v>40</v>
      </c>
      <c r="B39" s="64">
        <v>1</v>
      </c>
      <c r="C39" s="64">
        <v>60</v>
      </c>
      <c r="D39" s="64">
        <v>2</v>
      </c>
      <c r="E39" s="64">
        <v>1</v>
      </c>
      <c r="F39" s="64">
        <v>4</v>
      </c>
      <c r="G39" s="7">
        <v>1</v>
      </c>
      <c r="H39" s="7">
        <v>6</v>
      </c>
      <c r="I39" s="7">
        <v>700</v>
      </c>
      <c r="J39" s="7">
        <v>69400</v>
      </c>
      <c r="K39" s="7">
        <v>20000</v>
      </c>
      <c r="L39" s="7">
        <v>1</v>
      </c>
      <c r="M39" s="7">
        <v>1</v>
      </c>
      <c r="N39" s="7">
        <v>1</v>
      </c>
      <c r="P39" s="7">
        <v>1000000</v>
      </c>
      <c r="R39" s="7">
        <v>1000000</v>
      </c>
      <c r="S39" s="7">
        <v>30</v>
      </c>
      <c r="T39" s="7">
        <v>1</v>
      </c>
      <c r="U39" s="7">
        <v>2</v>
      </c>
      <c r="V39" s="7">
        <v>2</v>
      </c>
      <c r="W39" s="7">
        <v>1</v>
      </c>
      <c r="X39" s="7">
        <v>1</v>
      </c>
      <c r="Y39" s="7">
        <v>1</v>
      </c>
      <c r="Z39" s="7">
        <v>1</v>
      </c>
      <c r="AA39" s="7">
        <v>6000</v>
      </c>
      <c r="AB39" s="7">
        <v>2</v>
      </c>
    </row>
    <row r="40" spans="1:28" x14ac:dyDescent="0.3">
      <c r="A40" s="64">
        <v>41</v>
      </c>
      <c r="B40" s="64">
        <v>1</v>
      </c>
      <c r="C40" s="64">
        <v>43</v>
      </c>
      <c r="D40" s="64">
        <v>1</v>
      </c>
      <c r="E40" s="64">
        <v>1</v>
      </c>
      <c r="F40" s="64">
        <v>4</v>
      </c>
      <c r="G40" s="7">
        <v>3</v>
      </c>
      <c r="H40" s="7">
        <v>3</v>
      </c>
      <c r="I40" s="7">
        <v>350</v>
      </c>
      <c r="J40" s="7">
        <v>17650</v>
      </c>
      <c r="K40" s="7">
        <v>15000</v>
      </c>
      <c r="L40" s="7">
        <v>1</v>
      </c>
      <c r="M40" s="7">
        <v>2</v>
      </c>
      <c r="N40" s="7">
        <v>3</v>
      </c>
      <c r="O40" s="7">
        <v>3</v>
      </c>
      <c r="P40" s="7">
        <v>1000000</v>
      </c>
      <c r="R40" s="7">
        <v>1000000</v>
      </c>
      <c r="S40" s="7">
        <v>9</v>
      </c>
      <c r="T40" s="7">
        <v>1</v>
      </c>
      <c r="U40" s="7">
        <v>2</v>
      </c>
      <c r="V40" s="7">
        <v>2</v>
      </c>
      <c r="W40" s="7">
        <v>1</v>
      </c>
      <c r="X40" s="7">
        <v>1</v>
      </c>
      <c r="Y40" s="7">
        <v>1</v>
      </c>
      <c r="Z40" s="7">
        <v>1</v>
      </c>
      <c r="AA40" s="7">
        <v>2000</v>
      </c>
      <c r="AB40" s="7">
        <v>1</v>
      </c>
    </row>
    <row r="41" spans="1:28" x14ac:dyDescent="0.3">
      <c r="A41" s="64">
        <v>42</v>
      </c>
      <c r="B41" s="65">
        <v>1</v>
      </c>
      <c r="C41" s="64">
        <v>53</v>
      </c>
      <c r="D41" s="64">
        <v>2</v>
      </c>
      <c r="E41" s="64">
        <v>1</v>
      </c>
      <c r="F41" s="64">
        <v>4</v>
      </c>
      <c r="G41" s="7">
        <v>3</v>
      </c>
      <c r="H41" s="7">
        <v>5</v>
      </c>
      <c r="I41" s="7">
        <v>600</v>
      </c>
      <c r="J41" s="7">
        <v>38300</v>
      </c>
      <c r="K41" s="9">
        <v>50000</v>
      </c>
      <c r="L41" s="7">
        <v>1</v>
      </c>
      <c r="M41" s="7">
        <v>2</v>
      </c>
      <c r="N41" s="7">
        <v>2</v>
      </c>
      <c r="O41" s="7">
        <v>2</v>
      </c>
      <c r="P41" s="7">
        <v>500000</v>
      </c>
      <c r="Q41" s="7">
        <v>400000</v>
      </c>
      <c r="R41" s="7">
        <v>900000</v>
      </c>
      <c r="S41" s="7">
        <v>15</v>
      </c>
      <c r="T41" s="7">
        <v>1</v>
      </c>
      <c r="U41" s="7">
        <v>2</v>
      </c>
      <c r="V41" s="7">
        <v>1</v>
      </c>
      <c r="W41" s="7">
        <v>2</v>
      </c>
      <c r="X41" s="7">
        <v>1</v>
      </c>
      <c r="Y41" s="7">
        <v>1</v>
      </c>
      <c r="Z41" s="7">
        <v>1</v>
      </c>
      <c r="AA41" s="7">
        <v>1500</v>
      </c>
      <c r="AB41" s="7">
        <v>2</v>
      </c>
    </row>
    <row r="42" spans="1:28" x14ac:dyDescent="0.3">
      <c r="A42" s="64">
        <v>43</v>
      </c>
      <c r="B42" s="65">
        <v>1</v>
      </c>
      <c r="C42" s="64">
        <v>45</v>
      </c>
      <c r="D42" s="64">
        <v>2</v>
      </c>
      <c r="E42" s="64">
        <v>1</v>
      </c>
      <c r="F42" s="64">
        <v>4</v>
      </c>
      <c r="G42" s="7">
        <v>1</v>
      </c>
      <c r="H42" s="7">
        <v>3</v>
      </c>
      <c r="I42" s="7">
        <v>800</v>
      </c>
      <c r="J42" s="7">
        <v>36800</v>
      </c>
      <c r="K42" s="9">
        <v>50000</v>
      </c>
      <c r="L42" s="7">
        <v>1</v>
      </c>
      <c r="M42" s="7">
        <v>1</v>
      </c>
      <c r="N42" s="7">
        <v>1</v>
      </c>
      <c r="O42" s="7">
        <v>1</v>
      </c>
      <c r="P42" s="7">
        <v>125000</v>
      </c>
      <c r="R42" s="7">
        <v>125000</v>
      </c>
      <c r="S42" s="7">
        <v>15</v>
      </c>
      <c r="T42" s="7">
        <v>2</v>
      </c>
      <c r="U42" s="7">
        <v>2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5000</v>
      </c>
      <c r="AB42" s="7">
        <v>1</v>
      </c>
    </row>
    <row r="43" spans="1:28" x14ac:dyDescent="0.3">
      <c r="A43" s="64">
        <v>44</v>
      </c>
      <c r="B43" s="65">
        <v>1</v>
      </c>
      <c r="C43" s="64">
        <v>73</v>
      </c>
      <c r="D43" s="64">
        <v>2</v>
      </c>
      <c r="E43" s="64">
        <v>1</v>
      </c>
      <c r="F43" s="64">
        <v>4</v>
      </c>
      <c r="G43" s="8">
        <v>1</v>
      </c>
      <c r="H43" s="7">
        <v>4</v>
      </c>
      <c r="I43" s="7">
        <v>800</v>
      </c>
      <c r="J43" s="7">
        <v>16800</v>
      </c>
      <c r="K43" s="9">
        <v>25000</v>
      </c>
      <c r="L43" s="7">
        <v>1</v>
      </c>
      <c r="M43" s="7">
        <v>1</v>
      </c>
      <c r="N43" s="7">
        <v>1</v>
      </c>
      <c r="O43" s="7">
        <v>2</v>
      </c>
      <c r="P43" s="7">
        <v>350000</v>
      </c>
      <c r="R43" s="7">
        <v>350000</v>
      </c>
      <c r="S43" s="7">
        <v>0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4000</v>
      </c>
      <c r="AB43" s="7">
        <v>2</v>
      </c>
    </row>
    <row r="44" spans="1:28" x14ac:dyDescent="0.3">
      <c r="A44" s="64">
        <v>45</v>
      </c>
      <c r="B44" s="65">
        <v>1</v>
      </c>
      <c r="C44" s="64">
        <v>65</v>
      </c>
      <c r="D44" s="64">
        <v>1</v>
      </c>
      <c r="E44" s="64">
        <v>2</v>
      </c>
      <c r="F44" s="64">
        <v>4</v>
      </c>
      <c r="G44" s="8">
        <v>4</v>
      </c>
      <c r="H44" s="7">
        <v>3</v>
      </c>
      <c r="I44" s="7">
        <v>80</v>
      </c>
      <c r="J44" s="7">
        <v>31380</v>
      </c>
      <c r="K44" s="7">
        <v>8000</v>
      </c>
      <c r="L44" s="7">
        <v>1</v>
      </c>
      <c r="M44" s="7">
        <v>2</v>
      </c>
      <c r="N44" s="7">
        <v>2</v>
      </c>
      <c r="O44" s="7">
        <v>3</v>
      </c>
      <c r="P44" s="7">
        <v>1000000</v>
      </c>
      <c r="R44" s="7">
        <v>1000000</v>
      </c>
      <c r="S44" s="7">
        <v>15</v>
      </c>
      <c r="T44" s="7">
        <v>1</v>
      </c>
      <c r="U44" s="7">
        <v>2</v>
      </c>
      <c r="V44" s="7">
        <v>2</v>
      </c>
      <c r="W44" s="7">
        <v>1</v>
      </c>
      <c r="X44" s="7">
        <v>2</v>
      </c>
      <c r="Y44" s="7">
        <v>1</v>
      </c>
      <c r="Z44" s="7">
        <v>2</v>
      </c>
      <c r="AA44" s="7">
        <v>15000</v>
      </c>
      <c r="AB44" s="7">
        <v>1</v>
      </c>
    </row>
    <row r="45" spans="1:28" x14ac:dyDescent="0.3">
      <c r="A45" s="64">
        <v>46</v>
      </c>
      <c r="B45" s="65">
        <v>1</v>
      </c>
      <c r="C45" s="64">
        <v>44</v>
      </c>
      <c r="D45" s="64">
        <v>1</v>
      </c>
      <c r="E45" s="64">
        <v>2</v>
      </c>
      <c r="F45" s="64">
        <v>3</v>
      </c>
      <c r="G45" s="7">
        <v>3</v>
      </c>
      <c r="H45" s="7">
        <v>4</v>
      </c>
      <c r="I45" s="7">
        <v>300</v>
      </c>
      <c r="J45" s="7">
        <v>56300</v>
      </c>
      <c r="K45" s="9">
        <v>50000</v>
      </c>
      <c r="L45" s="7">
        <v>1</v>
      </c>
      <c r="M45" s="7">
        <v>2</v>
      </c>
      <c r="N45" s="7">
        <v>2</v>
      </c>
      <c r="O45" s="7">
        <v>2</v>
      </c>
      <c r="P45" s="7">
        <v>502000</v>
      </c>
      <c r="Q45" s="7">
        <v>1003000</v>
      </c>
      <c r="R45" s="7">
        <v>1505000</v>
      </c>
      <c r="S45" s="7">
        <v>30</v>
      </c>
      <c r="T45" s="7">
        <v>1</v>
      </c>
      <c r="U45" s="7">
        <v>1</v>
      </c>
      <c r="V45" s="7">
        <v>1</v>
      </c>
      <c r="W45" s="7">
        <v>2</v>
      </c>
      <c r="X45" s="7">
        <v>2</v>
      </c>
      <c r="Y45" s="7">
        <v>2</v>
      </c>
      <c r="Z45" s="7">
        <v>1</v>
      </c>
      <c r="AA45" s="7">
        <v>5000</v>
      </c>
      <c r="AB45" s="7">
        <v>2</v>
      </c>
    </row>
    <row r="46" spans="1:28" x14ac:dyDescent="0.3">
      <c r="A46" s="64">
        <v>47</v>
      </c>
      <c r="B46" s="65">
        <v>1</v>
      </c>
      <c r="C46" s="64">
        <v>75</v>
      </c>
      <c r="D46" s="64">
        <v>2</v>
      </c>
      <c r="E46" s="64">
        <v>1</v>
      </c>
      <c r="F46" s="64">
        <v>2</v>
      </c>
      <c r="G46" s="8">
        <v>4</v>
      </c>
      <c r="H46" s="7">
        <v>2</v>
      </c>
      <c r="I46" s="7">
        <v>200</v>
      </c>
      <c r="J46" s="7">
        <v>19900</v>
      </c>
      <c r="K46" s="9">
        <v>15000</v>
      </c>
      <c r="L46" s="7">
        <v>1</v>
      </c>
      <c r="M46" s="7">
        <v>1</v>
      </c>
      <c r="N46" s="7">
        <v>1</v>
      </c>
      <c r="O46" s="7">
        <v>2</v>
      </c>
      <c r="P46" s="7">
        <v>159990</v>
      </c>
      <c r="Q46" s="7">
        <f>4.85*1000*30</f>
        <v>145500</v>
      </c>
      <c r="R46" s="7">
        <v>305490</v>
      </c>
      <c r="S46" s="7">
        <v>10</v>
      </c>
      <c r="T46" s="7">
        <v>1</v>
      </c>
      <c r="U46" s="7">
        <v>2</v>
      </c>
      <c r="V46" s="7">
        <v>2</v>
      </c>
      <c r="W46" s="7">
        <v>1</v>
      </c>
      <c r="X46" s="7">
        <v>1</v>
      </c>
      <c r="Y46" s="7">
        <v>1</v>
      </c>
      <c r="Z46" s="7">
        <v>1</v>
      </c>
      <c r="AA46" s="7">
        <v>4000</v>
      </c>
      <c r="AB46" s="7">
        <v>2</v>
      </c>
    </row>
    <row r="47" spans="1:28" x14ac:dyDescent="0.3">
      <c r="A47" s="64">
        <v>48</v>
      </c>
      <c r="B47" s="65">
        <v>2</v>
      </c>
      <c r="C47" s="64">
        <v>53</v>
      </c>
      <c r="D47" s="64">
        <v>1</v>
      </c>
      <c r="E47" s="64">
        <v>2</v>
      </c>
      <c r="F47" s="64">
        <v>3</v>
      </c>
      <c r="G47" s="7">
        <v>3</v>
      </c>
      <c r="H47" s="7">
        <v>4</v>
      </c>
      <c r="I47" s="7">
        <v>500</v>
      </c>
      <c r="J47" s="7">
        <v>46500</v>
      </c>
      <c r="K47" s="9">
        <v>20000</v>
      </c>
      <c r="L47" s="7">
        <v>1</v>
      </c>
      <c r="M47" s="7">
        <v>2</v>
      </c>
      <c r="N47" s="7">
        <v>1</v>
      </c>
      <c r="O47" s="7">
        <v>2</v>
      </c>
      <c r="P47" s="7">
        <v>933331</v>
      </c>
      <c r="R47" s="7">
        <v>933331</v>
      </c>
      <c r="S47" s="7">
        <v>40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5000</v>
      </c>
      <c r="AB47" s="7">
        <v>2</v>
      </c>
    </row>
    <row r="48" spans="1:28" x14ac:dyDescent="0.3">
      <c r="A48" s="64">
        <v>49</v>
      </c>
      <c r="B48" s="65">
        <v>2</v>
      </c>
      <c r="C48" s="64">
        <v>50</v>
      </c>
      <c r="D48" s="64">
        <v>2</v>
      </c>
      <c r="E48" s="64">
        <v>2</v>
      </c>
      <c r="F48" s="64">
        <v>4</v>
      </c>
      <c r="G48" s="7">
        <v>3</v>
      </c>
      <c r="H48" s="7">
        <v>5</v>
      </c>
      <c r="I48" s="7">
        <v>700</v>
      </c>
      <c r="J48" s="7">
        <v>43700</v>
      </c>
      <c r="K48" s="9">
        <v>10000</v>
      </c>
      <c r="L48" s="7">
        <v>1</v>
      </c>
      <c r="M48" s="7">
        <v>2</v>
      </c>
      <c r="N48" s="7">
        <v>1</v>
      </c>
      <c r="O48" s="7">
        <v>2</v>
      </c>
      <c r="P48" s="7">
        <v>499940</v>
      </c>
      <c r="Q48" s="7">
        <f>16.66*1000*30</f>
        <v>499800</v>
      </c>
      <c r="R48" s="7">
        <v>999740</v>
      </c>
      <c r="S48" s="7">
        <v>15</v>
      </c>
      <c r="T48" s="7">
        <v>1</v>
      </c>
      <c r="U48" s="7">
        <v>2</v>
      </c>
      <c r="V48" s="7">
        <v>2</v>
      </c>
      <c r="W48" s="7">
        <v>2</v>
      </c>
      <c r="X48" s="7">
        <v>2</v>
      </c>
      <c r="Y48" s="7">
        <v>1</v>
      </c>
      <c r="Z48" s="7">
        <v>1</v>
      </c>
      <c r="AA48" s="7">
        <v>7000</v>
      </c>
      <c r="AB48" s="7">
        <v>2</v>
      </c>
    </row>
    <row r="49" spans="1:28" x14ac:dyDescent="0.3">
      <c r="A49" s="64">
        <v>50</v>
      </c>
      <c r="B49" s="65">
        <v>1</v>
      </c>
      <c r="C49" s="64">
        <v>58</v>
      </c>
      <c r="D49" s="64">
        <v>1</v>
      </c>
      <c r="E49" s="64">
        <v>1</v>
      </c>
      <c r="F49" s="64">
        <v>4</v>
      </c>
      <c r="G49" s="7">
        <v>1</v>
      </c>
      <c r="H49" s="7">
        <v>4</v>
      </c>
      <c r="I49" s="7">
        <v>0</v>
      </c>
      <c r="J49" s="7">
        <v>32500</v>
      </c>
      <c r="K49" s="9">
        <v>45000</v>
      </c>
      <c r="L49" s="7">
        <v>1</v>
      </c>
      <c r="M49" s="7">
        <v>2</v>
      </c>
      <c r="N49" s="7">
        <v>1</v>
      </c>
      <c r="O49" s="7">
        <v>2</v>
      </c>
      <c r="P49" s="7">
        <v>1285500</v>
      </c>
      <c r="Q49" s="7">
        <f>500*1000</f>
        <v>500000</v>
      </c>
      <c r="R49" s="7">
        <v>1785500</v>
      </c>
      <c r="S49" s="7">
        <v>5</v>
      </c>
      <c r="T49" s="7">
        <v>1</v>
      </c>
      <c r="U49" s="7">
        <v>2</v>
      </c>
      <c r="V49" s="7">
        <v>2</v>
      </c>
      <c r="W49" s="7">
        <v>2</v>
      </c>
      <c r="X49" s="7">
        <v>2</v>
      </c>
      <c r="Y49" s="7">
        <v>2</v>
      </c>
      <c r="Z49" s="7">
        <v>2</v>
      </c>
      <c r="AA49" s="7">
        <v>3000</v>
      </c>
      <c r="AB49" s="7">
        <v>2</v>
      </c>
    </row>
    <row r="50" spans="1:28" x14ac:dyDescent="0.3">
      <c r="A50" s="64">
        <v>51</v>
      </c>
      <c r="B50" s="65">
        <v>1</v>
      </c>
      <c r="C50" s="64">
        <v>44</v>
      </c>
      <c r="D50" s="64">
        <v>2</v>
      </c>
      <c r="E50" s="64">
        <v>1</v>
      </c>
      <c r="F50" s="64">
        <v>3</v>
      </c>
      <c r="G50" s="8">
        <v>1</v>
      </c>
      <c r="H50" s="7">
        <v>3</v>
      </c>
      <c r="I50" s="7">
        <v>450</v>
      </c>
      <c r="J50" s="7">
        <v>60450</v>
      </c>
      <c r="K50" s="9">
        <v>54000</v>
      </c>
      <c r="L50" s="7">
        <v>1</v>
      </c>
      <c r="M50" s="7">
        <v>2</v>
      </c>
      <c r="N50" s="7">
        <v>1</v>
      </c>
      <c r="O50" s="7">
        <v>2</v>
      </c>
      <c r="P50" s="7">
        <v>499940</v>
      </c>
      <c r="Q50" s="7">
        <f>1000*1000</f>
        <v>1000000</v>
      </c>
      <c r="R50" s="7">
        <v>1499940</v>
      </c>
      <c r="S50" s="7">
        <v>0</v>
      </c>
      <c r="T50" s="7">
        <v>1</v>
      </c>
      <c r="U50" s="7">
        <v>2</v>
      </c>
      <c r="V50" s="7">
        <v>2</v>
      </c>
      <c r="W50" s="7">
        <v>1</v>
      </c>
      <c r="X50" s="7">
        <v>2</v>
      </c>
      <c r="Y50" s="7">
        <v>2</v>
      </c>
      <c r="Z50" s="7">
        <v>1</v>
      </c>
      <c r="AA50" s="7">
        <v>7000</v>
      </c>
      <c r="AB50" s="7">
        <v>2</v>
      </c>
    </row>
    <row r="51" spans="1:28" x14ac:dyDescent="0.3">
      <c r="A51" s="64">
        <v>52</v>
      </c>
      <c r="B51" s="65">
        <v>1</v>
      </c>
      <c r="C51" s="64">
        <v>63</v>
      </c>
      <c r="D51" s="64">
        <v>2</v>
      </c>
      <c r="E51" s="64">
        <v>1</v>
      </c>
      <c r="F51" s="64">
        <v>2</v>
      </c>
      <c r="G51" s="7">
        <v>4</v>
      </c>
      <c r="H51" s="7">
        <v>4</v>
      </c>
      <c r="I51" s="7">
        <v>300</v>
      </c>
      <c r="J51" s="7">
        <v>32600</v>
      </c>
      <c r="K51" s="9">
        <v>8500</v>
      </c>
      <c r="L51" s="7">
        <v>1</v>
      </c>
      <c r="M51" s="7">
        <v>2</v>
      </c>
      <c r="N51" s="7">
        <v>1</v>
      </c>
      <c r="O51" s="7">
        <v>2</v>
      </c>
      <c r="P51" s="7">
        <v>125000</v>
      </c>
      <c r="R51" s="7">
        <v>125000</v>
      </c>
      <c r="S51" s="7">
        <v>15</v>
      </c>
      <c r="T51" s="7">
        <v>1</v>
      </c>
      <c r="U51" s="7">
        <v>2</v>
      </c>
      <c r="V51" s="7">
        <v>2</v>
      </c>
      <c r="W51" s="7">
        <v>1</v>
      </c>
      <c r="X51" s="7">
        <v>1</v>
      </c>
      <c r="Y51" s="7">
        <v>1</v>
      </c>
      <c r="Z51" s="7">
        <v>1</v>
      </c>
      <c r="AA51" s="7">
        <v>1500</v>
      </c>
      <c r="AB51" s="7">
        <v>1</v>
      </c>
    </row>
    <row r="52" spans="1:28" x14ac:dyDescent="0.3">
      <c r="A52" s="64">
        <v>53</v>
      </c>
      <c r="B52" s="65">
        <v>1</v>
      </c>
      <c r="C52" s="64">
        <v>50</v>
      </c>
      <c r="D52" s="64">
        <v>1</v>
      </c>
      <c r="E52" s="64">
        <v>1</v>
      </c>
      <c r="F52" s="64">
        <v>4</v>
      </c>
      <c r="G52" s="7">
        <v>4</v>
      </c>
      <c r="H52" s="7">
        <v>5</v>
      </c>
      <c r="I52" s="7">
        <v>700</v>
      </c>
      <c r="J52" s="7">
        <v>34700</v>
      </c>
      <c r="K52" s="9">
        <v>20000</v>
      </c>
      <c r="L52" s="7">
        <v>1</v>
      </c>
      <c r="M52" s="7">
        <v>1</v>
      </c>
      <c r="N52" s="7">
        <v>2</v>
      </c>
      <c r="O52" s="7">
        <v>4</v>
      </c>
      <c r="P52" s="7">
        <v>466620</v>
      </c>
      <c r="Q52" s="7">
        <v>416667</v>
      </c>
      <c r="R52" s="7">
        <v>883287</v>
      </c>
      <c r="S52" s="7">
        <v>0</v>
      </c>
      <c r="T52" s="7">
        <v>1</v>
      </c>
      <c r="U52" s="7">
        <v>2</v>
      </c>
      <c r="V52" s="7">
        <v>2</v>
      </c>
      <c r="W52" s="7">
        <v>1</v>
      </c>
      <c r="X52" s="7">
        <v>1</v>
      </c>
      <c r="Y52" s="7">
        <v>1</v>
      </c>
      <c r="Z52" s="7">
        <v>1</v>
      </c>
      <c r="AA52" s="7">
        <v>3000</v>
      </c>
      <c r="AB52" s="7">
        <v>2</v>
      </c>
    </row>
    <row r="53" spans="1:28" x14ac:dyDescent="0.3">
      <c r="A53" s="64">
        <v>54</v>
      </c>
      <c r="B53" s="65">
        <v>2</v>
      </c>
      <c r="C53" s="64">
        <v>52</v>
      </c>
      <c r="D53" s="64">
        <v>2</v>
      </c>
      <c r="E53" s="64">
        <v>1</v>
      </c>
      <c r="F53" s="64">
        <v>4</v>
      </c>
      <c r="G53" s="7">
        <v>4</v>
      </c>
      <c r="H53" s="7">
        <v>5</v>
      </c>
      <c r="I53" s="7">
        <v>600</v>
      </c>
      <c r="J53" s="7">
        <v>43300</v>
      </c>
      <c r="K53" s="9">
        <v>50000</v>
      </c>
      <c r="L53" s="7">
        <v>1</v>
      </c>
      <c r="M53" s="7">
        <v>2</v>
      </c>
      <c r="N53" s="7">
        <v>1</v>
      </c>
      <c r="O53" s="7">
        <v>2</v>
      </c>
      <c r="P53" s="7">
        <v>600000</v>
      </c>
      <c r="Q53" s="48">
        <v>333333</v>
      </c>
      <c r="R53" s="48">
        <v>933333</v>
      </c>
      <c r="S53" s="7">
        <v>15</v>
      </c>
      <c r="T53" s="7">
        <v>1</v>
      </c>
      <c r="U53" s="7">
        <v>2</v>
      </c>
      <c r="V53" s="7">
        <v>2</v>
      </c>
      <c r="W53" s="7">
        <v>1</v>
      </c>
      <c r="X53" s="7">
        <v>1</v>
      </c>
      <c r="Y53" s="7">
        <v>1</v>
      </c>
      <c r="Z53" s="7">
        <v>1</v>
      </c>
      <c r="AA53" s="7">
        <v>1500</v>
      </c>
      <c r="AB53" s="7">
        <v>2</v>
      </c>
    </row>
    <row r="54" spans="1:28" x14ac:dyDescent="0.3">
      <c r="A54" s="64">
        <v>55</v>
      </c>
      <c r="B54" s="65">
        <v>2</v>
      </c>
      <c r="C54" s="64">
        <v>50</v>
      </c>
      <c r="D54" s="64">
        <v>2</v>
      </c>
      <c r="E54" s="64">
        <v>1</v>
      </c>
      <c r="F54" s="64">
        <v>4</v>
      </c>
      <c r="G54" s="7">
        <v>4</v>
      </c>
      <c r="H54" s="7">
        <v>3</v>
      </c>
      <c r="I54" s="7">
        <v>700</v>
      </c>
      <c r="J54" s="7">
        <v>45700</v>
      </c>
      <c r="K54" s="9">
        <v>50000</v>
      </c>
      <c r="L54" s="7">
        <v>1</v>
      </c>
      <c r="M54" s="7">
        <v>2</v>
      </c>
      <c r="N54" s="7">
        <v>2</v>
      </c>
      <c r="O54" s="7">
        <v>2</v>
      </c>
      <c r="P54" s="7">
        <v>500000</v>
      </c>
      <c r="Q54" s="48">
        <v>125000</v>
      </c>
      <c r="R54" s="48">
        <v>625000</v>
      </c>
      <c r="S54" s="7">
        <v>5</v>
      </c>
      <c r="T54" s="7">
        <v>1</v>
      </c>
      <c r="U54" s="7">
        <v>2</v>
      </c>
      <c r="V54" s="7">
        <v>2</v>
      </c>
      <c r="W54" s="7">
        <v>1</v>
      </c>
      <c r="X54" s="7">
        <v>1</v>
      </c>
      <c r="Y54" s="7">
        <v>1</v>
      </c>
      <c r="Z54" s="7">
        <v>1</v>
      </c>
      <c r="AA54" s="7">
        <v>1000</v>
      </c>
      <c r="AB54" s="7">
        <v>2</v>
      </c>
    </row>
    <row r="55" spans="1:28" x14ac:dyDescent="0.3">
      <c r="A55" s="64">
        <v>56</v>
      </c>
      <c r="B55" s="65">
        <v>1</v>
      </c>
      <c r="C55" s="64">
        <v>54</v>
      </c>
      <c r="D55" s="64">
        <v>1</v>
      </c>
      <c r="E55" s="64">
        <v>1</v>
      </c>
      <c r="F55" s="64">
        <v>4</v>
      </c>
      <c r="G55" s="7">
        <v>3</v>
      </c>
      <c r="H55" s="7">
        <v>3</v>
      </c>
      <c r="I55" s="7">
        <v>300</v>
      </c>
      <c r="J55" s="7">
        <v>31800</v>
      </c>
      <c r="K55" s="9">
        <v>36000</v>
      </c>
      <c r="L55" s="7">
        <v>1</v>
      </c>
      <c r="M55" s="7">
        <v>2</v>
      </c>
      <c r="N55" s="7">
        <v>2</v>
      </c>
      <c r="O55" s="7">
        <v>2</v>
      </c>
      <c r="P55" s="7">
        <v>300000</v>
      </c>
      <c r="Q55" s="7">
        <f>15*1000*30</f>
        <v>450000</v>
      </c>
      <c r="R55" s="7">
        <v>750000</v>
      </c>
      <c r="S55" s="7">
        <v>0</v>
      </c>
      <c r="T55" s="7">
        <v>1</v>
      </c>
      <c r="U55" s="7">
        <v>1</v>
      </c>
      <c r="V55" s="7">
        <v>2</v>
      </c>
      <c r="W55" s="7">
        <v>2</v>
      </c>
      <c r="X55" s="7">
        <v>2</v>
      </c>
      <c r="Y55" s="7">
        <v>1</v>
      </c>
      <c r="Z55" s="7">
        <v>2</v>
      </c>
      <c r="AA55" s="7">
        <v>4000</v>
      </c>
      <c r="AB55" s="7">
        <v>2</v>
      </c>
    </row>
    <row r="56" spans="1:28" x14ac:dyDescent="0.3">
      <c r="A56" s="64">
        <v>57</v>
      </c>
      <c r="B56" s="65">
        <v>1</v>
      </c>
      <c r="C56" s="64">
        <v>68</v>
      </c>
      <c r="D56" s="64">
        <v>1</v>
      </c>
      <c r="E56" s="64">
        <v>1</v>
      </c>
      <c r="F56" s="64">
        <v>1</v>
      </c>
      <c r="G56" s="7">
        <v>1</v>
      </c>
      <c r="H56" s="7">
        <v>3</v>
      </c>
      <c r="I56" s="7">
        <v>0</v>
      </c>
      <c r="J56" s="7">
        <v>32000</v>
      </c>
      <c r="K56" s="9">
        <v>18000</v>
      </c>
      <c r="L56" s="7">
        <v>1</v>
      </c>
      <c r="M56" s="7">
        <v>1</v>
      </c>
      <c r="N56" s="7">
        <v>1</v>
      </c>
      <c r="O56" s="7">
        <v>4</v>
      </c>
      <c r="P56" s="7">
        <v>750000</v>
      </c>
      <c r="Q56" s="7">
        <v>250000</v>
      </c>
      <c r="R56" s="7">
        <v>1000000</v>
      </c>
      <c r="S56" s="7">
        <v>0</v>
      </c>
      <c r="T56" s="7">
        <v>1</v>
      </c>
      <c r="U56" s="7">
        <v>1</v>
      </c>
      <c r="V56" s="7">
        <v>2</v>
      </c>
      <c r="W56" s="7">
        <v>2</v>
      </c>
      <c r="X56" s="7">
        <v>2</v>
      </c>
      <c r="Y56" s="7">
        <v>2</v>
      </c>
      <c r="Z56" s="7">
        <v>2</v>
      </c>
      <c r="AB56" s="7">
        <v>2</v>
      </c>
    </row>
    <row r="57" spans="1:28" x14ac:dyDescent="0.3">
      <c r="A57" s="64">
        <v>58</v>
      </c>
      <c r="B57" s="65">
        <v>1</v>
      </c>
      <c r="C57" s="64">
        <v>62</v>
      </c>
      <c r="D57" s="64">
        <v>2</v>
      </c>
      <c r="E57" s="64">
        <v>1</v>
      </c>
      <c r="F57" s="64">
        <v>1</v>
      </c>
      <c r="G57" s="7">
        <v>3</v>
      </c>
      <c r="H57" s="7">
        <v>3</v>
      </c>
      <c r="I57" s="7">
        <v>350</v>
      </c>
      <c r="J57" s="7">
        <v>63950</v>
      </c>
      <c r="K57" s="9">
        <v>50000</v>
      </c>
      <c r="L57" s="7">
        <v>1</v>
      </c>
      <c r="M57" s="7">
        <v>2</v>
      </c>
      <c r="N57" s="7">
        <v>2</v>
      </c>
      <c r="O57" s="7">
        <v>2</v>
      </c>
      <c r="P57" s="7">
        <v>300000</v>
      </c>
      <c r="Q57" s="7">
        <f>15*1000*30</f>
        <v>450000</v>
      </c>
      <c r="R57" s="7">
        <v>750000</v>
      </c>
      <c r="S57" s="7">
        <v>0</v>
      </c>
      <c r="T57" s="7">
        <v>1</v>
      </c>
      <c r="U57" s="7">
        <v>2</v>
      </c>
      <c r="V57" s="7">
        <v>2</v>
      </c>
      <c r="W57" s="7">
        <v>2</v>
      </c>
      <c r="X57" s="7">
        <v>2</v>
      </c>
      <c r="Y57" s="7">
        <v>1</v>
      </c>
      <c r="Z57" s="7">
        <v>2</v>
      </c>
      <c r="AA57" s="7">
        <v>3000</v>
      </c>
      <c r="AB57" s="7">
        <v>2</v>
      </c>
    </row>
    <row r="58" spans="1:28" x14ac:dyDescent="0.3">
      <c r="A58" s="64">
        <v>59</v>
      </c>
      <c r="B58" s="65">
        <v>1</v>
      </c>
      <c r="C58" s="64">
        <v>61</v>
      </c>
      <c r="D58" s="64">
        <v>2</v>
      </c>
      <c r="E58" s="64">
        <v>1</v>
      </c>
      <c r="F58" s="64">
        <v>2</v>
      </c>
      <c r="G58" s="7">
        <v>3</v>
      </c>
      <c r="H58" s="7">
        <v>3</v>
      </c>
      <c r="I58" s="7">
        <v>0</v>
      </c>
      <c r="J58" s="7">
        <v>43600</v>
      </c>
      <c r="K58" s="9">
        <v>41000</v>
      </c>
      <c r="L58" s="7">
        <v>1</v>
      </c>
      <c r="M58" s="7">
        <v>2</v>
      </c>
      <c r="N58" s="7">
        <v>2</v>
      </c>
      <c r="O58" s="7">
        <v>3</v>
      </c>
      <c r="P58" s="7">
        <v>210000</v>
      </c>
      <c r="Q58" s="7">
        <f>9*1000*30</f>
        <v>270000</v>
      </c>
      <c r="R58" s="7">
        <v>480000</v>
      </c>
      <c r="S58" s="7">
        <v>0</v>
      </c>
      <c r="T58" s="7">
        <v>1</v>
      </c>
      <c r="U58" s="7">
        <v>2</v>
      </c>
      <c r="V58" s="7">
        <v>2</v>
      </c>
      <c r="W58" s="7">
        <v>2</v>
      </c>
      <c r="X58" s="7">
        <v>2</v>
      </c>
      <c r="Y58" s="7">
        <v>2</v>
      </c>
      <c r="Z58" s="7">
        <v>1</v>
      </c>
      <c r="AA58" s="7">
        <v>2000</v>
      </c>
      <c r="AB58" s="7">
        <v>2</v>
      </c>
    </row>
    <row r="59" spans="1:28" x14ac:dyDescent="0.3">
      <c r="A59" s="64">
        <v>60</v>
      </c>
      <c r="B59" s="65">
        <v>1</v>
      </c>
      <c r="C59" s="64">
        <v>43</v>
      </c>
      <c r="D59" s="64">
        <v>1</v>
      </c>
      <c r="E59" s="64">
        <v>1</v>
      </c>
      <c r="F59" s="64">
        <v>3</v>
      </c>
      <c r="G59" s="7">
        <v>4</v>
      </c>
      <c r="H59" s="7">
        <v>5</v>
      </c>
      <c r="I59" s="7">
        <v>730</v>
      </c>
      <c r="J59" s="7">
        <v>66230</v>
      </c>
      <c r="K59" s="9">
        <v>70000</v>
      </c>
      <c r="L59" s="7">
        <v>2</v>
      </c>
      <c r="M59" s="7">
        <v>1</v>
      </c>
      <c r="N59" s="7">
        <v>2</v>
      </c>
      <c r="O59" s="7">
        <v>2</v>
      </c>
      <c r="P59" s="7">
        <v>150000</v>
      </c>
      <c r="Q59" s="7">
        <f>95*1000*30</f>
        <v>2850000</v>
      </c>
      <c r="R59" s="7">
        <v>3000000</v>
      </c>
      <c r="S59" s="7">
        <v>0</v>
      </c>
      <c r="T59" s="7">
        <v>1</v>
      </c>
      <c r="U59" s="7">
        <v>2</v>
      </c>
      <c r="V59" s="7">
        <v>2</v>
      </c>
      <c r="W59" s="7">
        <v>2</v>
      </c>
      <c r="X59" s="7">
        <v>2</v>
      </c>
      <c r="Y59" s="7">
        <v>1</v>
      </c>
      <c r="Z59" s="7">
        <v>2</v>
      </c>
      <c r="AA59" s="7">
        <v>2800</v>
      </c>
      <c r="AB59" s="7">
        <v>2</v>
      </c>
    </row>
    <row r="60" spans="1:28" x14ac:dyDescent="0.3">
      <c r="A60" s="64">
        <v>61</v>
      </c>
      <c r="B60" s="65">
        <v>1</v>
      </c>
      <c r="C60" s="64">
        <v>18</v>
      </c>
      <c r="D60" s="64">
        <v>2</v>
      </c>
      <c r="E60" s="64">
        <v>2</v>
      </c>
      <c r="F60" s="64">
        <v>4</v>
      </c>
      <c r="G60" s="7">
        <v>1</v>
      </c>
      <c r="H60" s="7">
        <v>6</v>
      </c>
      <c r="I60" s="7">
        <v>0</v>
      </c>
      <c r="J60" s="7">
        <v>42000</v>
      </c>
      <c r="K60" s="9">
        <v>80000</v>
      </c>
      <c r="L60" s="7">
        <v>1</v>
      </c>
      <c r="M60" s="7">
        <v>1</v>
      </c>
      <c r="N60" s="7">
        <v>2</v>
      </c>
      <c r="O60" s="7">
        <v>1</v>
      </c>
      <c r="P60" s="7">
        <v>330000</v>
      </c>
      <c r="Q60" s="7">
        <v>400000</v>
      </c>
      <c r="R60" s="7">
        <v>730000</v>
      </c>
      <c r="S60" s="7">
        <v>0</v>
      </c>
      <c r="T60" s="7">
        <v>1</v>
      </c>
      <c r="U60" s="7">
        <v>2</v>
      </c>
      <c r="V60" s="7">
        <v>2</v>
      </c>
      <c r="W60" s="7">
        <v>2</v>
      </c>
      <c r="X60" s="7">
        <v>1</v>
      </c>
      <c r="Y60" s="7">
        <v>2</v>
      </c>
      <c r="Z60" s="7">
        <v>2</v>
      </c>
      <c r="AB60" s="7">
        <v>2</v>
      </c>
    </row>
    <row r="61" spans="1:28" x14ac:dyDescent="0.3">
      <c r="A61" s="64">
        <v>62</v>
      </c>
      <c r="B61" s="65">
        <v>1</v>
      </c>
      <c r="C61" s="64">
        <v>41</v>
      </c>
      <c r="D61" s="64">
        <v>1</v>
      </c>
      <c r="E61" s="64">
        <v>1</v>
      </c>
      <c r="F61" s="64">
        <v>4</v>
      </c>
      <c r="G61" s="7">
        <v>1</v>
      </c>
      <c r="H61" s="7">
        <v>6</v>
      </c>
      <c r="I61" s="7">
        <v>0</v>
      </c>
      <c r="J61" s="7">
        <v>87500</v>
      </c>
      <c r="K61" s="9">
        <v>50000</v>
      </c>
      <c r="L61" s="7">
        <v>2</v>
      </c>
      <c r="M61" s="7">
        <v>1</v>
      </c>
      <c r="N61" s="7">
        <v>1</v>
      </c>
      <c r="O61" s="7">
        <v>1</v>
      </c>
      <c r="S61" s="7">
        <v>0</v>
      </c>
      <c r="T61" s="7">
        <v>1</v>
      </c>
      <c r="U61" s="7">
        <v>2</v>
      </c>
      <c r="V61" s="7">
        <v>2</v>
      </c>
      <c r="W61" s="7">
        <v>2</v>
      </c>
      <c r="X61" s="7">
        <v>2</v>
      </c>
      <c r="Y61" s="7">
        <v>2</v>
      </c>
      <c r="Z61" s="7">
        <v>1</v>
      </c>
      <c r="AA61" s="15">
        <v>12000</v>
      </c>
      <c r="AB61" s="7">
        <v>2</v>
      </c>
    </row>
    <row r="62" spans="1:28" x14ac:dyDescent="0.3">
      <c r="A62" s="64">
        <v>63</v>
      </c>
      <c r="B62" s="66">
        <v>6</v>
      </c>
      <c r="C62" s="66">
        <v>73</v>
      </c>
      <c r="D62" s="64">
        <v>1</v>
      </c>
      <c r="E62" s="64">
        <v>3</v>
      </c>
      <c r="F62" s="64">
        <v>2</v>
      </c>
      <c r="G62" s="7">
        <v>4</v>
      </c>
      <c r="H62" s="7">
        <v>1</v>
      </c>
      <c r="I62" s="7">
        <v>0</v>
      </c>
      <c r="J62" s="7">
        <v>4650</v>
      </c>
      <c r="K62" s="7">
        <v>700</v>
      </c>
      <c r="L62" s="7">
        <v>1</v>
      </c>
      <c r="M62" s="7">
        <v>3</v>
      </c>
      <c r="N62" s="7">
        <v>2</v>
      </c>
      <c r="O62" s="7">
        <v>4</v>
      </c>
      <c r="P62" s="7">
        <v>270000</v>
      </c>
      <c r="Q62" s="7">
        <v>18000</v>
      </c>
      <c r="R62" s="7">
        <v>288000</v>
      </c>
      <c r="S62" s="7">
        <v>9</v>
      </c>
      <c r="T62" s="7">
        <v>1</v>
      </c>
      <c r="U62" s="7">
        <v>2</v>
      </c>
      <c r="V62" s="7">
        <v>2</v>
      </c>
      <c r="W62" s="7">
        <v>2</v>
      </c>
      <c r="X62" s="7">
        <v>1</v>
      </c>
      <c r="Y62" s="7">
        <v>2</v>
      </c>
      <c r="Z62" s="7">
        <v>2</v>
      </c>
      <c r="AA62" s="7">
        <v>4000</v>
      </c>
      <c r="AB62" s="7">
        <v>2</v>
      </c>
    </row>
    <row r="63" spans="1:28" x14ac:dyDescent="0.3">
      <c r="A63" s="64">
        <v>64</v>
      </c>
      <c r="B63" s="66">
        <v>6</v>
      </c>
      <c r="C63" s="64">
        <v>32</v>
      </c>
      <c r="D63" s="64">
        <v>1</v>
      </c>
      <c r="E63" s="64">
        <v>1</v>
      </c>
      <c r="F63" s="64">
        <v>4</v>
      </c>
      <c r="G63" s="7">
        <v>2</v>
      </c>
      <c r="H63" s="7">
        <v>4</v>
      </c>
      <c r="I63" s="7">
        <v>0</v>
      </c>
      <c r="J63" s="7">
        <v>33000</v>
      </c>
      <c r="K63" s="7">
        <v>75000</v>
      </c>
      <c r="L63" s="7">
        <v>1</v>
      </c>
      <c r="M63" s="7">
        <v>1</v>
      </c>
      <c r="N63" s="7">
        <v>1</v>
      </c>
      <c r="O63" s="7">
        <v>2</v>
      </c>
      <c r="S63" s="7">
        <v>0</v>
      </c>
      <c r="T63" s="7">
        <v>1</v>
      </c>
      <c r="U63" s="7">
        <v>2</v>
      </c>
      <c r="V63" s="7">
        <v>2</v>
      </c>
      <c r="W63" s="7">
        <v>2</v>
      </c>
      <c r="X63" s="7">
        <v>1</v>
      </c>
      <c r="Y63" s="7">
        <v>2</v>
      </c>
      <c r="Z63" s="7">
        <v>2</v>
      </c>
      <c r="AA63" s="7">
        <v>5000</v>
      </c>
      <c r="AB63" s="7">
        <v>2</v>
      </c>
    </row>
    <row r="64" spans="1:28" x14ac:dyDescent="0.3">
      <c r="A64" s="64">
        <v>65</v>
      </c>
      <c r="B64" s="66">
        <v>6</v>
      </c>
      <c r="C64" s="64">
        <v>60</v>
      </c>
      <c r="D64" s="64">
        <v>2</v>
      </c>
      <c r="E64" s="64">
        <v>1</v>
      </c>
      <c r="F64" s="64">
        <v>3</v>
      </c>
      <c r="G64" s="7">
        <v>1</v>
      </c>
      <c r="H64" s="7">
        <v>3</v>
      </c>
      <c r="I64" s="7">
        <v>0</v>
      </c>
      <c r="J64" s="7">
        <v>56800</v>
      </c>
      <c r="K64" s="7">
        <v>80000</v>
      </c>
      <c r="L64" s="7">
        <v>1</v>
      </c>
      <c r="M64" s="7">
        <v>1</v>
      </c>
      <c r="N64" s="7">
        <v>1</v>
      </c>
      <c r="O64" s="7">
        <v>2</v>
      </c>
      <c r="P64" s="7">
        <v>6000</v>
      </c>
      <c r="Q64" s="7">
        <v>15000</v>
      </c>
      <c r="R64" s="7">
        <v>21000</v>
      </c>
      <c r="S64" s="7">
        <v>1</v>
      </c>
      <c r="T64" s="7">
        <v>1</v>
      </c>
      <c r="U64" s="7">
        <v>2</v>
      </c>
      <c r="V64" s="7">
        <v>1</v>
      </c>
      <c r="W64" s="7">
        <v>2</v>
      </c>
      <c r="X64" s="7">
        <v>1</v>
      </c>
      <c r="Y64" s="7">
        <v>2</v>
      </c>
      <c r="Z64" s="7">
        <v>1</v>
      </c>
      <c r="AA64" s="7">
        <v>5000</v>
      </c>
      <c r="AB64" s="7">
        <v>2</v>
      </c>
    </row>
    <row r="65" spans="1:28" x14ac:dyDescent="0.3">
      <c r="A65" s="64">
        <v>66</v>
      </c>
      <c r="B65" s="66">
        <v>6</v>
      </c>
      <c r="C65" s="64">
        <v>46</v>
      </c>
      <c r="D65" s="64">
        <v>1</v>
      </c>
      <c r="E65" s="64">
        <v>2</v>
      </c>
      <c r="F65" s="64">
        <v>4</v>
      </c>
      <c r="G65" s="7">
        <v>1</v>
      </c>
      <c r="H65" s="7">
        <v>4</v>
      </c>
      <c r="I65" s="7">
        <v>0</v>
      </c>
      <c r="J65" s="7">
        <v>56500</v>
      </c>
      <c r="K65" s="7">
        <v>60000</v>
      </c>
      <c r="L65" s="7">
        <v>1</v>
      </c>
      <c r="M65" s="7">
        <v>2</v>
      </c>
      <c r="N65" s="7">
        <v>1</v>
      </c>
      <c r="O65" s="7">
        <v>2</v>
      </c>
      <c r="P65" s="7">
        <v>15000</v>
      </c>
      <c r="Q65" s="7">
        <v>6000</v>
      </c>
      <c r="R65" s="7">
        <v>21000</v>
      </c>
      <c r="S65" s="7">
        <v>0</v>
      </c>
      <c r="T65" s="7">
        <v>1</v>
      </c>
      <c r="U65" s="7">
        <v>2</v>
      </c>
      <c r="V65" s="7">
        <v>1</v>
      </c>
      <c r="W65" s="7">
        <v>2</v>
      </c>
      <c r="X65" s="7">
        <v>2</v>
      </c>
      <c r="Y65" s="7">
        <v>2</v>
      </c>
      <c r="Z65" s="7">
        <v>2</v>
      </c>
      <c r="AA65" s="7">
        <v>4000</v>
      </c>
      <c r="AB65" s="7">
        <v>2</v>
      </c>
    </row>
    <row r="66" spans="1:28" x14ac:dyDescent="0.3">
      <c r="A66" s="64">
        <v>67</v>
      </c>
      <c r="B66" s="66">
        <v>6</v>
      </c>
      <c r="C66" s="64">
        <v>62</v>
      </c>
      <c r="D66" s="64">
        <v>1</v>
      </c>
      <c r="E66" s="64">
        <v>1</v>
      </c>
      <c r="F66" s="64">
        <v>4</v>
      </c>
      <c r="G66" s="7">
        <v>1</v>
      </c>
      <c r="H66" s="7">
        <v>3</v>
      </c>
      <c r="I66" s="7">
        <v>0</v>
      </c>
      <c r="J66" s="7">
        <v>56500</v>
      </c>
      <c r="K66" s="7">
        <v>75000</v>
      </c>
      <c r="L66" s="7">
        <v>1</v>
      </c>
      <c r="M66" s="7">
        <v>1</v>
      </c>
      <c r="N66" s="7">
        <v>1</v>
      </c>
      <c r="O66" s="7">
        <v>2</v>
      </c>
      <c r="P66" s="7">
        <v>15000</v>
      </c>
      <c r="Q66" s="7">
        <f>1000*1000</f>
        <v>1000000</v>
      </c>
      <c r="R66" s="7">
        <v>1015000</v>
      </c>
      <c r="S66" s="7">
        <v>0</v>
      </c>
      <c r="T66" s="7">
        <v>1</v>
      </c>
      <c r="U66" s="7">
        <v>1</v>
      </c>
      <c r="V66" s="7">
        <v>2</v>
      </c>
      <c r="W66" s="7">
        <v>2</v>
      </c>
      <c r="X66" s="7">
        <v>2</v>
      </c>
      <c r="Y66" s="7">
        <v>2</v>
      </c>
      <c r="Z66" s="7">
        <v>2</v>
      </c>
      <c r="AA66" s="7">
        <v>8000</v>
      </c>
      <c r="AB66" s="7">
        <v>2</v>
      </c>
    </row>
    <row r="67" spans="1:28" x14ac:dyDescent="0.3">
      <c r="A67" s="64">
        <v>68</v>
      </c>
      <c r="B67" s="66">
        <v>3</v>
      </c>
      <c r="C67" s="64">
        <v>68</v>
      </c>
      <c r="D67" s="64">
        <v>1</v>
      </c>
      <c r="E67" s="64">
        <v>1</v>
      </c>
      <c r="F67" s="64">
        <v>2</v>
      </c>
      <c r="G67" s="7">
        <v>2</v>
      </c>
      <c r="H67" s="7">
        <v>2</v>
      </c>
      <c r="I67" s="7">
        <v>0</v>
      </c>
      <c r="J67" s="7">
        <v>13000</v>
      </c>
      <c r="K67" s="7">
        <v>2000</v>
      </c>
      <c r="L67" s="7">
        <v>1</v>
      </c>
      <c r="M67" s="7">
        <v>2</v>
      </c>
      <c r="N67" s="7">
        <v>2</v>
      </c>
      <c r="O67" s="7">
        <v>2</v>
      </c>
      <c r="P67" s="7">
        <v>500000</v>
      </c>
      <c r="Q67" s="7">
        <f>500*1000</f>
        <v>500000</v>
      </c>
      <c r="R67" s="7">
        <v>1000000</v>
      </c>
      <c r="S67" s="7">
        <v>0</v>
      </c>
      <c r="T67" s="7">
        <v>1</v>
      </c>
      <c r="U67" s="7">
        <v>1</v>
      </c>
      <c r="V67" s="7">
        <v>2</v>
      </c>
      <c r="W67" s="7">
        <v>1</v>
      </c>
      <c r="X67" s="7">
        <v>2</v>
      </c>
      <c r="Y67" s="7">
        <v>2</v>
      </c>
      <c r="Z67" s="7">
        <v>2</v>
      </c>
      <c r="AA67" s="7">
        <v>2000</v>
      </c>
      <c r="AB67" s="7">
        <v>2</v>
      </c>
    </row>
    <row r="68" spans="1:28" x14ac:dyDescent="0.3">
      <c r="A68" s="64">
        <v>70</v>
      </c>
      <c r="B68" s="66">
        <v>1</v>
      </c>
      <c r="C68" s="64">
        <v>79</v>
      </c>
      <c r="D68" s="64">
        <v>1</v>
      </c>
      <c r="E68" s="64">
        <v>1</v>
      </c>
      <c r="F68" s="64">
        <v>1</v>
      </c>
      <c r="G68" s="7">
        <v>4</v>
      </c>
      <c r="H68" s="7">
        <v>1</v>
      </c>
      <c r="I68" s="7">
        <v>0</v>
      </c>
      <c r="J68" s="7">
        <v>20600</v>
      </c>
      <c r="K68" s="7">
        <v>7500</v>
      </c>
      <c r="L68" s="7">
        <v>1</v>
      </c>
      <c r="M68" s="7">
        <v>2</v>
      </c>
      <c r="N68" s="7">
        <v>1</v>
      </c>
      <c r="O68" s="7">
        <v>3</v>
      </c>
      <c r="P68" s="7">
        <v>700000</v>
      </c>
      <c r="Q68" s="7">
        <v>400000</v>
      </c>
      <c r="R68" s="7">
        <v>1100000</v>
      </c>
      <c r="S68" s="7">
        <v>3</v>
      </c>
      <c r="T68" s="7">
        <v>1</v>
      </c>
      <c r="U68" s="7">
        <v>2</v>
      </c>
      <c r="V68" s="7">
        <v>2</v>
      </c>
      <c r="W68" s="7">
        <v>1</v>
      </c>
      <c r="X68" s="7">
        <v>1</v>
      </c>
      <c r="Y68" s="7">
        <v>2</v>
      </c>
      <c r="Z68" s="7">
        <v>2</v>
      </c>
      <c r="AA68" s="7">
        <v>5000</v>
      </c>
      <c r="AB68" s="7">
        <v>2</v>
      </c>
    </row>
    <row r="69" spans="1:28" x14ac:dyDescent="0.3">
      <c r="A69" s="64">
        <v>71</v>
      </c>
      <c r="B69" s="66">
        <v>1</v>
      </c>
      <c r="C69" s="64">
        <v>67</v>
      </c>
      <c r="D69" s="64">
        <v>1</v>
      </c>
      <c r="E69" s="64">
        <v>2</v>
      </c>
      <c r="F69" s="64">
        <v>1</v>
      </c>
      <c r="G69" s="7">
        <v>4</v>
      </c>
      <c r="H69" s="7">
        <v>1</v>
      </c>
      <c r="I69" s="7">
        <v>0</v>
      </c>
      <c r="J69" s="7">
        <v>7250</v>
      </c>
      <c r="K69" s="7">
        <v>7500</v>
      </c>
      <c r="L69" s="7">
        <v>1</v>
      </c>
      <c r="M69" s="7">
        <v>2</v>
      </c>
      <c r="N69" s="7">
        <v>1</v>
      </c>
      <c r="O69" s="7">
        <v>2</v>
      </c>
      <c r="P69" s="7">
        <v>500000</v>
      </c>
      <c r="Q69" s="7">
        <f>500*1000</f>
        <v>500000</v>
      </c>
      <c r="R69" s="7">
        <v>1000000</v>
      </c>
      <c r="S69" s="7">
        <v>0</v>
      </c>
      <c r="T69" s="7">
        <v>1</v>
      </c>
      <c r="U69" s="7">
        <v>2</v>
      </c>
      <c r="V69" s="7">
        <v>2</v>
      </c>
      <c r="W69" s="7">
        <v>1</v>
      </c>
      <c r="X69" s="7">
        <v>2</v>
      </c>
      <c r="Y69" s="7">
        <v>2</v>
      </c>
      <c r="Z69" s="7">
        <v>1</v>
      </c>
      <c r="AA69" s="7">
        <v>3000</v>
      </c>
      <c r="AB69" s="7">
        <v>2</v>
      </c>
    </row>
    <row r="70" spans="1:28" x14ac:dyDescent="0.3">
      <c r="A70" s="64">
        <v>72</v>
      </c>
      <c r="B70" s="66">
        <v>1</v>
      </c>
      <c r="C70" s="64">
        <v>56</v>
      </c>
      <c r="D70" s="64">
        <v>1</v>
      </c>
      <c r="E70" s="64">
        <v>1</v>
      </c>
      <c r="F70" s="64">
        <v>3</v>
      </c>
      <c r="G70" s="7">
        <v>2</v>
      </c>
      <c r="H70" s="7">
        <v>4</v>
      </c>
      <c r="I70" s="7">
        <v>0</v>
      </c>
      <c r="J70" s="7">
        <v>63250</v>
      </c>
      <c r="K70" s="7">
        <v>30000</v>
      </c>
      <c r="L70" s="7">
        <v>1</v>
      </c>
      <c r="M70" s="7">
        <v>1</v>
      </c>
      <c r="N70" s="7">
        <v>1</v>
      </c>
      <c r="O70" s="7">
        <v>4</v>
      </c>
      <c r="P70" s="7">
        <v>500000</v>
      </c>
      <c r="Q70" s="7">
        <f>500*1000</f>
        <v>500000</v>
      </c>
      <c r="R70" s="7">
        <v>1000000</v>
      </c>
      <c r="S70" s="7">
        <v>0</v>
      </c>
      <c r="T70" s="7">
        <v>1</v>
      </c>
      <c r="U70" s="7">
        <v>2</v>
      </c>
      <c r="V70" s="7">
        <v>2</v>
      </c>
      <c r="W70" s="7">
        <v>2</v>
      </c>
      <c r="X70" s="7">
        <v>1</v>
      </c>
      <c r="Y70" s="7">
        <v>2</v>
      </c>
      <c r="Z70" s="7">
        <v>2</v>
      </c>
      <c r="AA70" s="7">
        <v>3000</v>
      </c>
      <c r="AB70" s="7">
        <v>2</v>
      </c>
    </row>
    <row r="71" spans="1:28" x14ac:dyDescent="0.3">
      <c r="A71" s="64">
        <v>73</v>
      </c>
      <c r="B71" s="66">
        <v>1</v>
      </c>
      <c r="C71" s="64">
        <v>50</v>
      </c>
      <c r="D71" s="64">
        <v>1</v>
      </c>
      <c r="E71" s="64">
        <v>1</v>
      </c>
      <c r="F71" s="64">
        <v>3</v>
      </c>
      <c r="G71" s="7">
        <v>4</v>
      </c>
      <c r="H71" s="7">
        <v>3</v>
      </c>
      <c r="I71" s="7">
        <v>220</v>
      </c>
      <c r="J71" s="7">
        <v>9920</v>
      </c>
      <c r="K71" s="7">
        <v>15000</v>
      </c>
      <c r="L71" s="7">
        <v>1</v>
      </c>
      <c r="M71" s="7">
        <v>2</v>
      </c>
      <c r="N71" s="7">
        <v>2</v>
      </c>
      <c r="O71" s="7">
        <v>2</v>
      </c>
      <c r="P71" s="7">
        <v>1000000</v>
      </c>
      <c r="Q71" s="7">
        <f>1000*1000</f>
        <v>1000000</v>
      </c>
      <c r="R71" s="7">
        <v>2000000</v>
      </c>
      <c r="S71" s="7">
        <v>0</v>
      </c>
      <c r="T71" s="7">
        <v>2</v>
      </c>
      <c r="U71" s="7">
        <v>2</v>
      </c>
      <c r="V71" s="7">
        <v>1</v>
      </c>
      <c r="W71" s="7">
        <v>1</v>
      </c>
      <c r="X71" s="7">
        <v>1</v>
      </c>
      <c r="Y71" s="7">
        <v>2</v>
      </c>
      <c r="Z71" s="7">
        <v>1</v>
      </c>
      <c r="AA71" s="7">
        <v>500</v>
      </c>
      <c r="AB71" s="7">
        <v>2</v>
      </c>
    </row>
    <row r="72" spans="1:28" x14ac:dyDescent="0.3">
      <c r="A72" s="64">
        <v>76</v>
      </c>
      <c r="B72" s="66">
        <v>6</v>
      </c>
      <c r="C72" s="64">
        <v>24</v>
      </c>
      <c r="D72" s="64">
        <v>2</v>
      </c>
      <c r="E72" s="64">
        <v>1</v>
      </c>
      <c r="F72" s="64">
        <v>2</v>
      </c>
      <c r="G72" s="7">
        <v>2</v>
      </c>
      <c r="H72" s="7">
        <v>3</v>
      </c>
      <c r="I72" s="7">
        <v>0</v>
      </c>
      <c r="J72" s="7">
        <v>23000</v>
      </c>
      <c r="K72" s="7">
        <v>30000</v>
      </c>
      <c r="L72" s="7">
        <v>1</v>
      </c>
      <c r="M72" s="7">
        <v>1</v>
      </c>
      <c r="N72" s="7">
        <v>3</v>
      </c>
      <c r="O72" s="7">
        <v>3</v>
      </c>
      <c r="P72" s="7">
        <v>360000</v>
      </c>
      <c r="Q72" s="7">
        <v>400000</v>
      </c>
      <c r="R72" s="7">
        <v>760000</v>
      </c>
      <c r="S72" s="7">
        <v>0</v>
      </c>
      <c r="T72" s="7">
        <v>1</v>
      </c>
      <c r="U72" s="7">
        <v>2</v>
      </c>
      <c r="V72" s="7">
        <v>2</v>
      </c>
      <c r="W72" s="7">
        <v>2</v>
      </c>
      <c r="X72" s="7">
        <v>1</v>
      </c>
      <c r="Y72" s="7">
        <v>2</v>
      </c>
      <c r="Z72" s="7">
        <v>2</v>
      </c>
      <c r="AA72" s="7">
        <v>2000</v>
      </c>
      <c r="AB72" s="7">
        <v>2</v>
      </c>
    </row>
    <row r="73" spans="1:28" x14ac:dyDescent="0.3">
      <c r="A73" s="64">
        <v>77</v>
      </c>
      <c r="B73" s="66">
        <v>3</v>
      </c>
      <c r="C73" s="64">
        <v>55</v>
      </c>
      <c r="D73" s="64">
        <v>2</v>
      </c>
      <c r="E73" s="64">
        <v>1</v>
      </c>
      <c r="F73" s="64">
        <v>1</v>
      </c>
      <c r="G73" s="7">
        <v>4</v>
      </c>
      <c r="H73" s="7">
        <v>3</v>
      </c>
      <c r="I73" s="7">
        <v>0</v>
      </c>
      <c r="J73" s="7">
        <v>46800</v>
      </c>
      <c r="K73" s="7">
        <v>75000</v>
      </c>
      <c r="L73" s="7">
        <v>1</v>
      </c>
      <c r="M73" s="7">
        <v>2</v>
      </c>
      <c r="N73" s="7">
        <v>2</v>
      </c>
      <c r="O73" s="7">
        <v>2</v>
      </c>
      <c r="P73" s="7">
        <v>600000</v>
      </c>
      <c r="Q73" s="7">
        <f>100*1000*4</f>
        <v>400000</v>
      </c>
      <c r="R73" s="7">
        <v>1000000</v>
      </c>
      <c r="S73" s="7">
        <v>0</v>
      </c>
      <c r="T73" s="7">
        <v>2</v>
      </c>
      <c r="U73" s="7">
        <v>2</v>
      </c>
      <c r="V73" s="7">
        <v>2</v>
      </c>
      <c r="W73" s="7">
        <v>2</v>
      </c>
      <c r="X73" s="7">
        <v>2</v>
      </c>
      <c r="Y73" s="7">
        <v>2</v>
      </c>
      <c r="Z73" s="7">
        <v>2</v>
      </c>
      <c r="AB73" s="7">
        <v>2</v>
      </c>
    </row>
    <row r="74" spans="1:28" x14ac:dyDescent="0.3">
      <c r="A74" s="64">
        <v>78</v>
      </c>
      <c r="B74" s="66">
        <v>1</v>
      </c>
      <c r="C74" s="64">
        <v>53</v>
      </c>
      <c r="D74" s="64">
        <v>1</v>
      </c>
      <c r="E74" s="64">
        <v>1</v>
      </c>
      <c r="F74" s="64">
        <v>4</v>
      </c>
      <c r="G74" s="7">
        <v>1</v>
      </c>
      <c r="H74" s="7">
        <v>5</v>
      </c>
      <c r="I74" s="7">
        <v>0</v>
      </c>
      <c r="J74" s="7">
        <v>68000</v>
      </c>
      <c r="K74" s="7">
        <v>175000</v>
      </c>
      <c r="L74" s="7">
        <v>2</v>
      </c>
      <c r="M74" s="7">
        <v>1</v>
      </c>
      <c r="N74" s="7">
        <v>1</v>
      </c>
      <c r="O74" s="11">
        <v>2</v>
      </c>
      <c r="P74" s="7">
        <v>300000</v>
      </c>
      <c r="Q74" s="7">
        <f>500*1000</f>
        <v>500000</v>
      </c>
      <c r="R74" s="7">
        <v>800000</v>
      </c>
      <c r="S74" s="7">
        <v>0</v>
      </c>
      <c r="T74" s="7">
        <v>1</v>
      </c>
      <c r="U74" s="7">
        <v>2</v>
      </c>
      <c r="V74" s="7">
        <v>1</v>
      </c>
      <c r="W74" s="7">
        <v>1</v>
      </c>
      <c r="X74" s="7">
        <v>2</v>
      </c>
      <c r="Y74" s="7">
        <v>2</v>
      </c>
      <c r="Z74" s="7">
        <v>2</v>
      </c>
      <c r="AA74" s="7">
        <v>10000</v>
      </c>
      <c r="AB74" s="7">
        <v>2</v>
      </c>
    </row>
    <row r="75" spans="1:28" x14ac:dyDescent="0.3">
      <c r="A75" s="64">
        <v>79</v>
      </c>
      <c r="B75" s="66">
        <v>6</v>
      </c>
      <c r="C75" s="64">
        <v>35</v>
      </c>
      <c r="D75" s="64">
        <v>1</v>
      </c>
      <c r="E75" s="64">
        <v>1</v>
      </c>
      <c r="F75" s="64">
        <v>3</v>
      </c>
      <c r="G75" s="7">
        <v>1</v>
      </c>
      <c r="H75" s="7">
        <v>4</v>
      </c>
      <c r="I75" s="7">
        <v>550</v>
      </c>
      <c r="J75" s="7">
        <v>30050</v>
      </c>
      <c r="K75" s="7">
        <v>55000</v>
      </c>
      <c r="L75" s="7">
        <v>1</v>
      </c>
      <c r="M75" s="7">
        <v>1</v>
      </c>
      <c r="N75" s="7">
        <v>2</v>
      </c>
      <c r="O75" s="7">
        <v>2</v>
      </c>
      <c r="P75" s="7">
        <v>500000</v>
      </c>
      <c r="Q75" s="7">
        <f>500*1000</f>
        <v>500000</v>
      </c>
      <c r="R75" s="7">
        <v>1000000</v>
      </c>
      <c r="S75" s="7">
        <v>0</v>
      </c>
      <c r="T75" s="7">
        <v>1</v>
      </c>
      <c r="U75" s="7">
        <v>2</v>
      </c>
      <c r="V75" s="7">
        <v>2</v>
      </c>
      <c r="W75" s="7">
        <v>2</v>
      </c>
      <c r="X75" s="7">
        <v>1</v>
      </c>
      <c r="Y75" s="7">
        <v>2</v>
      </c>
      <c r="Z75" s="7">
        <v>2</v>
      </c>
      <c r="AA75" s="7">
        <v>5000</v>
      </c>
      <c r="AB75" s="7">
        <v>2</v>
      </c>
    </row>
    <row r="76" spans="1:28" x14ac:dyDescent="0.3">
      <c r="A76" s="64">
        <v>84</v>
      </c>
      <c r="B76" s="66">
        <v>1</v>
      </c>
      <c r="C76" s="64">
        <v>63</v>
      </c>
      <c r="D76" s="64">
        <v>1</v>
      </c>
      <c r="E76" s="64">
        <v>1</v>
      </c>
      <c r="F76" s="64">
        <v>2</v>
      </c>
      <c r="G76" s="7">
        <v>3</v>
      </c>
      <c r="H76" s="7">
        <v>2</v>
      </c>
      <c r="I76" s="7">
        <v>700</v>
      </c>
      <c r="J76" s="7">
        <v>28100</v>
      </c>
      <c r="K76" s="7">
        <v>35000</v>
      </c>
      <c r="L76" s="7">
        <v>1</v>
      </c>
      <c r="M76" s="7">
        <v>2</v>
      </c>
      <c r="N76" s="7">
        <v>2</v>
      </c>
      <c r="O76" s="7">
        <v>2</v>
      </c>
      <c r="P76" s="7">
        <v>300000</v>
      </c>
      <c r="Q76" s="7">
        <f>8*1000*30</f>
        <v>240000</v>
      </c>
      <c r="R76" s="7">
        <v>540000</v>
      </c>
      <c r="S76" s="7">
        <v>0</v>
      </c>
      <c r="T76" s="7">
        <v>2</v>
      </c>
      <c r="U76" s="7">
        <v>2</v>
      </c>
      <c r="V76" s="7">
        <v>1</v>
      </c>
      <c r="W76" s="7">
        <v>2</v>
      </c>
      <c r="X76" s="7">
        <v>2</v>
      </c>
      <c r="Y76" s="7">
        <v>2</v>
      </c>
      <c r="Z76" s="7">
        <v>2</v>
      </c>
      <c r="AB76" s="7">
        <v>2</v>
      </c>
    </row>
    <row r="77" spans="1:28" x14ac:dyDescent="0.3">
      <c r="A77" s="64">
        <v>86</v>
      </c>
      <c r="B77" s="66">
        <v>1</v>
      </c>
      <c r="C77" s="64">
        <v>73</v>
      </c>
      <c r="D77" s="64">
        <v>2</v>
      </c>
      <c r="E77" s="64">
        <v>1</v>
      </c>
      <c r="F77" s="64">
        <v>3</v>
      </c>
      <c r="G77" s="7">
        <v>3</v>
      </c>
      <c r="H77" s="7">
        <v>2</v>
      </c>
      <c r="I77" s="7">
        <v>0</v>
      </c>
      <c r="J77" s="7">
        <v>25500</v>
      </c>
      <c r="K77" s="7">
        <v>29000</v>
      </c>
      <c r="L77" s="7">
        <v>1</v>
      </c>
      <c r="M77" s="7">
        <v>2</v>
      </c>
      <c r="N77" s="7">
        <v>2</v>
      </c>
      <c r="O77" s="7">
        <v>2</v>
      </c>
      <c r="P77" s="7">
        <v>150000</v>
      </c>
      <c r="Q77" s="7">
        <f>3*1000*30</f>
        <v>90000</v>
      </c>
      <c r="R77" s="7">
        <v>240000</v>
      </c>
      <c r="S77" s="7">
        <v>0</v>
      </c>
      <c r="T77" s="7">
        <v>1</v>
      </c>
      <c r="U77" s="7">
        <v>2</v>
      </c>
      <c r="V77" s="7">
        <v>2</v>
      </c>
      <c r="W77" s="7">
        <v>2</v>
      </c>
      <c r="X77" s="7">
        <v>2</v>
      </c>
      <c r="Y77" s="7">
        <v>2</v>
      </c>
      <c r="Z77" s="7">
        <v>1</v>
      </c>
      <c r="AB77" s="7">
        <v>2</v>
      </c>
    </row>
    <row r="78" spans="1:28" x14ac:dyDescent="0.3">
      <c r="A78" s="64">
        <v>87</v>
      </c>
      <c r="B78" s="66">
        <v>1</v>
      </c>
      <c r="C78" s="64">
        <v>43</v>
      </c>
      <c r="D78" s="64">
        <v>1</v>
      </c>
      <c r="E78" s="64">
        <v>1</v>
      </c>
      <c r="F78" s="64">
        <v>3</v>
      </c>
      <c r="G78" s="7">
        <v>2</v>
      </c>
      <c r="H78" s="7">
        <v>5</v>
      </c>
      <c r="I78" s="7">
        <v>210</v>
      </c>
      <c r="J78" s="7">
        <v>22910</v>
      </c>
      <c r="K78" s="7">
        <v>35000</v>
      </c>
      <c r="L78" s="7">
        <v>1</v>
      </c>
      <c r="M78" s="7">
        <v>1</v>
      </c>
      <c r="N78" s="7">
        <v>1</v>
      </c>
      <c r="O78" s="7">
        <v>2</v>
      </c>
      <c r="P78" s="7">
        <v>500000</v>
      </c>
      <c r="Q78" s="7">
        <v>300000</v>
      </c>
      <c r="R78" s="7">
        <v>800000</v>
      </c>
      <c r="S78" s="7">
        <v>0</v>
      </c>
      <c r="T78" s="7">
        <v>2</v>
      </c>
      <c r="U78" s="7">
        <v>2</v>
      </c>
      <c r="V78" s="7">
        <v>2</v>
      </c>
      <c r="W78" s="7">
        <v>2</v>
      </c>
      <c r="X78" s="7">
        <v>2</v>
      </c>
      <c r="Y78" s="7">
        <v>2</v>
      </c>
      <c r="Z78" s="7">
        <v>2</v>
      </c>
      <c r="AA78" s="7">
        <v>200</v>
      </c>
      <c r="AB78" s="7">
        <v>2</v>
      </c>
    </row>
    <row r="79" spans="1:28" x14ac:dyDescent="0.3">
      <c r="A79" s="64">
        <v>88</v>
      </c>
      <c r="B79" s="66">
        <v>1</v>
      </c>
      <c r="C79" s="64">
        <v>80</v>
      </c>
      <c r="D79" s="64">
        <v>2</v>
      </c>
      <c r="E79" s="64">
        <v>1</v>
      </c>
      <c r="F79" s="64">
        <v>1</v>
      </c>
      <c r="G79" s="7">
        <v>3</v>
      </c>
      <c r="H79" s="7">
        <v>2</v>
      </c>
      <c r="I79" s="7">
        <v>0</v>
      </c>
      <c r="J79" s="7">
        <v>5200</v>
      </c>
      <c r="L79" s="7">
        <v>1</v>
      </c>
      <c r="M79" s="7">
        <v>1</v>
      </c>
      <c r="N79" s="7">
        <v>1</v>
      </c>
      <c r="O79" s="7">
        <v>4</v>
      </c>
      <c r="P79" s="7">
        <v>150000</v>
      </c>
      <c r="Q79" s="7">
        <f>4*1000*30</f>
        <v>120000</v>
      </c>
      <c r="R79" s="7">
        <v>270000</v>
      </c>
      <c r="S79" s="7">
        <v>0</v>
      </c>
      <c r="T79" s="7">
        <v>2</v>
      </c>
      <c r="U79" s="7">
        <v>2</v>
      </c>
      <c r="V79" s="7">
        <v>2</v>
      </c>
      <c r="W79" s="7">
        <v>2</v>
      </c>
      <c r="X79" s="7">
        <v>1</v>
      </c>
      <c r="Y79" s="7">
        <v>2</v>
      </c>
      <c r="Z79" s="7">
        <v>1</v>
      </c>
      <c r="AB79" s="7">
        <v>2</v>
      </c>
    </row>
    <row r="80" spans="1:28" x14ac:dyDescent="0.3">
      <c r="A80" s="64">
        <v>89</v>
      </c>
      <c r="B80" s="66">
        <v>1</v>
      </c>
      <c r="C80" s="64">
        <v>66</v>
      </c>
      <c r="D80" s="64">
        <v>2</v>
      </c>
      <c r="E80" s="64">
        <v>1</v>
      </c>
      <c r="F80" s="64">
        <v>2</v>
      </c>
      <c r="G80" s="7">
        <v>3</v>
      </c>
      <c r="H80" s="7">
        <v>5</v>
      </c>
      <c r="I80" s="7">
        <v>0</v>
      </c>
      <c r="J80" s="7">
        <v>10000</v>
      </c>
      <c r="K80" s="7">
        <v>15000</v>
      </c>
      <c r="L80" s="7">
        <v>1</v>
      </c>
      <c r="M80" s="7">
        <v>2</v>
      </c>
      <c r="N80" s="7">
        <v>1</v>
      </c>
      <c r="O80" s="7">
        <v>2</v>
      </c>
      <c r="Q80" s="7">
        <f t="shared" ref="Q80:Q82" si="2">100*1000*4</f>
        <v>400000</v>
      </c>
      <c r="R80" s="7">
        <v>400000</v>
      </c>
      <c r="S80" s="7">
        <v>6</v>
      </c>
      <c r="T80" s="7">
        <v>2</v>
      </c>
      <c r="U80" s="7">
        <v>2</v>
      </c>
      <c r="V80" s="7">
        <v>2</v>
      </c>
      <c r="W80" s="7">
        <v>1</v>
      </c>
      <c r="X80" s="7">
        <v>1</v>
      </c>
      <c r="Y80" s="7">
        <v>2</v>
      </c>
      <c r="Z80" s="7">
        <v>2</v>
      </c>
      <c r="AA80" s="7">
        <v>1000</v>
      </c>
      <c r="AB80" s="7">
        <v>2</v>
      </c>
    </row>
    <row r="81" spans="1:28" x14ac:dyDescent="0.3">
      <c r="A81" s="64">
        <v>90</v>
      </c>
      <c r="B81" s="66">
        <v>1</v>
      </c>
      <c r="C81" s="64">
        <v>27</v>
      </c>
      <c r="D81" s="64">
        <v>1</v>
      </c>
      <c r="E81" s="64">
        <v>2</v>
      </c>
      <c r="F81" s="64">
        <v>5</v>
      </c>
      <c r="G81" s="7">
        <v>1</v>
      </c>
      <c r="H81" s="7">
        <v>4</v>
      </c>
      <c r="I81" s="7">
        <v>0</v>
      </c>
      <c r="J81" s="7">
        <v>30000</v>
      </c>
      <c r="K81" s="7">
        <v>40000</v>
      </c>
      <c r="L81" s="7">
        <v>1</v>
      </c>
      <c r="M81" s="7">
        <v>1</v>
      </c>
      <c r="N81" s="7">
        <v>1</v>
      </c>
      <c r="O81" s="7">
        <v>2</v>
      </c>
      <c r="P81" s="7">
        <v>900000</v>
      </c>
      <c r="Q81" s="7">
        <f t="shared" si="2"/>
        <v>400000</v>
      </c>
      <c r="R81" s="7">
        <v>1300000</v>
      </c>
      <c r="S81" s="7">
        <v>0</v>
      </c>
      <c r="T81" s="7">
        <v>1</v>
      </c>
      <c r="U81" s="7">
        <v>2</v>
      </c>
      <c r="V81" s="7">
        <v>2</v>
      </c>
      <c r="W81" s="7">
        <v>2</v>
      </c>
      <c r="X81" s="7">
        <v>2</v>
      </c>
      <c r="Y81" s="7">
        <v>2</v>
      </c>
      <c r="Z81" s="7">
        <v>2</v>
      </c>
      <c r="AA81" s="7">
        <v>8000</v>
      </c>
      <c r="AB81" s="7">
        <v>2</v>
      </c>
    </row>
    <row r="82" spans="1:28" x14ac:dyDescent="0.3">
      <c r="A82" s="64">
        <v>91</v>
      </c>
      <c r="B82" s="64">
        <v>1</v>
      </c>
      <c r="C82" s="64">
        <v>23</v>
      </c>
      <c r="D82" s="64">
        <v>2</v>
      </c>
      <c r="E82" s="64">
        <v>2</v>
      </c>
      <c r="F82" s="64">
        <v>4</v>
      </c>
      <c r="G82" s="7">
        <v>4</v>
      </c>
      <c r="H82" s="7">
        <v>5</v>
      </c>
      <c r="I82" s="7">
        <v>0</v>
      </c>
      <c r="J82" s="7">
        <v>45000</v>
      </c>
      <c r="K82" s="7">
        <v>60000</v>
      </c>
      <c r="L82" s="7">
        <v>2</v>
      </c>
      <c r="M82" s="7">
        <v>1</v>
      </c>
      <c r="N82" s="7">
        <v>1</v>
      </c>
      <c r="O82" s="7">
        <v>2</v>
      </c>
      <c r="P82" s="7">
        <v>150000</v>
      </c>
      <c r="Q82" s="7">
        <f t="shared" si="2"/>
        <v>400000</v>
      </c>
      <c r="R82" s="7">
        <v>550000</v>
      </c>
      <c r="S82" s="7">
        <v>6</v>
      </c>
      <c r="T82" s="7">
        <v>1</v>
      </c>
      <c r="U82" s="7">
        <v>2</v>
      </c>
      <c r="V82" s="7">
        <v>1</v>
      </c>
      <c r="W82" s="7">
        <v>1</v>
      </c>
      <c r="X82" s="7">
        <v>1</v>
      </c>
      <c r="Y82" s="7">
        <v>2</v>
      </c>
      <c r="Z82" s="7">
        <v>1</v>
      </c>
      <c r="AB82" s="7">
        <v>2</v>
      </c>
    </row>
    <row r="83" spans="1:28" x14ac:dyDescent="0.3">
      <c r="A83" s="64">
        <v>92</v>
      </c>
      <c r="B83" s="64">
        <v>3</v>
      </c>
      <c r="C83" s="64">
        <v>68</v>
      </c>
      <c r="D83" s="64">
        <v>1</v>
      </c>
      <c r="E83" s="64">
        <v>2</v>
      </c>
      <c r="F83" s="64">
        <v>2</v>
      </c>
      <c r="G83" s="7">
        <v>1</v>
      </c>
      <c r="H83" s="7">
        <v>2</v>
      </c>
      <c r="I83" s="7">
        <v>0</v>
      </c>
      <c r="J83" s="7">
        <v>20000</v>
      </c>
      <c r="K83" s="7">
        <v>10000</v>
      </c>
      <c r="L83" s="7">
        <v>1</v>
      </c>
      <c r="M83" s="7">
        <v>1</v>
      </c>
      <c r="N83" s="7">
        <v>1</v>
      </c>
      <c r="O83" s="7">
        <v>4</v>
      </c>
      <c r="S83" s="7">
        <v>0</v>
      </c>
      <c r="T83" s="7">
        <v>1</v>
      </c>
      <c r="U83" s="7">
        <v>2</v>
      </c>
      <c r="V83" s="7">
        <v>2</v>
      </c>
      <c r="W83" s="7">
        <v>1</v>
      </c>
      <c r="X83" s="7">
        <v>1</v>
      </c>
      <c r="Y83" s="7">
        <v>1</v>
      </c>
      <c r="Z83" s="7">
        <v>2</v>
      </c>
      <c r="AA83" s="7">
        <v>20000</v>
      </c>
      <c r="AB83" s="7">
        <v>2</v>
      </c>
    </row>
    <row r="84" spans="1:28" x14ac:dyDescent="0.3">
      <c r="A84" s="64">
        <v>93</v>
      </c>
      <c r="B84" s="64">
        <v>1</v>
      </c>
      <c r="C84" s="64">
        <v>48</v>
      </c>
      <c r="D84" s="64">
        <v>1</v>
      </c>
      <c r="E84" s="64">
        <v>1</v>
      </c>
      <c r="F84" s="64">
        <v>3</v>
      </c>
      <c r="G84" s="7">
        <v>3</v>
      </c>
      <c r="H84" s="7">
        <v>4</v>
      </c>
      <c r="I84" s="7">
        <v>0</v>
      </c>
      <c r="J84" s="7">
        <v>10000</v>
      </c>
      <c r="K84" s="7">
        <v>6000</v>
      </c>
      <c r="L84" s="7">
        <v>1</v>
      </c>
      <c r="M84" s="7">
        <v>1</v>
      </c>
      <c r="N84" s="7">
        <v>1</v>
      </c>
      <c r="O84" s="7">
        <v>4</v>
      </c>
      <c r="P84" s="7">
        <v>300000</v>
      </c>
      <c r="Q84" s="7">
        <f>10*1000*30</f>
        <v>300000</v>
      </c>
      <c r="R84" s="7">
        <v>600000</v>
      </c>
      <c r="S84" s="7">
        <v>1</v>
      </c>
      <c r="T84" s="7">
        <v>1</v>
      </c>
      <c r="U84" s="7">
        <v>2</v>
      </c>
      <c r="V84" s="7">
        <v>2</v>
      </c>
      <c r="W84" s="7">
        <v>2</v>
      </c>
      <c r="X84" s="7">
        <v>2</v>
      </c>
      <c r="Y84" s="7">
        <v>2</v>
      </c>
      <c r="Z84" s="7">
        <v>2</v>
      </c>
      <c r="AB84" s="7">
        <v>2</v>
      </c>
    </row>
    <row r="85" spans="1:28" x14ac:dyDescent="0.3">
      <c r="A85" s="64">
        <v>95</v>
      </c>
      <c r="B85" s="64">
        <v>1</v>
      </c>
      <c r="C85" s="64">
        <v>41</v>
      </c>
      <c r="D85" s="64">
        <v>1</v>
      </c>
      <c r="E85" s="64">
        <v>1</v>
      </c>
      <c r="F85" s="64">
        <v>3</v>
      </c>
      <c r="G85" s="7">
        <v>1</v>
      </c>
      <c r="H85" s="7">
        <v>5</v>
      </c>
      <c r="I85" s="7">
        <v>0</v>
      </c>
      <c r="J85" s="7">
        <v>50000</v>
      </c>
      <c r="K85" s="7">
        <v>40000</v>
      </c>
      <c r="L85" s="7">
        <v>1</v>
      </c>
      <c r="M85" s="7">
        <v>1</v>
      </c>
      <c r="N85" s="7">
        <v>1</v>
      </c>
      <c r="O85" s="7">
        <v>2</v>
      </c>
      <c r="P85" s="7">
        <v>900000</v>
      </c>
      <c r="R85" s="7">
        <v>900000</v>
      </c>
      <c r="S85" s="7">
        <v>10</v>
      </c>
      <c r="T85" s="7">
        <v>2</v>
      </c>
      <c r="U85" s="7">
        <v>2</v>
      </c>
      <c r="V85" s="7">
        <v>2</v>
      </c>
      <c r="W85" s="7">
        <v>1</v>
      </c>
      <c r="X85" s="7">
        <v>2</v>
      </c>
      <c r="Y85" s="7">
        <v>1</v>
      </c>
      <c r="Z85" s="7">
        <v>1</v>
      </c>
      <c r="AB85" s="7">
        <v>2</v>
      </c>
    </row>
    <row r="86" spans="1:28" x14ac:dyDescent="0.3">
      <c r="A86" s="64">
        <v>100</v>
      </c>
      <c r="B86" s="64">
        <v>1</v>
      </c>
      <c r="C86" s="64">
        <v>27</v>
      </c>
      <c r="D86" s="64">
        <v>1</v>
      </c>
      <c r="E86" s="64">
        <v>1</v>
      </c>
      <c r="F86" s="64">
        <v>4</v>
      </c>
      <c r="G86" s="7">
        <v>1</v>
      </c>
      <c r="H86" s="7">
        <v>4</v>
      </c>
      <c r="I86" s="7">
        <v>0</v>
      </c>
      <c r="J86" s="7">
        <v>29800</v>
      </c>
      <c r="K86" s="7">
        <v>50000</v>
      </c>
      <c r="L86" s="7">
        <v>1</v>
      </c>
      <c r="M86" s="7">
        <v>2</v>
      </c>
      <c r="N86" s="7">
        <v>2</v>
      </c>
      <c r="O86" s="7">
        <v>3</v>
      </c>
      <c r="Q86" s="7">
        <f>500*1000</f>
        <v>500000</v>
      </c>
      <c r="R86" s="7">
        <v>500000</v>
      </c>
      <c r="S86" s="7">
        <v>6</v>
      </c>
      <c r="T86" s="7">
        <v>1</v>
      </c>
      <c r="U86" s="7">
        <v>2</v>
      </c>
      <c r="V86" s="7">
        <v>2</v>
      </c>
      <c r="W86" s="7">
        <v>2</v>
      </c>
      <c r="X86" s="7">
        <v>2</v>
      </c>
      <c r="Y86" s="7">
        <v>2</v>
      </c>
      <c r="Z86" s="7">
        <v>2</v>
      </c>
      <c r="AA86" s="7">
        <v>10000</v>
      </c>
      <c r="AB86" s="7">
        <v>2</v>
      </c>
    </row>
    <row r="87" spans="1:28" x14ac:dyDescent="0.3">
      <c r="A87" s="64">
        <v>101</v>
      </c>
      <c r="B87" s="64">
        <v>1</v>
      </c>
      <c r="C87" s="64">
        <v>30</v>
      </c>
      <c r="D87" s="64">
        <v>1</v>
      </c>
      <c r="E87" s="64">
        <v>1</v>
      </c>
      <c r="F87" s="64">
        <v>4</v>
      </c>
      <c r="G87" s="7">
        <v>2</v>
      </c>
      <c r="H87" s="7">
        <v>5</v>
      </c>
      <c r="I87" s="7">
        <v>0</v>
      </c>
      <c r="J87" s="7">
        <v>257000</v>
      </c>
      <c r="K87" s="7">
        <v>75000</v>
      </c>
      <c r="L87" s="7">
        <v>1</v>
      </c>
      <c r="M87" s="7">
        <v>1</v>
      </c>
      <c r="N87" s="7">
        <v>1</v>
      </c>
      <c r="O87" s="7">
        <v>2</v>
      </c>
      <c r="Q87" s="7">
        <v>250000</v>
      </c>
      <c r="R87" s="7">
        <v>250000</v>
      </c>
      <c r="S87" s="7">
        <v>0</v>
      </c>
      <c r="T87" s="7">
        <v>1</v>
      </c>
      <c r="U87" s="7">
        <v>2</v>
      </c>
      <c r="V87" s="7">
        <v>2</v>
      </c>
      <c r="W87" s="7">
        <v>2</v>
      </c>
      <c r="X87" s="7">
        <v>2</v>
      </c>
      <c r="Y87" s="7">
        <v>2</v>
      </c>
      <c r="Z87" s="7">
        <v>2</v>
      </c>
      <c r="AA87" s="7">
        <v>4000</v>
      </c>
      <c r="AB87" s="7">
        <v>2</v>
      </c>
    </row>
    <row r="88" spans="1:28" x14ac:dyDescent="0.3">
      <c r="A88" s="64">
        <v>102</v>
      </c>
      <c r="B88" s="64">
        <v>1</v>
      </c>
      <c r="C88" s="64">
        <v>50</v>
      </c>
      <c r="D88" s="64">
        <v>2</v>
      </c>
      <c r="E88" s="64">
        <v>1</v>
      </c>
      <c r="F88" s="64">
        <v>1</v>
      </c>
      <c r="G88" s="7">
        <v>1</v>
      </c>
      <c r="H88" s="7">
        <v>5</v>
      </c>
      <c r="I88" s="7">
        <v>0</v>
      </c>
      <c r="J88" s="7">
        <v>55500</v>
      </c>
      <c r="L88" s="7">
        <v>1</v>
      </c>
      <c r="M88" s="7">
        <v>1</v>
      </c>
      <c r="N88" s="7">
        <v>1</v>
      </c>
      <c r="O88" s="7">
        <v>2</v>
      </c>
      <c r="P88" s="7">
        <v>125000</v>
      </c>
      <c r="R88" s="7">
        <v>125000</v>
      </c>
      <c r="S88" s="7">
        <v>6</v>
      </c>
      <c r="T88" s="7">
        <v>2</v>
      </c>
      <c r="U88" s="7">
        <v>2</v>
      </c>
      <c r="V88" s="7">
        <v>2</v>
      </c>
      <c r="W88" s="7">
        <v>2</v>
      </c>
      <c r="X88" s="7">
        <v>2</v>
      </c>
      <c r="Y88" s="7">
        <v>2</v>
      </c>
      <c r="Z88" s="7">
        <v>2</v>
      </c>
      <c r="AB88" s="7">
        <v>2</v>
      </c>
    </row>
    <row r="89" spans="1:28" x14ac:dyDescent="0.3">
      <c r="A89" s="64">
        <v>103</v>
      </c>
      <c r="B89" s="64">
        <v>1</v>
      </c>
      <c r="C89" s="64">
        <v>56</v>
      </c>
      <c r="D89" s="64">
        <v>2</v>
      </c>
      <c r="E89" s="64">
        <v>1</v>
      </c>
      <c r="F89" s="64">
        <v>2</v>
      </c>
      <c r="G89" s="7">
        <v>3</v>
      </c>
      <c r="H89" s="7">
        <v>6</v>
      </c>
      <c r="I89" s="7">
        <v>1000</v>
      </c>
      <c r="J89" s="7">
        <v>43000</v>
      </c>
      <c r="K89" s="7">
        <v>50000</v>
      </c>
      <c r="L89" s="7">
        <v>1</v>
      </c>
      <c r="M89" s="7">
        <v>2</v>
      </c>
      <c r="N89" s="7">
        <v>1</v>
      </c>
      <c r="O89" s="7">
        <v>2</v>
      </c>
      <c r="P89" s="7">
        <v>1000000</v>
      </c>
      <c r="Q89" s="7">
        <f>500*1000</f>
        <v>500000</v>
      </c>
      <c r="R89" s="7">
        <v>1500000</v>
      </c>
      <c r="S89" s="7">
        <v>30</v>
      </c>
      <c r="T89" s="7">
        <v>2</v>
      </c>
      <c r="U89" s="7">
        <v>2</v>
      </c>
      <c r="V89" s="7">
        <v>2</v>
      </c>
      <c r="W89" s="7">
        <v>2</v>
      </c>
      <c r="X89" s="7">
        <v>2</v>
      </c>
      <c r="Y89" s="7">
        <v>2</v>
      </c>
      <c r="Z89" s="7">
        <v>2</v>
      </c>
      <c r="AA89" s="7">
        <v>2000</v>
      </c>
      <c r="AB89" s="7">
        <v>2</v>
      </c>
    </row>
    <row r="90" spans="1:28" x14ac:dyDescent="0.3">
      <c r="A90" s="64">
        <v>108</v>
      </c>
      <c r="B90" s="64">
        <v>1</v>
      </c>
      <c r="C90" s="64">
        <v>21</v>
      </c>
      <c r="D90" s="64">
        <v>1</v>
      </c>
      <c r="E90" s="64">
        <v>1</v>
      </c>
      <c r="F90" s="64">
        <v>4</v>
      </c>
      <c r="G90" s="7">
        <v>3</v>
      </c>
      <c r="H90" s="7">
        <v>4</v>
      </c>
      <c r="I90" s="7">
        <v>800</v>
      </c>
      <c r="J90" s="7">
        <v>57300</v>
      </c>
      <c r="K90" s="7">
        <v>60000</v>
      </c>
      <c r="L90" s="7">
        <v>1</v>
      </c>
      <c r="M90" s="7">
        <v>1</v>
      </c>
      <c r="N90" s="7">
        <v>1</v>
      </c>
      <c r="O90" s="7">
        <v>2</v>
      </c>
      <c r="P90" s="7">
        <v>750000</v>
      </c>
      <c r="Q90" s="7">
        <f t="shared" ref="Q90:Q91" si="3">500*1000</f>
        <v>500000</v>
      </c>
      <c r="R90" s="7">
        <v>1250000</v>
      </c>
      <c r="S90" s="7">
        <v>31</v>
      </c>
      <c r="T90" s="7">
        <v>2</v>
      </c>
      <c r="U90" s="7">
        <v>2</v>
      </c>
      <c r="V90" s="7">
        <v>2</v>
      </c>
      <c r="W90" s="7">
        <v>2</v>
      </c>
      <c r="X90" s="7">
        <v>2</v>
      </c>
      <c r="Y90" s="7">
        <v>2</v>
      </c>
      <c r="Z90" s="7">
        <v>2</v>
      </c>
      <c r="AA90" s="7">
        <v>5000</v>
      </c>
      <c r="AB90" s="7">
        <v>2</v>
      </c>
    </row>
    <row r="91" spans="1:28" x14ac:dyDescent="0.3">
      <c r="A91" s="64">
        <v>109</v>
      </c>
      <c r="B91" s="64">
        <v>1</v>
      </c>
      <c r="C91" s="64">
        <v>30</v>
      </c>
      <c r="D91" s="64">
        <v>1</v>
      </c>
      <c r="E91" s="64">
        <v>1</v>
      </c>
      <c r="F91" s="64">
        <v>3</v>
      </c>
      <c r="G91" s="7">
        <v>3</v>
      </c>
      <c r="H91" s="7">
        <v>4</v>
      </c>
      <c r="I91" s="7">
        <v>300</v>
      </c>
      <c r="J91" s="7">
        <v>24400</v>
      </c>
      <c r="K91" s="7">
        <v>30000</v>
      </c>
      <c r="L91" s="7">
        <v>1</v>
      </c>
      <c r="M91" s="7">
        <v>1</v>
      </c>
      <c r="N91" s="7">
        <v>1</v>
      </c>
      <c r="O91" s="17"/>
      <c r="P91" s="7">
        <v>500000</v>
      </c>
      <c r="Q91" s="7">
        <f t="shared" si="3"/>
        <v>500000</v>
      </c>
      <c r="R91" s="7">
        <v>1000000</v>
      </c>
      <c r="S91" s="7">
        <v>0</v>
      </c>
      <c r="T91" s="7">
        <v>2</v>
      </c>
      <c r="U91" s="7">
        <v>2</v>
      </c>
      <c r="V91" s="7">
        <v>2</v>
      </c>
      <c r="W91" s="7">
        <v>2</v>
      </c>
      <c r="X91" s="7">
        <v>2</v>
      </c>
      <c r="Y91" s="7">
        <v>2</v>
      </c>
      <c r="Z91" s="7">
        <v>2</v>
      </c>
      <c r="AA91" s="7">
        <v>700</v>
      </c>
      <c r="AB91" s="7">
        <v>2</v>
      </c>
    </row>
    <row r="92" spans="1:28" x14ac:dyDescent="0.3">
      <c r="A92" s="64">
        <v>110</v>
      </c>
      <c r="B92" s="64">
        <v>1</v>
      </c>
      <c r="C92" s="64">
        <v>62</v>
      </c>
      <c r="D92" s="64">
        <v>1</v>
      </c>
      <c r="E92" s="64">
        <v>1</v>
      </c>
      <c r="F92" s="64">
        <v>4</v>
      </c>
      <c r="G92" s="7">
        <v>3</v>
      </c>
      <c r="H92" s="7">
        <v>4</v>
      </c>
      <c r="I92" s="7">
        <v>0</v>
      </c>
      <c r="J92" s="7">
        <v>64500</v>
      </c>
      <c r="K92" s="7">
        <v>20000</v>
      </c>
      <c r="L92" s="7">
        <v>1</v>
      </c>
      <c r="M92" s="7">
        <v>1</v>
      </c>
      <c r="N92" s="7">
        <v>1</v>
      </c>
      <c r="O92" s="7">
        <v>2</v>
      </c>
      <c r="P92" s="7">
        <v>500000</v>
      </c>
      <c r="Q92" s="7">
        <v>300000</v>
      </c>
      <c r="R92" s="7">
        <v>800000</v>
      </c>
      <c r="S92" s="7">
        <v>30</v>
      </c>
      <c r="T92" s="7">
        <v>1</v>
      </c>
      <c r="U92" s="7">
        <v>2</v>
      </c>
      <c r="V92" s="7">
        <v>2</v>
      </c>
      <c r="W92" s="7">
        <v>2</v>
      </c>
      <c r="X92" s="7">
        <v>2</v>
      </c>
      <c r="Y92" s="7">
        <v>2</v>
      </c>
      <c r="Z92" s="7">
        <v>2</v>
      </c>
      <c r="AA92" s="7">
        <v>1000</v>
      </c>
      <c r="AB92" s="7">
        <v>2</v>
      </c>
    </row>
    <row r="93" spans="1:28" x14ac:dyDescent="0.3">
      <c r="A93" s="64">
        <v>111</v>
      </c>
      <c r="B93" s="64">
        <v>1</v>
      </c>
      <c r="C93" s="64">
        <v>27</v>
      </c>
      <c r="D93" s="64">
        <v>2</v>
      </c>
      <c r="E93" s="64">
        <v>2</v>
      </c>
      <c r="F93" s="64">
        <v>4</v>
      </c>
      <c r="G93" s="7">
        <v>3</v>
      </c>
      <c r="H93" s="7">
        <v>5</v>
      </c>
      <c r="I93" s="7">
        <v>200</v>
      </c>
      <c r="J93" s="7">
        <v>70200</v>
      </c>
      <c r="K93" s="7">
        <v>180000</v>
      </c>
      <c r="L93" s="7">
        <v>1</v>
      </c>
      <c r="M93" s="7">
        <v>1</v>
      </c>
      <c r="N93" s="7">
        <v>1</v>
      </c>
      <c r="O93" s="7">
        <v>2</v>
      </c>
      <c r="P93" s="7">
        <v>450000</v>
      </c>
      <c r="R93" s="7">
        <v>450000</v>
      </c>
      <c r="S93" s="7">
        <v>0</v>
      </c>
      <c r="T93" s="7">
        <v>1</v>
      </c>
      <c r="U93" s="7">
        <v>2</v>
      </c>
      <c r="V93" s="7">
        <v>1</v>
      </c>
      <c r="W93" s="7">
        <v>2</v>
      </c>
      <c r="X93" s="7">
        <v>2</v>
      </c>
      <c r="Y93" s="7">
        <v>2</v>
      </c>
      <c r="Z93" s="7">
        <v>1</v>
      </c>
      <c r="AA93" s="7">
        <v>10000</v>
      </c>
      <c r="AB93" s="7">
        <v>2</v>
      </c>
    </row>
    <row r="94" spans="1:28" x14ac:dyDescent="0.3">
      <c r="A94" s="64">
        <v>112</v>
      </c>
      <c r="B94" s="64">
        <v>1</v>
      </c>
      <c r="C94" s="64">
        <v>47</v>
      </c>
      <c r="D94" s="64">
        <v>2</v>
      </c>
      <c r="E94" s="64">
        <v>1</v>
      </c>
      <c r="F94" s="64">
        <v>3</v>
      </c>
      <c r="G94" s="7">
        <v>1</v>
      </c>
      <c r="H94" s="7">
        <v>6</v>
      </c>
      <c r="I94" s="7">
        <v>0</v>
      </c>
      <c r="J94" s="7">
        <v>94800</v>
      </c>
      <c r="K94" s="7">
        <v>100000</v>
      </c>
      <c r="L94" s="7">
        <v>1</v>
      </c>
      <c r="M94" s="7">
        <v>2</v>
      </c>
      <c r="N94" s="7">
        <v>1</v>
      </c>
      <c r="O94" s="7">
        <v>1</v>
      </c>
      <c r="P94" s="7">
        <f>20000*30</f>
        <v>600000</v>
      </c>
      <c r="Q94" s="7">
        <v>300000</v>
      </c>
      <c r="R94" s="7">
        <v>900000</v>
      </c>
      <c r="S94" s="7">
        <v>30</v>
      </c>
      <c r="T94" s="7">
        <v>1</v>
      </c>
      <c r="U94" s="7">
        <v>2</v>
      </c>
      <c r="V94" s="7">
        <v>2</v>
      </c>
      <c r="W94" s="7">
        <v>2</v>
      </c>
      <c r="X94" s="7">
        <v>2</v>
      </c>
      <c r="Y94" s="7">
        <v>2</v>
      </c>
      <c r="Z94" s="7">
        <v>1</v>
      </c>
      <c r="AA94" s="7">
        <v>3000</v>
      </c>
      <c r="AB94" s="7">
        <v>2</v>
      </c>
    </row>
    <row r="95" spans="1:28" x14ac:dyDescent="0.3">
      <c r="A95" s="64">
        <v>113</v>
      </c>
      <c r="B95" s="64">
        <v>1</v>
      </c>
      <c r="C95" s="64">
        <v>74</v>
      </c>
      <c r="D95" s="64">
        <v>1</v>
      </c>
      <c r="E95" s="64">
        <v>1</v>
      </c>
      <c r="F95" s="64">
        <v>3</v>
      </c>
      <c r="G95" s="7">
        <v>4</v>
      </c>
      <c r="H95" s="7">
        <v>4</v>
      </c>
      <c r="I95" s="7">
        <v>300</v>
      </c>
      <c r="J95" s="7">
        <v>25500</v>
      </c>
      <c r="L95" s="7">
        <v>1</v>
      </c>
      <c r="M95" s="7">
        <v>2</v>
      </c>
      <c r="N95" s="7">
        <v>2</v>
      </c>
      <c r="O95" s="7">
        <v>2</v>
      </c>
      <c r="P95" s="7">
        <f>20000*30</f>
        <v>600000</v>
      </c>
      <c r="Q95" s="7">
        <v>450000</v>
      </c>
      <c r="R95" s="7">
        <v>1050000</v>
      </c>
      <c r="S95" s="7">
        <v>30</v>
      </c>
      <c r="T95" s="7">
        <v>1</v>
      </c>
      <c r="U95" s="7">
        <v>2</v>
      </c>
      <c r="V95" s="7">
        <v>2</v>
      </c>
      <c r="W95" s="7">
        <v>2</v>
      </c>
      <c r="X95" s="7">
        <v>2</v>
      </c>
      <c r="Y95" s="7">
        <v>2</v>
      </c>
      <c r="Z95" s="7">
        <v>1</v>
      </c>
      <c r="AA95" s="7">
        <v>5000</v>
      </c>
      <c r="AB95" s="7">
        <v>2</v>
      </c>
    </row>
    <row r="96" spans="1:28" x14ac:dyDescent="0.3">
      <c r="A96" s="64">
        <v>117</v>
      </c>
      <c r="B96" s="64">
        <v>1</v>
      </c>
      <c r="C96" s="64">
        <v>59</v>
      </c>
      <c r="D96" s="64">
        <v>1</v>
      </c>
      <c r="E96" s="64">
        <v>1</v>
      </c>
      <c r="F96" s="64">
        <v>5</v>
      </c>
      <c r="G96" s="7">
        <v>1</v>
      </c>
      <c r="H96" s="7">
        <v>3</v>
      </c>
      <c r="I96" s="7">
        <v>250</v>
      </c>
      <c r="J96" s="7">
        <v>33450</v>
      </c>
      <c r="K96" s="7">
        <v>70000</v>
      </c>
      <c r="L96" s="7">
        <v>1</v>
      </c>
      <c r="M96" s="7">
        <v>1</v>
      </c>
      <c r="N96" s="7">
        <v>1</v>
      </c>
      <c r="O96" s="7">
        <v>2</v>
      </c>
      <c r="P96" s="7">
        <f>60000*30</f>
        <v>1800000</v>
      </c>
      <c r="Q96" s="7">
        <v>300000</v>
      </c>
      <c r="R96" s="7">
        <v>2100000</v>
      </c>
      <c r="S96" s="7">
        <v>30</v>
      </c>
      <c r="T96" s="7">
        <v>1</v>
      </c>
      <c r="U96" s="7">
        <v>2</v>
      </c>
      <c r="V96" s="7">
        <v>1</v>
      </c>
      <c r="W96" s="7">
        <v>1</v>
      </c>
      <c r="X96" s="7">
        <v>1</v>
      </c>
      <c r="Y96" s="7">
        <v>2</v>
      </c>
      <c r="Z96" s="7">
        <v>1</v>
      </c>
      <c r="AA96" s="7">
        <v>2000</v>
      </c>
      <c r="AB96" s="7">
        <v>2</v>
      </c>
    </row>
    <row r="97" spans="1:28" x14ac:dyDescent="0.3">
      <c r="A97" s="64">
        <v>118</v>
      </c>
      <c r="B97" s="64">
        <v>1</v>
      </c>
      <c r="C97" s="64">
        <v>47</v>
      </c>
      <c r="D97" s="64">
        <v>2</v>
      </c>
      <c r="E97" s="64">
        <v>1</v>
      </c>
      <c r="F97" s="64">
        <v>3</v>
      </c>
      <c r="G97" s="7">
        <v>1</v>
      </c>
      <c r="H97" s="7">
        <v>6</v>
      </c>
      <c r="I97" s="7">
        <v>0</v>
      </c>
      <c r="J97" s="7">
        <v>94800</v>
      </c>
      <c r="K97" s="7">
        <v>45000</v>
      </c>
      <c r="L97" s="7">
        <v>1</v>
      </c>
      <c r="M97" s="7">
        <v>2</v>
      </c>
      <c r="N97" s="7">
        <v>1</v>
      </c>
      <c r="O97" s="7">
        <v>2</v>
      </c>
      <c r="P97" s="7">
        <f>20000*30</f>
        <v>600000</v>
      </c>
      <c r="Q97" s="7">
        <v>300000</v>
      </c>
      <c r="R97" s="7">
        <v>900000</v>
      </c>
      <c r="S97" s="7">
        <v>5</v>
      </c>
      <c r="T97" s="7">
        <v>1</v>
      </c>
      <c r="U97" s="7">
        <v>2</v>
      </c>
      <c r="V97" s="7">
        <v>2</v>
      </c>
      <c r="W97" s="7">
        <v>2</v>
      </c>
      <c r="X97" s="7">
        <v>2</v>
      </c>
      <c r="Y97" s="7">
        <v>2</v>
      </c>
      <c r="Z97" s="7">
        <v>1</v>
      </c>
      <c r="AA97" s="7">
        <v>3000</v>
      </c>
      <c r="AB97" s="7">
        <v>2</v>
      </c>
    </row>
    <row r="98" spans="1:28" x14ac:dyDescent="0.3">
      <c r="A98" s="64">
        <v>119</v>
      </c>
      <c r="B98" s="64">
        <v>1</v>
      </c>
      <c r="C98" s="64">
        <v>50</v>
      </c>
      <c r="D98" s="64">
        <v>1</v>
      </c>
      <c r="E98" s="64">
        <v>3</v>
      </c>
      <c r="F98" s="64">
        <v>2</v>
      </c>
      <c r="G98" s="7">
        <v>4</v>
      </c>
      <c r="H98" s="7">
        <v>3</v>
      </c>
      <c r="I98" s="7">
        <v>0</v>
      </c>
      <c r="J98" s="7">
        <v>12500</v>
      </c>
      <c r="K98" s="7">
        <v>25000</v>
      </c>
      <c r="L98" s="7">
        <v>1</v>
      </c>
      <c r="M98" s="7">
        <v>3</v>
      </c>
      <c r="N98" s="7">
        <v>2</v>
      </c>
      <c r="O98" s="7">
        <v>3</v>
      </c>
      <c r="P98" s="7">
        <f>30001*30</f>
        <v>900030</v>
      </c>
      <c r="Q98" s="7">
        <v>600060</v>
      </c>
      <c r="R98" s="7">
        <v>1500090</v>
      </c>
      <c r="S98" s="7">
        <v>5</v>
      </c>
      <c r="T98" s="7">
        <v>1</v>
      </c>
      <c r="U98" s="7">
        <v>2</v>
      </c>
      <c r="V98" s="7">
        <v>2</v>
      </c>
      <c r="W98" s="7">
        <v>1</v>
      </c>
      <c r="X98" s="7">
        <v>2</v>
      </c>
      <c r="Y98" s="7">
        <v>1</v>
      </c>
      <c r="Z98" s="7">
        <v>2</v>
      </c>
      <c r="AA98" s="7">
        <v>2000</v>
      </c>
      <c r="AB98" s="7">
        <v>2</v>
      </c>
    </row>
    <row r="99" spans="1:28" x14ac:dyDescent="0.3">
      <c r="A99" s="64">
        <v>123</v>
      </c>
      <c r="B99" s="64">
        <v>1</v>
      </c>
      <c r="C99" s="64">
        <v>42</v>
      </c>
      <c r="D99" s="64">
        <v>2</v>
      </c>
      <c r="E99" s="64">
        <v>1</v>
      </c>
      <c r="F99" s="64">
        <v>4</v>
      </c>
      <c r="G99" s="7">
        <v>1</v>
      </c>
      <c r="H99" s="7">
        <v>5</v>
      </c>
      <c r="I99" s="7">
        <v>400</v>
      </c>
      <c r="J99" s="7">
        <v>37400</v>
      </c>
      <c r="K99" s="7">
        <v>85000</v>
      </c>
      <c r="L99" s="7">
        <v>1</v>
      </c>
      <c r="M99" s="7">
        <v>2</v>
      </c>
      <c r="N99" s="7">
        <v>3</v>
      </c>
      <c r="O99" s="7">
        <v>3</v>
      </c>
      <c r="P99" s="7">
        <v>750000</v>
      </c>
      <c r="Q99" s="58">
        <v>166667</v>
      </c>
      <c r="R99" s="7">
        <v>916667</v>
      </c>
      <c r="S99" s="7">
        <v>0</v>
      </c>
      <c r="T99" s="7">
        <v>1</v>
      </c>
      <c r="U99" s="7">
        <v>2</v>
      </c>
      <c r="V99" s="7">
        <v>2</v>
      </c>
      <c r="W99" s="7">
        <v>1</v>
      </c>
      <c r="X99" s="7">
        <v>1</v>
      </c>
      <c r="Y99" s="7">
        <v>2</v>
      </c>
      <c r="Z99" s="7">
        <v>2</v>
      </c>
      <c r="AA99" s="7">
        <v>1500</v>
      </c>
      <c r="AB99" s="7">
        <v>2</v>
      </c>
    </row>
    <row r="100" spans="1:28" x14ac:dyDescent="0.3">
      <c r="A100" s="64">
        <v>124</v>
      </c>
      <c r="B100" s="64">
        <v>1</v>
      </c>
      <c r="C100" s="64">
        <v>57</v>
      </c>
      <c r="D100" s="64">
        <v>2</v>
      </c>
      <c r="E100" s="64">
        <v>1</v>
      </c>
      <c r="F100" s="64">
        <v>2</v>
      </c>
      <c r="G100" s="7">
        <v>1</v>
      </c>
      <c r="H100" s="7">
        <v>3</v>
      </c>
      <c r="I100" s="7">
        <v>200</v>
      </c>
      <c r="J100" s="7">
        <v>54200</v>
      </c>
      <c r="K100" s="7">
        <v>90000</v>
      </c>
      <c r="L100" s="7">
        <v>1</v>
      </c>
      <c r="M100" s="7">
        <v>2</v>
      </c>
      <c r="N100" s="7">
        <v>2</v>
      </c>
      <c r="O100" s="7">
        <v>2</v>
      </c>
      <c r="P100" s="7">
        <v>1200000</v>
      </c>
      <c r="Q100" s="48">
        <v>333333</v>
      </c>
      <c r="R100" s="48">
        <v>1533333</v>
      </c>
      <c r="S100" s="7">
        <v>5</v>
      </c>
      <c r="T100" s="7">
        <v>2</v>
      </c>
      <c r="U100" s="7">
        <v>2</v>
      </c>
      <c r="V100" s="7">
        <v>2</v>
      </c>
      <c r="W100" s="7">
        <v>1</v>
      </c>
      <c r="X100" s="7">
        <v>2</v>
      </c>
      <c r="Y100" s="7">
        <v>2</v>
      </c>
      <c r="Z100" s="7">
        <v>1</v>
      </c>
      <c r="AA100" s="7">
        <v>1000</v>
      </c>
      <c r="AB100" s="7">
        <v>2</v>
      </c>
    </row>
    <row r="101" spans="1:28" x14ac:dyDescent="0.3">
      <c r="A101" s="64">
        <v>125</v>
      </c>
      <c r="B101" s="64">
        <v>1</v>
      </c>
      <c r="C101" s="64">
        <v>50</v>
      </c>
      <c r="D101" s="64">
        <v>1</v>
      </c>
      <c r="E101" s="64">
        <v>1</v>
      </c>
      <c r="F101" s="64">
        <v>2</v>
      </c>
      <c r="G101" s="7">
        <v>3</v>
      </c>
      <c r="H101" s="7">
        <v>3</v>
      </c>
      <c r="I101" s="7">
        <v>0</v>
      </c>
      <c r="J101" s="7">
        <v>68500</v>
      </c>
      <c r="K101" s="9">
        <v>80000</v>
      </c>
      <c r="L101" s="9">
        <v>1</v>
      </c>
      <c r="M101" s="9">
        <v>1</v>
      </c>
      <c r="N101" s="9">
        <v>2</v>
      </c>
      <c r="O101" s="9">
        <v>2</v>
      </c>
      <c r="P101" s="7">
        <v>1200000</v>
      </c>
      <c r="Q101" s="60">
        <v>250000</v>
      </c>
      <c r="R101" s="48">
        <v>1450000</v>
      </c>
      <c r="S101" s="7">
        <v>10</v>
      </c>
      <c r="T101" s="9">
        <v>2</v>
      </c>
      <c r="U101" s="9">
        <v>2</v>
      </c>
      <c r="V101" s="9">
        <v>1</v>
      </c>
      <c r="W101" s="9">
        <v>1</v>
      </c>
      <c r="X101" s="9">
        <v>1</v>
      </c>
      <c r="Y101" s="9">
        <v>2</v>
      </c>
      <c r="Z101" s="9">
        <v>2</v>
      </c>
      <c r="AA101" s="9">
        <v>6000</v>
      </c>
      <c r="AB101" s="9">
        <v>2</v>
      </c>
    </row>
    <row r="102" spans="1:28" x14ac:dyDescent="0.3">
      <c r="A102" s="64">
        <v>126</v>
      </c>
      <c r="B102" s="64">
        <v>1</v>
      </c>
      <c r="C102" s="64">
        <v>52</v>
      </c>
      <c r="D102" s="64">
        <v>1</v>
      </c>
      <c r="E102" s="64">
        <v>1</v>
      </c>
      <c r="F102" s="64">
        <v>3</v>
      </c>
      <c r="G102" s="7">
        <v>4</v>
      </c>
      <c r="H102" s="7">
        <v>5</v>
      </c>
      <c r="I102" s="9">
        <v>1450</v>
      </c>
      <c r="J102" s="7">
        <v>25450</v>
      </c>
      <c r="K102" s="9">
        <v>23000</v>
      </c>
      <c r="L102" s="9">
        <v>1</v>
      </c>
      <c r="M102" s="9">
        <v>2</v>
      </c>
      <c r="N102" s="9">
        <v>2</v>
      </c>
      <c r="O102" s="9">
        <v>2</v>
      </c>
      <c r="P102" s="7">
        <v>350000</v>
      </c>
      <c r="Q102" s="7">
        <f t="shared" ref="Q102:Q105" si="4">500*1000</f>
        <v>500000</v>
      </c>
      <c r="R102" s="7">
        <v>850000</v>
      </c>
      <c r="S102" s="7">
        <v>5</v>
      </c>
      <c r="T102" s="9">
        <v>1</v>
      </c>
      <c r="U102" s="9">
        <v>1</v>
      </c>
      <c r="V102" s="9">
        <v>1</v>
      </c>
      <c r="W102" s="9">
        <v>1</v>
      </c>
      <c r="X102" s="9">
        <v>1</v>
      </c>
      <c r="Y102" s="9">
        <v>2</v>
      </c>
      <c r="Z102" s="9">
        <v>1</v>
      </c>
      <c r="AA102" s="9"/>
      <c r="AB102" s="9">
        <v>2</v>
      </c>
    </row>
    <row r="103" spans="1:28" x14ac:dyDescent="0.3">
      <c r="A103" s="64">
        <v>127</v>
      </c>
      <c r="B103" s="64">
        <v>1</v>
      </c>
      <c r="C103" s="64">
        <v>96</v>
      </c>
      <c r="D103" s="64">
        <v>2</v>
      </c>
      <c r="E103" s="64">
        <v>1</v>
      </c>
      <c r="F103" s="64">
        <v>1</v>
      </c>
      <c r="G103" s="7">
        <v>4</v>
      </c>
      <c r="H103" s="7">
        <v>3</v>
      </c>
      <c r="I103" s="7">
        <v>200</v>
      </c>
      <c r="J103" s="7">
        <v>17200</v>
      </c>
      <c r="K103" s="9">
        <v>20000</v>
      </c>
      <c r="L103" s="7">
        <v>1</v>
      </c>
      <c r="M103" s="7">
        <v>2</v>
      </c>
      <c r="N103" s="7">
        <v>3</v>
      </c>
      <c r="O103" s="7">
        <v>2</v>
      </c>
      <c r="P103" s="7">
        <v>600000</v>
      </c>
      <c r="Q103" s="7">
        <f t="shared" si="4"/>
        <v>500000</v>
      </c>
      <c r="R103" s="7">
        <v>1100000</v>
      </c>
      <c r="S103" s="7">
        <v>15</v>
      </c>
      <c r="T103" s="7">
        <v>1</v>
      </c>
      <c r="U103" s="7">
        <v>2</v>
      </c>
      <c r="V103" s="7">
        <v>2</v>
      </c>
      <c r="W103" s="7">
        <v>1</v>
      </c>
      <c r="X103" s="7">
        <v>1</v>
      </c>
      <c r="Y103" s="7">
        <v>2</v>
      </c>
      <c r="Z103" s="7">
        <v>1</v>
      </c>
      <c r="AA103" s="9">
        <v>1500</v>
      </c>
      <c r="AB103" s="7">
        <v>2</v>
      </c>
    </row>
    <row r="104" spans="1:28" x14ac:dyDescent="0.3">
      <c r="A104" s="64">
        <v>132</v>
      </c>
      <c r="B104" s="64">
        <v>1</v>
      </c>
      <c r="C104" s="64">
        <v>37</v>
      </c>
      <c r="D104" s="64">
        <v>1</v>
      </c>
      <c r="E104" s="64">
        <v>1</v>
      </c>
      <c r="F104" s="64">
        <v>2</v>
      </c>
      <c r="G104" s="7">
        <v>1</v>
      </c>
      <c r="H104" s="7">
        <v>3</v>
      </c>
      <c r="I104" s="7">
        <v>400</v>
      </c>
      <c r="J104" s="7">
        <v>33900</v>
      </c>
      <c r="K104" s="7">
        <v>45000</v>
      </c>
      <c r="L104" s="7">
        <v>1</v>
      </c>
      <c r="M104" s="7">
        <v>2</v>
      </c>
      <c r="N104" s="7">
        <v>2</v>
      </c>
      <c r="O104" s="7">
        <v>2</v>
      </c>
      <c r="P104" s="7">
        <v>600000</v>
      </c>
      <c r="R104" s="7">
        <v>600000</v>
      </c>
      <c r="S104" s="7">
        <v>5</v>
      </c>
      <c r="T104" s="7">
        <v>1</v>
      </c>
      <c r="U104" s="7">
        <v>2</v>
      </c>
      <c r="V104" s="7">
        <v>1</v>
      </c>
      <c r="W104" s="7">
        <v>1</v>
      </c>
      <c r="X104" s="7">
        <v>1</v>
      </c>
      <c r="Y104" s="7">
        <v>2</v>
      </c>
      <c r="Z104" s="7">
        <v>1</v>
      </c>
      <c r="AB104" s="7">
        <v>2</v>
      </c>
    </row>
    <row r="105" spans="1:28" x14ac:dyDescent="0.3">
      <c r="A105" s="64">
        <v>135</v>
      </c>
      <c r="B105" s="64">
        <v>1</v>
      </c>
      <c r="C105" s="64">
        <v>43</v>
      </c>
      <c r="D105" s="64">
        <v>1</v>
      </c>
      <c r="E105" s="64">
        <v>1</v>
      </c>
      <c r="F105" s="64">
        <v>3</v>
      </c>
      <c r="G105" s="7">
        <v>4</v>
      </c>
      <c r="H105" s="7">
        <v>5</v>
      </c>
      <c r="I105" s="7">
        <v>0</v>
      </c>
      <c r="J105" s="7">
        <v>22000</v>
      </c>
      <c r="K105" s="9">
        <v>35000</v>
      </c>
      <c r="L105" s="7">
        <v>1</v>
      </c>
      <c r="M105" s="7">
        <v>2</v>
      </c>
      <c r="N105" s="7">
        <v>1</v>
      </c>
      <c r="O105" s="7">
        <v>2</v>
      </c>
      <c r="P105" s="7">
        <f>20000*30</f>
        <v>600000</v>
      </c>
      <c r="Q105" s="7">
        <f t="shared" si="4"/>
        <v>500000</v>
      </c>
      <c r="R105" s="7">
        <v>1100000</v>
      </c>
      <c r="S105" s="7">
        <v>15</v>
      </c>
      <c r="T105" s="7">
        <v>1</v>
      </c>
      <c r="U105" s="7">
        <v>2</v>
      </c>
      <c r="V105" s="7">
        <v>2</v>
      </c>
      <c r="W105" s="7">
        <v>2</v>
      </c>
      <c r="X105" s="7">
        <v>1</v>
      </c>
      <c r="Y105" s="7">
        <v>2</v>
      </c>
      <c r="Z105" s="7">
        <v>1</v>
      </c>
      <c r="AA105" s="9"/>
      <c r="AB105" s="7">
        <v>2</v>
      </c>
    </row>
    <row r="106" spans="1:28" x14ac:dyDescent="0.3">
      <c r="A106" s="64">
        <v>136</v>
      </c>
      <c r="B106" s="64">
        <v>1</v>
      </c>
      <c r="C106" s="64">
        <v>75</v>
      </c>
      <c r="D106" s="64">
        <v>1</v>
      </c>
      <c r="E106" s="64">
        <v>1</v>
      </c>
      <c r="F106" s="64">
        <v>2</v>
      </c>
      <c r="G106" s="7">
        <v>3</v>
      </c>
      <c r="H106" s="7">
        <v>3</v>
      </c>
      <c r="I106" s="7">
        <v>0</v>
      </c>
      <c r="J106" s="7">
        <v>14300</v>
      </c>
      <c r="K106" s="9">
        <v>30000</v>
      </c>
      <c r="L106" s="7">
        <v>1</v>
      </c>
      <c r="M106" s="7">
        <v>2</v>
      </c>
      <c r="N106" s="7">
        <v>2</v>
      </c>
      <c r="O106" s="7">
        <v>3</v>
      </c>
      <c r="P106" s="7">
        <v>500000</v>
      </c>
      <c r="Q106" s="48">
        <v>125000</v>
      </c>
      <c r="R106" s="48">
        <v>625000</v>
      </c>
      <c r="S106" s="7">
        <v>101</v>
      </c>
      <c r="T106" s="7">
        <v>1</v>
      </c>
      <c r="U106" s="7">
        <v>2</v>
      </c>
      <c r="V106" s="7">
        <v>2</v>
      </c>
      <c r="W106" s="7">
        <v>2</v>
      </c>
      <c r="X106" s="7">
        <v>2</v>
      </c>
      <c r="Y106" s="7">
        <v>1</v>
      </c>
      <c r="Z106" s="7">
        <v>1</v>
      </c>
      <c r="AA106" s="9"/>
      <c r="AB106" s="7">
        <v>2</v>
      </c>
    </row>
    <row r="107" spans="1:28" x14ac:dyDescent="0.3">
      <c r="A107" s="64">
        <v>137</v>
      </c>
      <c r="B107" s="64">
        <v>1</v>
      </c>
      <c r="C107" s="64">
        <v>46</v>
      </c>
      <c r="D107" s="64">
        <v>2</v>
      </c>
      <c r="E107" s="64">
        <v>1</v>
      </c>
      <c r="F107" s="64">
        <v>3</v>
      </c>
      <c r="G107" s="7">
        <v>4</v>
      </c>
      <c r="H107" s="7">
        <v>4</v>
      </c>
      <c r="I107" s="7">
        <v>300</v>
      </c>
      <c r="J107" s="7">
        <v>22000</v>
      </c>
      <c r="K107" s="9">
        <v>40000</v>
      </c>
      <c r="L107" s="9">
        <v>1</v>
      </c>
      <c r="M107" s="9">
        <v>1</v>
      </c>
      <c r="N107" s="9">
        <v>1</v>
      </c>
      <c r="O107" s="9">
        <v>2</v>
      </c>
      <c r="P107" s="7">
        <f>17000*30</f>
        <v>510000</v>
      </c>
      <c r="R107" s="7">
        <v>510000</v>
      </c>
      <c r="S107" s="7">
        <v>96</v>
      </c>
      <c r="T107" s="9">
        <v>1</v>
      </c>
      <c r="U107" s="9">
        <v>2</v>
      </c>
      <c r="V107" s="9">
        <v>2</v>
      </c>
      <c r="W107" s="9">
        <v>2</v>
      </c>
      <c r="X107" s="9"/>
      <c r="Y107" s="9">
        <v>2</v>
      </c>
      <c r="Z107" s="9">
        <v>1</v>
      </c>
      <c r="AA107" s="9"/>
      <c r="AB107" s="9">
        <v>1</v>
      </c>
    </row>
    <row r="108" spans="1:28" x14ac:dyDescent="0.3">
      <c r="A108" s="64">
        <v>138</v>
      </c>
      <c r="B108" s="64">
        <v>1</v>
      </c>
      <c r="C108" s="64">
        <v>54</v>
      </c>
      <c r="D108" s="64">
        <v>1</v>
      </c>
      <c r="E108" s="64">
        <v>1</v>
      </c>
      <c r="F108" s="64">
        <v>4</v>
      </c>
      <c r="G108" s="7">
        <v>4</v>
      </c>
      <c r="H108" s="7">
        <v>6</v>
      </c>
      <c r="I108" s="7">
        <v>300</v>
      </c>
      <c r="J108" s="7">
        <v>17300</v>
      </c>
      <c r="K108" s="9">
        <v>45000</v>
      </c>
      <c r="L108" s="9">
        <v>1</v>
      </c>
      <c r="M108" s="9">
        <v>1</v>
      </c>
      <c r="N108" s="9">
        <v>1</v>
      </c>
      <c r="O108" s="9">
        <v>2</v>
      </c>
      <c r="P108" s="7">
        <v>450000</v>
      </c>
      <c r="Q108" s="59">
        <v>200000</v>
      </c>
      <c r="R108" s="48">
        <v>650000</v>
      </c>
      <c r="S108" s="7">
        <v>96</v>
      </c>
      <c r="T108" s="9">
        <v>1</v>
      </c>
      <c r="U108" s="9">
        <v>2</v>
      </c>
      <c r="V108" s="9">
        <v>2</v>
      </c>
      <c r="W108" s="9">
        <v>1</v>
      </c>
      <c r="X108" s="9">
        <v>2</v>
      </c>
      <c r="Y108" s="9">
        <v>2</v>
      </c>
      <c r="Z108" s="9">
        <v>1</v>
      </c>
      <c r="AA108" s="9"/>
      <c r="AB108" s="9">
        <v>2</v>
      </c>
    </row>
    <row r="109" spans="1:28" x14ac:dyDescent="0.3">
      <c r="A109" s="64">
        <v>139</v>
      </c>
      <c r="B109" s="64">
        <v>1</v>
      </c>
      <c r="C109" s="64">
        <v>57</v>
      </c>
      <c r="D109" s="64">
        <v>2</v>
      </c>
      <c r="E109" s="64">
        <v>1</v>
      </c>
      <c r="F109" s="64">
        <v>2</v>
      </c>
      <c r="G109" s="7">
        <v>4</v>
      </c>
      <c r="H109" s="7">
        <v>2</v>
      </c>
      <c r="I109" s="7">
        <v>0</v>
      </c>
      <c r="J109" s="7">
        <v>10300</v>
      </c>
      <c r="K109" s="9">
        <v>23000</v>
      </c>
      <c r="L109" s="7">
        <v>1</v>
      </c>
      <c r="M109" s="7">
        <v>1</v>
      </c>
      <c r="N109" s="7">
        <v>2</v>
      </c>
      <c r="O109" s="7">
        <v>2</v>
      </c>
      <c r="P109" s="7">
        <v>500000</v>
      </c>
      <c r="Q109" s="60">
        <v>250000</v>
      </c>
      <c r="R109" s="48">
        <v>750000</v>
      </c>
      <c r="S109" s="7">
        <v>96</v>
      </c>
      <c r="T109" s="7">
        <v>1</v>
      </c>
      <c r="U109" s="7">
        <v>2</v>
      </c>
      <c r="V109" s="7">
        <v>2</v>
      </c>
      <c r="W109" s="7">
        <v>2</v>
      </c>
      <c r="X109" s="7">
        <v>2</v>
      </c>
      <c r="Y109" s="7">
        <v>1</v>
      </c>
      <c r="Z109" s="7">
        <v>1</v>
      </c>
      <c r="AA109" s="9"/>
      <c r="AB109" s="7">
        <v>2</v>
      </c>
    </row>
    <row r="110" spans="1:28" x14ac:dyDescent="0.3">
      <c r="A110" s="64">
        <v>144</v>
      </c>
      <c r="B110" s="64">
        <v>1</v>
      </c>
      <c r="C110" s="64">
        <v>60</v>
      </c>
      <c r="D110" s="64">
        <v>2</v>
      </c>
      <c r="E110" s="64">
        <v>1</v>
      </c>
      <c r="F110" s="64">
        <v>3</v>
      </c>
      <c r="G110" s="7">
        <v>1</v>
      </c>
      <c r="H110" s="7">
        <v>3</v>
      </c>
      <c r="I110" s="7">
        <v>400</v>
      </c>
      <c r="J110" s="7">
        <v>34400</v>
      </c>
      <c r="K110" s="9">
        <v>50000</v>
      </c>
      <c r="L110" s="7">
        <v>1</v>
      </c>
      <c r="M110" s="7">
        <v>2</v>
      </c>
      <c r="N110" s="7">
        <v>1</v>
      </c>
      <c r="O110" s="7">
        <v>2</v>
      </c>
      <c r="P110" s="7">
        <v>125000</v>
      </c>
      <c r="Q110" s="61">
        <v>291667</v>
      </c>
      <c r="R110" s="7">
        <v>416667</v>
      </c>
      <c r="S110" s="7">
        <v>0</v>
      </c>
      <c r="T110" s="7">
        <v>1</v>
      </c>
      <c r="U110" s="7">
        <v>2</v>
      </c>
      <c r="V110" s="7">
        <v>2</v>
      </c>
      <c r="W110" s="7">
        <v>1</v>
      </c>
      <c r="X110" s="7">
        <v>1</v>
      </c>
      <c r="Y110" s="7">
        <v>1</v>
      </c>
      <c r="Z110" s="7">
        <v>1</v>
      </c>
      <c r="AA110" s="9">
        <v>12000</v>
      </c>
      <c r="AB110" s="7">
        <v>1</v>
      </c>
    </row>
    <row r="111" spans="1:28" x14ac:dyDescent="0.3">
      <c r="A111" s="64">
        <v>145</v>
      </c>
      <c r="B111" s="64">
        <v>1</v>
      </c>
      <c r="C111" s="64">
        <v>34</v>
      </c>
      <c r="D111" s="64">
        <v>1</v>
      </c>
      <c r="E111" s="64">
        <v>1</v>
      </c>
      <c r="F111" s="64">
        <v>5</v>
      </c>
      <c r="G111" s="7">
        <v>3</v>
      </c>
      <c r="H111" s="7">
        <v>4</v>
      </c>
      <c r="I111" s="7">
        <v>300</v>
      </c>
      <c r="J111" s="7">
        <v>85800</v>
      </c>
      <c r="K111" s="9">
        <v>100000</v>
      </c>
      <c r="L111" s="9">
        <v>1</v>
      </c>
      <c r="M111" s="9">
        <v>1</v>
      </c>
      <c r="N111" s="9">
        <v>1</v>
      </c>
      <c r="O111" s="9">
        <v>2</v>
      </c>
      <c r="P111" s="9">
        <v>166667</v>
      </c>
      <c r="Q111" s="60">
        <v>250000</v>
      </c>
      <c r="R111" s="48">
        <v>416667</v>
      </c>
      <c r="S111" s="7">
        <v>0</v>
      </c>
      <c r="T111" s="9">
        <v>1</v>
      </c>
      <c r="U111" s="9"/>
      <c r="V111" s="9"/>
      <c r="W111" s="9">
        <v>1</v>
      </c>
      <c r="X111" s="9">
        <v>1</v>
      </c>
      <c r="Y111" s="9">
        <v>1</v>
      </c>
      <c r="Z111" s="9">
        <v>1</v>
      </c>
      <c r="AA111" s="9">
        <v>15000</v>
      </c>
      <c r="AB111" s="9">
        <v>1</v>
      </c>
    </row>
    <row r="112" spans="1:28" x14ac:dyDescent="0.3">
      <c r="A112" s="64">
        <v>149</v>
      </c>
      <c r="B112" s="64">
        <v>1</v>
      </c>
      <c r="C112" s="64">
        <v>42</v>
      </c>
      <c r="D112" s="64">
        <v>1</v>
      </c>
      <c r="E112" s="64">
        <v>1</v>
      </c>
      <c r="F112" s="64">
        <v>4</v>
      </c>
      <c r="G112" s="7">
        <v>1</v>
      </c>
      <c r="H112" s="7">
        <v>3</v>
      </c>
      <c r="I112" s="7">
        <v>500</v>
      </c>
      <c r="J112" s="7">
        <v>64500</v>
      </c>
      <c r="K112" s="9">
        <v>55000</v>
      </c>
      <c r="L112" s="9">
        <v>1</v>
      </c>
      <c r="M112" s="9">
        <v>1</v>
      </c>
      <c r="N112" s="9">
        <v>1</v>
      </c>
      <c r="O112" s="9">
        <v>2</v>
      </c>
      <c r="P112" s="9">
        <v>291667</v>
      </c>
      <c r="Q112" s="9">
        <v>315000</v>
      </c>
      <c r="R112" s="7">
        <v>606667</v>
      </c>
      <c r="S112" s="7">
        <v>0</v>
      </c>
      <c r="T112" s="9">
        <v>1</v>
      </c>
      <c r="U112" s="9">
        <v>2</v>
      </c>
      <c r="V112" s="9">
        <v>1</v>
      </c>
      <c r="W112" s="9">
        <v>1</v>
      </c>
      <c r="X112" s="9">
        <v>1</v>
      </c>
      <c r="Y112" s="9">
        <v>1</v>
      </c>
      <c r="Z112" s="9">
        <v>1</v>
      </c>
      <c r="AA112" s="7">
        <v>1000</v>
      </c>
      <c r="AB112" s="9">
        <v>1</v>
      </c>
    </row>
    <row r="113" spans="1:28" x14ac:dyDescent="0.3">
      <c r="A113" s="64">
        <v>150</v>
      </c>
      <c r="B113" s="64">
        <v>1</v>
      </c>
      <c r="C113" s="64">
        <v>25</v>
      </c>
      <c r="D113" s="64">
        <v>1</v>
      </c>
      <c r="E113" s="64">
        <v>1</v>
      </c>
      <c r="F113" s="64">
        <v>4</v>
      </c>
      <c r="G113" s="7">
        <v>3</v>
      </c>
      <c r="H113" s="7">
        <v>3</v>
      </c>
      <c r="I113" s="7">
        <v>80</v>
      </c>
      <c r="J113" s="7">
        <v>30880</v>
      </c>
      <c r="K113" s="9">
        <v>45000</v>
      </c>
      <c r="L113" s="9">
        <v>1</v>
      </c>
      <c r="M113" s="9">
        <v>2</v>
      </c>
      <c r="N113" s="9">
        <v>2</v>
      </c>
      <c r="O113" s="9">
        <v>2</v>
      </c>
      <c r="P113" s="9">
        <v>250000</v>
      </c>
      <c r="Q113" s="9">
        <v>450000</v>
      </c>
      <c r="R113" s="7">
        <v>700000</v>
      </c>
      <c r="S113" s="7">
        <v>0</v>
      </c>
      <c r="T113" s="9">
        <v>1</v>
      </c>
      <c r="U113" s="9">
        <v>2</v>
      </c>
      <c r="V113" s="9">
        <v>2</v>
      </c>
      <c r="W113" s="9">
        <v>1</v>
      </c>
      <c r="X113" s="9">
        <v>2</v>
      </c>
      <c r="Y113" s="9">
        <v>2</v>
      </c>
      <c r="Z113" s="9">
        <v>1</v>
      </c>
      <c r="AB113" s="9">
        <v>2</v>
      </c>
    </row>
    <row r="114" spans="1:28" x14ac:dyDescent="0.3">
      <c r="A114" s="64">
        <v>151</v>
      </c>
      <c r="B114" s="64">
        <v>1</v>
      </c>
      <c r="C114" s="64">
        <v>60</v>
      </c>
      <c r="D114" s="64">
        <v>2</v>
      </c>
      <c r="E114" s="64">
        <v>1</v>
      </c>
      <c r="F114" s="64">
        <v>4</v>
      </c>
      <c r="G114" s="7">
        <v>4</v>
      </c>
      <c r="H114" s="7">
        <v>4</v>
      </c>
      <c r="I114" s="7">
        <v>300</v>
      </c>
      <c r="J114" s="7">
        <v>47400</v>
      </c>
      <c r="K114" s="9">
        <v>50000</v>
      </c>
      <c r="L114" s="9">
        <v>1</v>
      </c>
      <c r="M114" s="9">
        <v>1</v>
      </c>
      <c r="N114" s="9">
        <v>1</v>
      </c>
      <c r="O114" s="9">
        <v>2</v>
      </c>
      <c r="P114" s="9">
        <v>333333</v>
      </c>
      <c r="Q114" s="60">
        <v>250000</v>
      </c>
      <c r="R114" s="48">
        <v>583333</v>
      </c>
      <c r="S114" s="7">
        <v>0</v>
      </c>
      <c r="T114" s="9">
        <v>1</v>
      </c>
      <c r="U114" s="9">
        <v>2</v>
      </c>
      <c r="V114" s="9">
        <v>2</v>
      </c>
      <c r="W114" s="9">
        <v>1</v>
      </c>
      <c r="X114" s="9">
        <v>1</v>
      </c>
      <c r="Y114" s="9">
        <v>2</v>
      </c>
      <c r="Z114" s="9">
        <v>1</v>
      </c>
      <c r="AA114" s="9">
        <v>1000</v>
      </c>
      <c r="AB114" s="9">
        <v>2</v>
      </c>
    </row>
    <row r="115" spans="1:28" x14ac:dyDescent="0.3">
      <c r="A115" s="64">
        <v>155</v>
      </c>
      <c r="B115" s="64">
        <v>1</v>
      </c>
      <c r="C115" s="64">
        <v>67</v>
      </c>
      <c r="D115" s="64">
        <v>2</v>
      </c>
      <c r="E115" s="64">
        <v>1</v>
      </c>
      <c r="F115" s="64">
        <v>3</v>
      </c>
      <c r="G115" s="7">
        <v>1</v>
      </c>
      <c r="H115" s="7">
        <v>3</v>
      </c>
      <c r="I115" s="7">
        <v>500</v>
      </c>
      <c r="J115" s="7">
        <v>59500</v>
      </c>
      <c r="K115" s="9">
        <v>30000</v>
      </c>
      <c r="L115" s="9">
        <v>1</v>
      </c>
      <c r="M115" s="9">
        <v>1</v>
      </c>
      <c r="N115" s="9">
        <v>2</v>
      </c>
      <c r="O115" s="9">
        <v>2</v>
      </c>
      <c r="P115" s="7">
        <v>208333</v>
      </c>
      <c r="Q115" s="60">
        <v>250000</v>
      </c>
      <c r="R115" s="48">
        <v>458333</v>
      </c>
      <c r="S115" s="7">
        <v>0</v>
      </c>
      <c r="T115" s="9">
        <v>1</v>
      </c>
      <c r="U115" s="9">
        <v>1</v>
      </c>
      <c r="V115" s="9">
        <v>2</v>
      </c>
      <c r="W115" s="9">
        <v>1</v>
      </c>
      <c r="X115" s="9">
        <v>2</v>
      </c>
      <c r="Y115" s="9">
        <v>2</v>
      </c>
      <c r="Z115" s="9">
        <v>2</v>
      </c>
      <c r="AA115" s="9">
        <v>3000</v>
      </c>
      <c r="AB115" s="9">
        <v>2</v>
      </c>
    </row>
    <row r="116" spans="1:28" x14ac:dyDescent="0.3">
      <c r="A116" s="64">
        <v>157</v>
      </c>
      <c r="B116" s="64">
        <v>1</v>
      </c>
      <c r="C116" s="64">
        <v>63</v>
      </c>
      <c r="D116" s="64">
        <v>1</v>
      </c>
      <c r="E116" s="64">
        <v>1</v>
      </c>
      <c r="F116" s="64">
        <v>4</v>
      </c>
      <c r="G116" s="7">
        <v>3</v>
      </c>
      <c r="H116" s="7">
        <v>6</v>
      </c>
      <c r="I116" s="7">
        <v>150</v>
      </c>
      <c r="J116" s="7">
        <v>49250</v>
      </c>
      <c r="K116" s="9">
        <v>30000</v>
      </c>
      <c r="L116" s="9">
        <v>1</v>
      </c>
      <c r="M116" s="9">
        <v>1</v>
      </c>
      <c r="N116" s="9">
        <v>1</v>
      </c>
      <c r="O116" s="9">
        <v>2</v>
      </c>
      <c r="P116" s="9">
        <v>250000</v>
      </c>
      <c r="Q116" s="48">
        <v>125000</v>
      </c>
      <c r="R116" s="48">
        <v>375000</v>
      </c>
      <c r="S116" s="7">
        <v>0</v>
      </c>
      <c r="T116" s="9">
        <v>1</v>
      </c>
      <c r="U116" s="9">
        <v>2</v>
      </c>
      <c r="V116" s="9">
        <v>2</v>
      </c>
      <c r="W116" s="9">
        <v>1</v>
      </c>
      <c r="X116" s="9">
        <v>2</v>
      </c>
      <c r="Y116" s="9">
        <v>2</v>
      </c>
      <c r="Z116" s="9">
        <v>2</v>
      </c>
      <c r="AA116" s="9">
        <v>2000</v>
      </c>
      <c r="AB116" s="9">
        <v>2</v>
      </c>
    </row>
    <row r="117" spans="1:28" x14ac:dyDescent="0.3">
      <c r="A117" s="64">
        <v>159</v>
      </c>
      <c r="B117" s="64">
        <v>1</v>
      </c>
      <c r="C117" s="64">
        <v>57</v>
      </c>
      <c r="D117" s="64">
        <v>1</v>
      </c>
      <c r="E117" s="64">
        <v>1</v>
      </c>
      <c r="F117" s="64">
        <v>3</v>
      </c>
      <c r="G117" s="7">
        <v>1</v>
      </c>
      <c r="H117" s="7">
        <v>4</v>
      </c>
      <c r="I117" s="7">
        <v>250</v>
      </c>
      <c r="J117" s="7">
        <v>52250</v>
      </c>
      <c r="K117" s="9">
        <v>10000</v>
      </c>
      <c r="L117" s="9">
        <v>2</v>
      </c>
      <c r="M117" s="9">
        <v>1</v>
      </c>
      <c r="N117" s="9">
        <v>1</v>
      </c>
      <c r="O117" s="9">
        <v>2</v>
      </c>
      <c r="P117" s="9">
        <v>166667</v>
      </c>
      <c r="Q117" s="9">
        <v>275000</v>
      </c>
      <c r="R117" s="7">
        <v>441667</v>
      </c>
      <c r="S117" s="7">
        <v>10</v>
      </c>
      <c r="T117" s="9">
        <v>1</v>
      </c>
      <c r="U117" s="9">
        <v>2</v>
      </c>
      <c r="V117" s="9">
        <v>2</v>
      </c>
      <c r="W117" s="9">
        <v>1</v>
      </c>
      <c r="X117" s="9">
        <v>2</v>
      </c>
      <c r="Y117" s="9">
        <v>2</v>
      </c>
      <c r="Z117" s="9">
        <v>2</v>
      </c>
      <c r="AA117" s="9">
        <v>4000</v>
      </c>
      <c r="AB117" s="9">
        <v>2</v>
      </c>
    </row>
    <row r="118" spans="1:28" x14ac:dyDescent="0.3">
      <c r="A118" s="64">
        <v>160</v>
      </c>
      <c r="B118" s="64">
        <v>1</v>
      </c>
      <c r="C118" s="64">
        <v>50</v>
      </c>
      <c r="D118" s="64">
        <v>1</v>
      </c>
      <c r="E118" s="64">
        <v>1</v>
      </c>
      <c r="F118" s="64">
        <v>4</v>
      </c>
      <c r="G118" s="7">
        <v>4</v>
      </c>
      <c r="H118" s="7">
        <v>4</v>
      </c>
      <c r="I118" s="7">
        <v>200</v>
      </c>
      <c r="J118" s="7">
        <v>46200</v>
      </c>
      <c r="K118" s="9">
        <v>55000</v>
      </c>
      <c r="L118" s="9">
        <v>1</v>
      </c>
      <c r="M118" s="9">
        <v>1</v>
      </c>
      <c r="N118" s="9">
        <v>1</v>
      </c>
      <c r="O118" s="9">
        <v>2</v>
      </c>
      <c r="P118" s="7">
        <v>450000</v>
      </c>
      <c r="Q118" s="59">
        <v>600000</v>
      </c>
      <c r="R118" s="48">
        <v>1050000</v>
      </c>
      <c r="S118" s="7">
        <v>15</v>
      </c>
      <c r="T118" s="9">
        <v>1</v>
      </c>
      <c r="U118" s="9">
        <v>2</v>
      </c>
      <c r="V118" s="9">
        <v>2</v>
      </c>
      <c r="W118" s="9">
        <v>2</v>
      </c>
      <c r="X118" s="9">
        <v>2</v>
      </c>
      <c r="Y118" s="9">
        <v>2</v>
      </c>
      <c r="Z118" s="9">
        <v>1</v>
      </c>
      <c r="AA118" s="9">
        <v>5000</v>
      </c>
      <c r="AB118" s="9">
        <v>2</v>
      </c>
    </row>
    <row r="119" spans="1:28" x14ac:dyDescent="0.3">
      <c r="A119" s="64">
        <v>161</v>
      </c>
      <c r="B119" s="64">
        <v>1</v>
      </c>
      <c r="C119" s="64">
        <v>37</v>
      </c>
      <c r="D119" s="64">
        <v>2</v>
      </c>
      <c r="E119" s="64">
        <v>1</v>
      </c>
      <c r="F119" s="64">
        <v>5</v>
      </c>
      <c r="G119" s="7">
        <v>2</v>
      </c>
      <c r="H119" s="7">
        <v>4</v>
      </c>
      <c r="I119" s="7">
        <v>200</v>
      </c>
      <c r="J119" s="7">
        <v>32200</v>
      </c>
      <c r="K119" s="9">
        <v>75000</v>
      </c>
      <c r="L119" s="9">
        <v>2</v>
      </c>
      <c r="M119" s="9">
        <v>1</v>
      </c>
      <c r="N119" s="9">
        <v>1</v>
      </c>
      <c r="O119" s="9">
        <v>2</v>
      </c>
      <c r="P119" s="7">
        <v>450000</v>
      </c>
      <c r="Q119" s="7">
        <v>416667</v>
      </c>
      <c r="R119" s="7">
        <v>866667</v>
      </c>
      <c r="S119" s="7">
        <v>0</v>
      </c>
      <c r="T119" s="9">
        <v>1</v>
      </c>
      <c r="V119" s="9">
        <v>1</v>
      </c>
      <c r="W119" s="9">
        <v>1</v>
      </c>
      <c r="X119" s="9">
        <v>2</v>
      </c>
      <c r="Y119" s="9">
        <v>2</v>
      </c>
      <c r="Z119" s="9">
        <v>2</v>
      </c>
      <c r="AA119" s="9">
        <v>1000</v>
      </c>
      <c r="AB119" s="9">
        <v>2</v>
      </c>
    </row>
    <row r="120" spans="1:28" x14ac:dyDescent="0.3">
      <c r="A120" s="64">
        <v>166</v>
      </c>
      <c r="B120" s="64">
        <v>1</v>
      </c>
      <c r="C120" s="64">
        <v>64</v>
      </c>
      <c r="D120" s="64">
        <v>2</v>
      </c>
      <c r="E120" s="64">
        <v>1</v>
      </c>
      <c r="F120" s="64">
        <v>3</v>
      </c>
      <c r="G120" s="7">
        <v>3</v>
      </c>
      <c r="H120" s="7">
        <v>7</v>
      </c>
      <c r="I120" s="7">
        <v>500</v>
      </c>
      <c r="J120" s="7">
        <v>3200</v>
      </c>
      <c r="K120" s="9">
        <v>20000</v>
      </c>
      <c r="L120" s="9">
        <v>1</v>
      </c>
      <c r="M120" s="9">
        <v>2</v>
      </c>
      <c r="N120" s="9">
        <v>1</v>
      </c>
      <c r="O120" s="9">
        <v>4</v>
      </c>
      <c r="P120" s="7">
        <v>1000000</v>
      </c>
      <c r="R120" s="7">
        <v>1000000</v>
      </c>
      <c r="S120" s="7">
        <v>0</v>
      </c>
      <c r="T120" s="9">
        <v>1</v>
      </c>
      <c r="U120" s="9">
        <v>2</v>
      </c>
      <c r="V120" s="9">
        <v>1</v>
      </c>
      <c r="W120" s="9">
        <v>2</v>
      </c>
      <c r="X120" s="9">
        <v>1</v>
      </c>
      <c r="Y120" s="9">
        <v>1</v>
      </c>
      <c r="Z120" s="9">
        <v>1</v>
      </c>
      <c r="AA120" s="9">
        <v>1500</v>
      </c>
      <c r="AB120" s="9">
        <v>2</v>
      </c>
    </row>
    <row r="121" spans="1:28" x14ac:dyDescent="0.3">
      <c r="A121" s="64">
        <v>167</v>
      </c>
      <c r="B121" s="64">
        <v>1</v>
      </c>
      <c r="C121" s="64">
        <v>61</v>
      </c>
      <c r="D121" s="64">
        <v>1</v>
      </c>
      <c r="E121" s="64">
        <v>1</v>
      </c>
      <c r="F121" s="64">
        <v>2</v>
      </c>
      <c r="G121" s="7">
        <v>2</v>
      </c>
      <c r="H121" s="7">
        <v>6</v>
      </c>
      <c r="I121" s="7">
        <v>140</v>
      </c>
      <c r="J121" s="7">
        <v>11265</v>
      </c>
      <c r="K121" s="9">
        <v>15000</v>
      </c>
      <c r="L121" s="9">
        <v>1</v>
      </c>
      <c r="M121" s="9">
        <v>2</v>
      </c>
      <c r="N121" s="9">
        <v>1</v>
      </c>
      <c r="O121" s="9">
        <v>2</v>
      </c>
      <c r="P121" s="9">
        <v>166667</v>
      </c>
      <c r="Q121" s="9"/>
      <c r="R121" s="7">
        <v>166667</v>
      </c>
      <c r="S121" s="7">
        <v>0</v>
      </c>
      <c r="T121" s="9">
        <v>1</v>
      </c>
      <c r="U121" s="9">
        <v>2</v>
      </c>
      <c r="V121" s="9">
        <v>2</v>
      </c>
      <c r="W121" s="9">
        <v>2</v>
      </c>
      <c r="X121" s="9">
        <v>1</v>
      </c>
      <c r="Y121" s="9">
        <v>2</v>
      </c>
      <c r="Z121" s="9">
        <v>2</v>
      </c>
      <c r="AB121" s="9">
        <v>2</v>
      </c>
    </row>
    <row r="122" spans="1:28" x14ac:dyDescent="0.3">
      <c r="A122" s="64">
        <v>168</v>
      </c>
      <c r="B122" s="65">
        <v>1</v>
      </c>
      <c r="C122" s="64">
        <v>39</v>
      </c>
      <c r="D122" s="64">
        <v>2</v>
      </c>
      <c r="E122" s="64">
        <v>1</v>
      </c>
      <c r="F122" s="64">
        <v>3</v>
      </c>
      <c r="G122" s="7">
        <v>4</v>
      </c>
      <c r="H122" s="7">
        <v>5</v>
      </c>
      <c r="I122" s="7">
        <v>150</v>
      </c>
      <c r="J122" s="7">
        <v>7850</v>
      </c>
      <c r="K122" s="7">
        <v>10000</v>
      </c>
      <c r="L122" s="7">
        <v>2</v>
      </c>
      <c r="M122" s="7">
        <v>2</v>
      </c>
      <c r="N122" s="7">
        <v>2</v>
      </c>
      <c r="O122" s="7">
        <v>2</v>
      </c>
      <c r="P122" s="7">
        <v>1000000</v>
      </c>
      <c r="R122" s="7">
        <v>1000000</v>
      </c>
      <c r="S122" s="7">
        <v>0</v>
      </c>
      <c r="T122" s="7">
        <v>1</v>
      </c>
      <c r="U122" s="7">
        <v>2</v>
      </c>
      <c r="V122" s="7">
        <v>2</v>
      </c>
      <c r="W122" s="7">
        <v>2</v>
      </c>
      <c r="X122" s="7">
        <v>1</v>
      </c>
      <c r="Y122" s="7">
        <v>1</v>
      </c>
      <c r="Z122" s="7">
        <v>2</v>
      </c>
      <c r="AB122" s="7">
        <v>2</v>
      </c>
    </row>
    <row r="123" spans="1:28" x14ac:dyDescent="0.3">
      <c r="A123" s="64">
        <v>169</v>
      </c>
      <c r="B123" s="65">
        <v>1</v>
      </c>
      <c r="C123" s="64">
        <v>69</v>
      </c>
      <c r="D123" s="64">
        <v>1</v>
      </c>
      <c r="E123" s="64">
        <v>1</v>
      </c>
      <c r="F123" s="64">
        <v>1</v>
      </c>
      <c r="G123" s="7">
        <v>3</v>
      </c>
      <c r="H123" s="7">
        <v>6</v>
      </c>
      <c r="I123" s="7">
        <v>250</v>
      </c>
      <c r="J123" s="7">
        <v>25250</v>
      </c>
      <c r="K123" s="7">
        <v>25000</v>
      </c>
      <c r="L123" s="7">
        <v>1</v>
      </c>
      <c r="M123" s="7">
        <v>1</v>
      </c>
      <c r="N123" s="7">
        <v>2</v>
      </c>
      <c r="O123" s="7">
        <v>2</v>
      </c>
      <c r="P123" s="9">
        <v>125833</v>
      </c>
      <c r="Q123" s="9"/>
      <c r="R123" s="7">
        <v>125833</v>
      </c>
      <c r="S123" s="7">
        <v>0</v>
      </c>
      <c r="T123" s="7">
        <v>1</v>
      </c>
      <c r="U123" s="7">
        <v>2</v>
      </c>
      <c r="V123" s="7">
        <v>2</v>
      </c>
      <c r="W123" s="7">
        <v>2</v>
      </c>
      <c r="X123" s="7">
        <v>1</v>
      </c>
      <c r="Y123" s="7">
        <v>2</v>
      </c>
      <c r="Z123" s="7">
        <v>2</v>
      </c>
      <c r="AB123" s="7">
        <v>2</v>
      </c>
    </row>
    <row r="124" spans="1:28" x14ac:dyDescent="0.3">
      <c r="A124" s="64">
        <v>170</v>
      </c>
      <c r="B124" s="65">
        <v>4</v>
      </c>
      <c r="C124" s="64">
        <v>40</v>
      </c>
      <c r="D124" s="64">
        <v>1</v>
      </c>
      <c r="E124" s="64">
        <v>1</v>
      </c>
      <c r="F124" s="64">
        <v>4</v>
      </c>
      <c r="G124" s="7">
        <v>2</v>
      </c>
      <c r="H124" s="7">
        <v>7</v>
      </c>
      <c r="I124" s="7">
        <v>0</v>
      </c>
      <c r="J124" s="7">
        <v>21500</v>
      </c>
      <c r="K124" s="7">
        <v>35000</v>
      </c>
      <c r="L124" s="7">
        <v>1</v>
      </c>
      <c r="M124" s="7">
        <v>2</v>
      </c>
      <c r="N124" s="7">
        <v>2</v>
      </c>
      <c r="O124" s="7">
        <v>2</v>
      </c>
      <c r="S124" s="7">
        <v>0</v>
      </c>
      <c r="T124" s="7">
        <v>1</v>
      </c>
      <c r="U124" s="7">
        <v>2</v>
      </c>
      <c r="V124" s="7">
        <v>2</v>
      </c>
      <c r="W124" s="7">
        <v>2</v>
      </c>
      <c r="X124" s="7">
        <v>2</v>
      </c>
      <c r="Y124" s="7">
        <v>2</v>
      </c>
      <c r="Z124" s="7">
        <v>2</v>
      </c>
      <c r="AB124" s="7">
        <v>2</v>
      </c>
    </row>
    <row r="125" spans="1:28" x14ac:dyDescent="0.3">
      <c r="A125" s="64">
        <v>171</v>
      </c>
      <c r="B125" s="65">
        <v>1</v>
      </c>
      <c r="C125" s="64">
        <v>50</v>
      </c>
      <c r="D125" s="64">
        <v>1</v>
      </c>
      <c r="E125" s="64">
        <v>1</v>
      </c>
      <c r="F125" s="64">
        <v>4</v>
      </c>
      <c r="G125" s="7">
        <v>1</v>
      </c>
      <c r="H125" s="7">
        <v>4</v>
      </c>
      <c r="I125" s="7">
        <v>4000</v>
      </c>
      <c r="J125" s="7">
        <v>151000</v>
      </c>
      <c r="K125" s="7">
        <v>150000</v>
      </c>
      <c r="L125" s="7">
        <v>1</v>
      </c>
      <c r="M125" s="7">
        <v>1</v>
      </c>
      <c r="N125" s="7">
        <v>1</v>
      </c>
      <c r="O125" s="7">
        <v>2</v>
      </c>
      <c r="P125" s="7">
        <v>400000</v>
      </c>
      <c r="Q125" s="7">
        <f t="shared" ref="Q125" si="5">500*1000</f>
        <v>500000</v>
      </c>
      <c r="R125" s="7">
        <v>900000</v>
      </c>
      <c r="S125" s="7">
        <v>1</v>
      </c>
      <c r="T125" s="7">
        <v>1</v>
      </c>
      <c r="U125" s="7">
        <v>2</v>
      </c>
      <c r="V125" s="7">
        <v>2</v>
      </c>
      <c r="W125" s="7">
        <v>2</v>
      </c>
      <c r="X125" s="7">
        <v>2</v>
      </c>
      <c r="Y125" s="7">
        <v>2</v>
      </c>
      <c r="Z125" s="7">
        <v>2</v>
      </c>
      <c r="AA125" s="7">
        <v>15000</v>
      </c>
      <c r="AB125" s="7">
        <v>2</v>
      </c>
    </row>
    <row r="126" spans="1:28" x14ac:dyDescent="0.3">
      <c r="A126" s="64">
        <v>172</v>
      </c>
      <c r="B126" s="65">
        <v>1</v>
      </c>
      <c r="C126" s="64">
        <v>75</v>
      </c>
      <c r="D126" s="64">
        <v>2</v>
      </c>
      <c r="E126" s="64">
        <v>1</v>
      </c>
      <c r="F126" s="64">
        <v>3</v>
      </c>
      <c r="G126" s="7">
        <v>2</v>
      </c>
      <c r="H126" s="7">
        <v>5</v>
      </c>
      <c r="I126" s="7">
        <v>250</v>
      </c>
      <c r="J126" s="7">
        <v>24250</v>
      </c>
      <c r="K126" s="7">
        <v>30000</v>
      </c>
      <c r="L126" s="7">
        <v>1</v>
      </c>
      <c r="M126" s="7">
        <v>2</v>
      </c>
      <c r="N126" s="7">
        <v>1</v>
      </c>
      <c r="O126" s="7">
        <v>4</v>
      </c>
      <c r="P126" s="7">
        <v>500000</v>
      </c>
      <c r="Q126" s="7">
        <v>750000</v>
      </c>
      <c r="R126" s="7">
        <v>1250000</v>
      </c>
      <c r="S126" s="7">
        <v>15</v>
      </c>
      <c r="T126" s="7">
        <v>1</v>
      </c>
      <c r="U126" s="7">
        <v>2</v>
      </c>
      <c r="V126" s="7">
        <v>2</v>
      </c>
      <c r="W126" s="7">
        <v>2</v>
      </c>
      <c r="X126" s="7">
        <v>1</v>
      </c>
      <c r="Y126" s="7">
        <v>1</v>
      </c>
      <c r="Z126" s="7">
        <v>1</v>
      </c>
      <c r="AA126" s="7">
        <v>1000</v>
      </c>
      <c r="AB126" s="7">
        <v>2</v>
      </c>
    </row>
    <row r="127" spans="1:28" x14ac:dyDescent="0.3">
      <c r="A127" s="64">
        <v>173</v>
      </c>
      <c r="B127" s="65">
        <v>1</v>
      </c>
      <c r="C127" s="64">
        <v>37</v>
      </c>
      <c r="D127" s="64">
        <v>1</v>
      </c>
      <c r="E127" s="64">
        <v>1</v>
      </c>
      <c r="F127" s="64">
        <v>4</v>
      </c>
      <c r="G127" s="7">
        <v>1</v>
      </c>
      <c r="H127" s="7">
        <v>4</v>
      </c>
      <c r="I127" s="7">
        <v>200</v>
      </c>
      <c r="J127" s="7">
        <v>52850</v>
      </c>
      <c r="K127" s="7">
        <v>40000</v>
      </c>
      <c r="L127" s="7">
        <v>1</v>
      </c>
      <c r="M127" s="7">
        <v>1</v>
      </c>
      <c r="N127" s="7">
        <v>1</v>
      </c>
      <c r="O127" s="7">
        <v>2</v>
      </c>
      <c r="P127" s="7">
        <v>1000000</v>
      </c>
      <c r="Q127" s="7">
        <v>233333</v>
      </c>
      <c r="R127" s="7">
        <v>1233333</v>
      </c>
      <c r="S127" s="7">
        <v>0</v>
      </c>
      <c r="T127" s="7">
        <v>1</v>
      </c>
      <c r="U127" s="7">
        <v>2</v>
      </c>
      <c r="V127" s="7">
        <v>2</v>
      </c>
      <c r="W127" s="7">
        <v>2</v>
      </c>
      <c r="X127" s="7">
        <v>1</v>
      </c>
      <c r="Y127" s="7">
        <v>1</v>
      </c>
      <c r="Z127" s="7">
        <v>1</v>
      </c>
      <c r="AB127" s="7">
        <v>2</v>
      </c>
    </row>
    <row r="128" spans="1:28" x14ac:dyDescent="0.3">
      <c r="A128" s="64">
        <v>174</v>
      </c>
      <c r="B128" s="65">
        <v>1</v>
      </c>
      <c r="C128" s="64">
        <v>78</v>
      </c>
      <c r="D128" s="64">
        <v>2</v>
      </c>
      <c r="E128" s="64">
        <v>1</v>
      </c>
      <c r="F128" s="64">
        <v>3</v>
      </c>
      <c r="G128" s="7">
        <v>4</v>
      </c>
      <c r="H128" s="7">
        <v>6</v>
      </c>
      <c r="I128" s="7">
        <v>250</v>
      </c>
      <c r="J128" s="7">
        <v>101370</v>
      </c>
      <c r="K128" s="7">
        <v>120000</v>
      </c>
      <c r="L128" s="7">
        <v>1</v>
      </c>
      <c r="M128" s="7">
        <v>1</v>
      </c>
      <c r="N128" s="7">
        <v>1</v>
      </c>
      <c r="O128" s="7">
        <v>2</v>
      </c>
      <c r="P128" s="7">
        <v>1000000</v>
      </c>
      <c r="Q128" s="7">
        <v>266667</v>
      </c>
      <c r="R128" s="7">
        <v>1266667</v>
      </c>
      <c r="S128" s="7">
        <v>6</v>
      </c>
      <c r="T128" s="7">
        <v>1</v>
      </c>
      <c r="U128" s="7">
        <v>2</v>
      </c>
      <c r="V128" s="7">
        <v>1</v>
      </c>
      <c r="W128" s="7">
        <v>2</v>
      </c>
      <c r="X128" s="7">
        <v>1</v>
      </c>
      <c r="Y128" s="7">
        <v>2</v>
      </c>
      <c r="Z128" s="7">
        <v>1</v>
      </c>
      <c r="AB128" s="7">
        <v>2</v>
      </c>
    </row>
    <row r="129" spans="1:28" x14ac:dyDescent="0.3">
      <c r="A129" s="64">
        <v>175</v>
      </c>
      <c r="B129" s="65">
        <v>4</v>
      </c>
      <c r="C129" s="64">
        <v>42</v>
      </c>
      <c r="D129" s="64">
        <v>1</v>
      </c>
      <c r="E129" s="64">
        <v>1</v>
      </c>
      <c r="F129" s="64">
        <v>3</v>
      </c>
      <c r="G129" s="7">
        <v>2</v>
      </c>
      <c r="H129" s="7">
        <v>4</v>
      </c>
      <c r="I129" s="7">
        <v>0</v>
      </c>
      <c r="J129" s="7">
        <v>16350</v>
      </c>
      <c r="K129" s="7">
        <v>25000</v>
      </c>
      <c r="L129" s="7">
        <v>1</v>
      </c>
      <c r="M129" s="7">
        <v>2</v>
      </c>
      <c r="N129" s="7">
        <v>2</v>
      </c>
      <c r="O129" s="7">
        <v>2</v>
      </c>
      <c r="P129" s="7">
        <v>600000</v>
      </c>
      <c r="Q129" s="7">
        <v>108333</v>
      </c>
      <c r="R129" s="7">
        <v>708333</v>
      </c>
      <c r="S129" s="7">
        <v>2</v>
      </c>
      <c r="T129" s="7">
        <v>1</v>
      </c>
      <c r="U129" s="7">
        <v>2</v>
      </c>
      <c r="V129" s="7">
        <v>2</v>
      </c>
      <c r="W129" s="7">
        <v>2</v>
      </c>
      <c r="X129" s="7">
        <v>1</v>
      </c>
      <c r="Y129" s="7">
        <v>1</v>
      </c>
      <c r="Z129" s="7">
        <v>2</v>
      </c>
      <c r="AA129" s="7">
        <v>1000</v>
      </c>
      <c r="AB129" s="7">
        <v>2</v>
      </c>
    </row>
    <row r="130" spans="1:28" x14ac:dyDescent="0.3">
      <c r="A130" s="64">
        <v>176</v>
      </c>
      <c r="B130" s="65">
        <v>1</v>
      </c>
      <c r="C130" s="64">
        <v>37</v>
      </c>
      <c r="D130" s="64">
        <v>2</v>
      </c>
      <c r="E130" s="64">
        <v>1</v>
      </c>
      <c r="F130" s="64">
        <v>4</v>
      </c>
      <c r="G130" s="7">
        <v>1</v>
      </c>
      <c r="H130" s="7">
        <v>3</v>
      </c>
      <c r="I130" s="7">
        <v>700</v>
      </c>
      <c r="J130" s="7">
        <v>47500</v>
      </c>
      <c r="K130" s="7">
        <v>120000</v>
      </c>
      <c r="L130" s="7">
        <v>2</v>
      </c>
      <c r="M130" s="7">
        <v>1</v>
      </c>
      <c r="N130" s="7">
        <v>1</v>
      </c>
      <c r="O130" s="7">
        <v>2</v>
      </c>
      <c r="P130" s="7">
        <v>300000</v>
      </c>
      <c r="Q130" s="7">
        <v>700000</v>
      </c>
      <c r="R130" s="7">
        <v>1000000</v>
      </c>
      <c r="S130" s="7">
        <v>0</v>
      </c>
      <c r="T130" s="7">
        <v>1</v>
      </c>
      <c r="U130" s="7">
        <v>2</v>
      </c>
      <c r="V130" s="7">
        <v>2</v>
      </c>
      <c r="W130" s="7">
        <v>1</v>
      </c>
      <c r="X130" s="7">
        <v>2</v>
      </c>
      <c r="Y130" s="7">
        <v>2</v>
      </c>
      <c r="Z130" s="7">
        <v>1</v>
      </c>
      <c r="AA130" s="7">
        <v>4000</v>
      </c>
      <c r="AB130" s="7">
        <v>2</v>
      </c>
    </row>
    <row r="131" spans="1:28" x14ac:dyDescent="0.3">
      <c r="A131" s="64">
        <v>177</v>
      </c>
      <c r="B131" s="65">
        <v>1</v>
      </c>
      <c r="C131" s="64">
        <v>20</v>
      </c>
      <c r="D131" s="64">
        <v>1</v>
      </c>
      <c r="E131" s="64">
        <v>2</v>
      </c>
      <c r="F131" s="64">
        <v>4</v>
      </c>
      <c r="G131" s="7">
        <v>1</v>
      </c>
      <c r="H131" s="7">
        <v>4</v>
      </c>
      <c r="I131" s="7">
        <v>500</v>
      </c>
      <c r="J131" s="7">
        <v>82500</v>
      </c>
      <c r="K131" s="7">
        <v>100000</v>
      </c>
      <c r="L131" s="7">
        <v>1</v>
      </c>
      <c r="M131" s="7">
        <v>1</v>
      </c>
      <c r="N131" s="7">
        <v>1</v>
      </c>
      <c r="O131" s="7">
        <v>2</v>
      </c>
      <c r="P131" s="7">
        <v>800000</v>
      </c>
      <c r="Q131" s="7">
        <v>800000</v>
      </c>
      <c r="R131" s="7">
        <v>1600000</v>
      </c>
      <c r="S131" s="7">
        <v>0</v>
      </c>
      <c r="T131" s="7">
        <v>1</v>
      </c>
      <c r="U131" s="7">
        <v>2</v>
      </c>
      <c r="V131" s="7">
        <v>1</v>
      </c>
      <c r="W131" s="7">
        <v>1</v>
      </c>
      <c r="X131" s="7">
        <v>2</v>
      </c>
      <c r="Y131" s="7">
        <v>2</v>
      </c>
      <c r="Z131" s="7">
        <v>1</v>
      </c>
      <c r="AA131" s="7">
        <v>10000</v>
      </c>
      <c r="AB131" s="7">
        <v>2</v>
      </c>
    </row>
    <row r="132" spans="1:28" x14ac:dyDescent="0.3">
      <c r="A132" s="64">
        <v>178</v>
      </c>
      <c r="B132" s="65">
        <v>4</v>
      </c>
      <c r="C132" s="64">
        <v>42</v>
      </c>
      <c r="D132" s="64">
        <v>1</v>
      </c>
      <c r="E132" s="64">
        <v>1</v>
      </c>
      <c r="F132" s="64">
        <v>3</v>
      </c>
      <c r="G132" s="7">
        <v>2</v>
      </c>
      <c r="H132" s="7">
        <v>5</v>
      </c>
      <c r="I132" s="7">
        <v>0</v>
      </c>
      <c r="J132" s="7">
        <v>45000</v>
      </c>
      <c r="K132" s="7">
        <v>50000</v>
      </c>
      <c r="L132" s="7">
        <v>1</v>
      </c>
      <c r="M132" s="7">
        <v>2</v>
      </c>
      <c r="N132" s="7">
        <v>1</v>
      </c>
      <c r="O132" s="7">
        <v>2</v>
      </c>
      <c r="P132" s="7">
        <v>400000</v>
      </c>
      <c r="Q132" s="7">
        <v>600000</v>
      </c>
      <c r="R132" s="7">
        <v>1000000</v>
      </c>
      <c r="S132" s="7">
        <v>2</v>
      </c>
      <c r="T132" s="7">
        <v>1</v>
      </c>
      <c r="U132" s="7">
        <v>1</v>
      </c>
      <c r="V132" s="7">
        <v>2</v>
      </c>
      <c r="W132" s="7">
        <v>2</v>
      </c>
      <c r="X132" s="7">
        <v>2</v>
      </c>
      <c r="Y132" s="7">
        <v>2</v>
      </c>
      <c r="Z132" s="7">
        <v>2</v>
      </c>
      <c r="AA132" s="7">
        <v>3000</v>
      </c>
      <c r="AB132" s="7">
        <v>2</v>
      </c>
    </row>
    <row r="133" spans="1:28" x14ac:dyDescent="0.3">
      <c r="A133" s="64">
        <v>179</v>
      </c>
      <c r="B133" s="65">
        <v>2</v>
      </c>
      <c r="C133" s="64">
        <v>63</v>
      </c>
      <c r="D133" s="64">
        <v>1</v>
      </c>
      <c r="E133" s="64">
        <v>1</v>
      </c>
      <c r="F133" s="64">
        <v>3</v>
      </c>
      <c r="G133" s="7">
        <v>1</v>
      </c>
      <c r="H133" s="7">
        <v>6</v>
      </c>
      <c r="I133" s="7">
        <v>300</v>
      </c>
      <c r="J133" s="7">
        <v>49800</v>
      </c>
      <c r="K133" s="7">
        <v>70000</v>
      </c>
      <c r="L133" s="7">
        <v>2</v>
      </c>
      <c r="M133" s="7">
        <v>1</v>
      </c>
      <c r="N133" s="7">
        <v>1</v>
      </c>
      <c r="O133" s="7">
        <v>2</v>
      </c>
      <c r="P133" s="7">
        <v>900000</v>
      </c>
      <c r="Q133" s="7">
        <f t="shared" ref="Q133:Q134" si="6">500*1000</f>
        <v>500000</v>
      </c>
      <c r="R133" s="7">
        <v>1400000</v>
      </c>
      <c r="S133" s="7">
        <v>18</v>
      </c>
      <c r="T133" s="7">
        <v>1</v>
      </c>
      <c r="U133" s="7">
        <v>1</v>
      </c>
      <c r="V133" s="7">
        <v>2</v>
      </c>
      <c r="W133" s="7">
        <v>1</v>
      </c>
      <c r="X133" s="7">
        <v>2</v>
      </c>
      <c r="Y133" s="7">
        <v>2</v>
      </c>
      <c r="Z133" s="7">
        <v>1</v>
      </c>
      <c r="AA133" s="7">
        <v>3500</v>
      </c>
      <c r="AB133" s="7">
        <v>2</v>
      </c>
    </row>
    <row r="134" spans="1:28" x14ac:dyDescent="0.3">
      <c r="A134" s="64">
        <v>180</v>
      </c>
      <c r="B134" s="65">
        <v>5</v>
      </c>
      <c r="C134" s="64">
        <v>59</v>
      </c>
      <c r="D134" s="64">
        <v>2</v>
      </c>
      <c r="E134" s="64">
        <v>1</v>
      </c>
      <c r="F134" s="64">
        <v>3</v>
      </c>
      <c r="G134" s="7">
        <v>3</v>
      </c>
      <c r="H134" s="7">
        <v>2</v>
      </c>
      <c r="I134" s="7">
        <v>0</v>
      </c>
      <c r="J134" s="7">
        <v>17600</v>
      </c>
      <c r="K134" s="7">
        <v>25000</v>
      </c>
      <c r="L134" s="7">
        <v>2</v>
      </c>
      <c r="M134" s="7">
        <v>1</v>
      </c>
      <c r="N134" s="7">
        <v>1</v>
      </c>
      <c r="O134" s="7">
        <v>2</v>
      </c>
      <c r="P134" s="7">
        <v>300000</v>
      </c>
      <c r="Q134" s="7">
        <f t="shared" si="6"/>
        <v>500000</v>
      </c>
      <c r="R134" s="7">
        <v>800000</v>
      </c>
      <c r="S134" s="7">
        <v>5</v>
      </c>
      <c r="T134" s="7">
        <v>2</v>
      </c>
      <c r="U134" s="7">
        <v>2</v>
      </c>
      <c r="V134" s="7">
        <v>2</v>
      </c>
      <c r="W134" s="7">
        <v>1</v>
      </c>
      <c r="X134" s="7">
        <v>2</v>
      </c>
      <c r="Y134" s="7">
        <v>2</v>
      </c>
      <c r="Z134" s="7">
        <v>1</v>
      </c>
      <c r="AA134" s="7">
        <v>2000</v>
      </c>
      <c r="AB134" s="7">
        <v>2</v>
      </c>
    </row>
    <row r="135" spans="1:28" x14ac:dyDescent="0.3">
      <c r="A135" s="64">
        <v>181</v>
      </c>
      <c r="B135" s="65">
        <v>1</v>
      </c>
      <c r="C135" s="64">
        <v>52</v>
      </c>
      <c r="D135" s="64">
        <v>1</v>
      </c>
      <c r="E135" s="64">
        <v>1</v>
      </c>
      <c r="F135" s="64">
        <v>3</v>
      </c>
      <c r="G135" s="7">
        <v>3</v>
      </c>
      <c r="H135" s="7">
        <v>3</v>
      </c>
      <c r="I135" s="7">
        <v>1000</v>
      </c>
      <c r="J135" s="7">
        <v>33900</v>
      </c>
      <c r="K135" s="7">
        <v>30000</v>
      </c>
      <c r="L135" s="7">
        <v>1</v>
      </c>
      <c r="M135" s="7">
        <v>2</v>
      </c>
      <c r="N135" s="7">
        <v>1</v>
      </c>
      <c r="O135" s="7">
        <v>3</v>
      </c>
      <c r="P135" s="7">
        <v>500000</v>
      </c>
      <c r="R135" s="7">
        <v>500000</v>
      </c>
      <c r="S135" s="7">
        <v>7</v>
      </c>
      <c r="T135" s="7">
        <v>1</v>
      </c>
      <c r="U135" s="7">
        <v>2</v>
      </c>
      <c r="V135" s="7">
        <v>2</v>
      </c>
      <c r="W135" s="7">
        <v>2</v>
      </c>
      <c r="X135" s="7">
        <v>1</v>
      </c>
      <c r="Y135" s="7">
        <v>2</v>
      </c>
      <c r="Z135" s="7">
        <v>1</v>
      </c>
      <c r="AB135" s="7">
        <v>2</v>
      </c>
    </row>
    <row r="136" spans="1:28" x14ac:dyDescent="0.3">
      <c r="A136" s="64">
        <v>182</v>
      </c>
      <c r="B136" s="65">
        <v>1</v>
      </c>
      <c r="C136" s="64">
        <v>54</v>
      </c>
      <c r="D136" s="64">
        <v>1</v>
      </c>
      <c r="E136" s="64">
        <v>1</v>
      </c>
      <c r="F136" s="64">
        <v>3</v>
      </c>
      <c r="G136" s="7">
        <v>3</v>
      </c>
      <c r="H136" s="7">
        <v>8</v>
      </c>
      <c r="I136" s="7">
        <v>800</v>
      </c>
      <c r="J136" s="7">
        <v>65800</v>
      </c>
      <c r="K136" s="7">
        <v>100000</v>
      </c>
      <c r="L136" s="7">
        <v>2</v>
      </c>
      <c r="M136" s="7">
        <v>1</v>
      </c>
      <c r="N136" s="7">
        <v>1</v>
      </c>
      <c r="O136" s="7">
        <v>2</v>
      </c>
      <c r="P136" s="9">
        <v>333333</v>
      </c>
      <c r="Q136" s="9"/>
      <c r="R136" s="7">
        <v>333333</v>
      </c>
      <c r="S136" s="7">
        <v>6</v>
      </c>
      <c r="T136" s="7">
        <v>1</v>
      </c>
      <c r="U136" s="7">
        <v>2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B136" s="7">
        <v>2</v>
      </c>
    </row>
    <row r="137" spans="1:28" x14ac:dyDescent="0.3">
      <c r="A137" s="64">
        <v>183</v>
      </c>
      <c r="B137" s="65">
        <v>2</v>
      </c>
      <c r="C137" s="64">
        <v>52</v>
      </c>
      <c r="D137" s="64">
        <v>2</v>
      </c>
      <c r="E137" s="64">
        <v>2</v>
      </c>
      <c r="F137" s="64">
        <v>2</v>
      </c>
      <c r="G137" s="7">
        <v>3</v>
      </c>
      <c r="H137" s="7">
        <v>1</v>
      </c>
      <c r="I137" s="7">
        <v>150</v>
      </c>
      <c r="J137" s="7">
        <v>13650</v>
      </c>
      <c r="K137" s="7">
        <v>20000</v>
      </c>
      <c r="L137" s="7">
        <v>1</v>
      </c>
      <c r="M137" s="7">
        <v>2</v>
      </c>
      <c r="N137" s="7">
        <v>1</v>
      </c>
      <c r="O137" s="7">
        <v>2</v>
      </c>
      <c r="P137" s="7">
        <v>500000</v>
      </c>
      <c r="Q137" s="7">
        <f>100*1000*4</f>
        <v>400000</v>
      </c>
      <c r="R137" s="7">
        <v>900000</v>
      </c>
      <c r="S137" s="7">
        <v>0</v>
      </c>
      <c r="T137" s="7">
        <v>1</v>
      </c>
      <c r="U137" s="7">
        <v>2</v>
      </c>
      <c r="V137" s="7">
        <v>2</v>
      </c>
      <c r="W137" s="7">
        <v>1</v>
      </c>
      <c r="X137" s="7">
        <v>2</v>
      </c>
      <c r="Y137" s="7">
        <v>2</v>
      </c>
      <c r="Z137" s="7">
        <v>1</v>
      </c>
      <c r="AB137" s="7">
        <v>2</v>
      </c>
    </row>
    <row r="138" spans="1:28" x14ac:dyDescent="0.3">
      <c r="A138" s="64">
        <v>184</v>
      </c>
      <c r="B138" s="65">
        <v>2</v>
      </c>
      <c r="C138" s="64">
        <v>31</v>
      </c>
      <c r="D138" s="64">
        <v>1</v>
      </c>
      <c r="E138" s="64">
        <v>1</v>
      </c>
      <c r="F138" s="64">
        <v>3</v>
      </c>
      <c r="G138" s="7">
        <v>3</v>
      </c>
      <c r="H138" s="7">
        <v>5</v>
      </c>
      <c r="I138" s="7">
        <v>300</v>
      </c>
      <c r="J138" s="7">
        <v>27300</v>
      </c>
      <c r="K138" s="7">
        <v>30000</v>
      </c>
      <c r="L138" s="7">
        <v>1</v>
      </c>
      <c r="M138" s="7">
        <v>2</v>
      </c>
      <c r="N138" s="7">
        <v>2</v>
      </c>
      <c r="O138" s="7">
        <v>2</v>
      </c>
      <c r="P138" s="7">
        <v>125000</v>
      </c>
      <c r="Q138" s="48">
        <v>125000</v>
      </c>
      <c r="R138" s="48">
        <v>250000</v>
      </c>
      <c r="S138" s="7">
        <v>0</v>
      </c>
      <c r="T138" s="7">
        <v>1</v>
      </c>
      <c r="U138" s="7">
        <v>2</v>
      </c>
      <c r="V138" s="7">
        <v>2</v>
      </c>
      <c r="W138" s="7">
        <v>1</v>
      </c>
      <c r="X138" s="7">
        <v>2</v>
      </c>
      <c r="Y138" s="7">
        <v>2</v>
      </c>
      <c r="Z138" s="7">
        <v>1</v>
      </c>
      <c r="AA138" s="7">
        <v>3000</v>
      </c>
      <c r="AB138" s="7">
        <v>1</v>
      </c>
    </row>
    <row r="139" spans="1:28" x14ac:dyDescent="0.3">
      <c r="A139" s="64">
        <v>185</v>
      </c>
      <c r="B139" s="65">
        <v>3</v>
      </c>
      <c r="C139" s="64">
        <v>52</v>
      </c>
      <c r="D139" s="64">
        <v>1</v>
      </c>
      <c r="E139" s="64">
        <v>1</v>
      </c>
      <c r="F139" s="64">
        <v>3</v>
      </c>
      <c r="G139" s="7">
        <v>3</v>
      </c>
      <c r="H139" s="7">
        <v>2</v>
      </c>
      <c r="I139" s="7">
        <v>350</v>
      </c>
      <c r="J139" s="7">
        <v>60350</v>
      </c>
      <c r="K139" s="7">
        <v>56000</v>
      </c>
      <c r="L139" s="7">
        <v>1</v>
      </c>
      <c r="M139" s="7">
        <v>2</v>
      </c>
      <c r="N139" s="7">
        <v>1</v>
      </c>
      <c r="O139" s="7">
        <v>2</v>
      </c>
      <c r="P139" s="7">
        <v>1000000</v>
      </c>
      <c r="Q139" s="48">
        <v>125000</v>
      </c>
      <c r="R139" s="48">
        <v>1125000</v>
      </c>
      <c r="S139" s="7">
        <v>0</v>
      </c>
      <c r="T139" s="7">
        <v>1</v>
      </c>
      <c r="U139" s="7">
        <v>1</v>
      </c>
      <c r="V139" s="7">
        <v>2</v>
      </c>
      <c r="W139" s="7">
        <v>1</v>
      </c>
      <c r="X139" s="7">
        <v>2</v>
      </c>
      <c r="Y139" s="7">
        <v>2</v>
      </c>
      <c r="Z139" s="7">
        <v>1</v>
      </c>
      <c r="AA139" s="7">
        <v>8000</v>
      </c>
      <c r="AB139" s="7">
        <v>2</v>
      </c>
    </row>
    <row r="140" spans="1:28" x14ac:dyDescent="0.3">
      <c r="A140" s="64">
        <v>186</v>
      </c>
      <c r="B140" s="65">
        <v>4</v>
      </c>
      <c r="C140" s="64">
        <v>45</v>
      </c>
      <c r="D140" s="64">
        <v>1</v>
      </c>
      <c r="F140" s="64">
        <v>3</v>
      </c>
      <c r="G140" s="7">
        <v>4</v>
      </c>
      <c r="H140" s="7">
        <v>2</v>
      </c>
      <c r="I140" s="7">
        <v>0</v>
      </c>
      <c r="J140" s="7">
        <v>40000</v>
      </c>
      <c r="K140" s="7">
        <v>100000</v>
      </c>
      <c r="L140" s="7">
        <v>1</v>
      </c>
      <c r="M140" s="7">
        <v>1</v>
      </c>
      <c r="N140" s="7">
        <v>1</v>
      </c>
      <c r="O140" s="7">
        <v>2</v>
      </c>
      <c r="P140" s="9">
        <v>291667</v>
      </c>
      <c r="Q140" s="61">
        <v>291667</v>
      </c>
      <c r="R140" s="7">
        <v>583334</v>
      </c>
      <c r="S140" s="7">
        <v>0</v>
      </c>
      <c r="T140" s="7">
        <v>2</v>
      </c>
      <c r="U140" s="7">
        <v>2</v>
      </c>
      <c r="V140" s="7">
        <v>2</v>
      </c>
      <c r="W140" s="7">
        <v>2</v>
      </c>
      <c r="X140" s="7">
        <v>2</v>
      </c>
      <c r="Y140" s="7">
        <v>2</v>
      </c>
      <c r="Z140" s="7">
        <v>2</v>
      </c>
      <c r="AA140" s="7">
        <v>7000</v>
      </c>
      <c r="AB140" s="7">
        <v>2</v>
      </c>
    </row>
    <row r="141" spans="1:28" x14ac:dyDescent="0.3">
      <c r="A141" s="64">
        <v>187</v>
      </c>
      <c r="B141" s="65">
        <v>4</v>
      </c>
      <c r="C141" s="64">
        <v>45</v>
      </c>
      <c r="D141" s="64">
        <v>2</v>
      </c>
      <c r="E141" s="64">
        <v>1</v>
      </c>
      <c r="F141" s="64">
        <v>4</v>
      </c>
      <c r="G141" s="7">
        <v>2</v>
      </c>
      <c r="H141" s="7">
        <v>4</v>
      </c>
      <c r="I141" s="7">
        <v>1500</v>
      </c>
      <c r="J141" s="7">
        <v>109500</v>
      </c>
      <c r="K141" s="7">
        <v>120000</v>
      </c>
      <c r="L141" s="7">
        <v>2</v>
      </c>
      <c r="M141" s="7">
        <v>1</v>
      </c>
      <c r="N141" s="7">
        <v>1</v>
      </c>
      <c r="O141" s="7">
        <v>2</v>
      </c>
      <c r="P141" s="7">
        <v>125000</v>
      </c>
      <c r="Q141" s="48">
        <v>125000</v>
      </c>
      <c r="R141" s="48">
        <v>250000</v>
      </c>
      <c r="S141" s="7">
        <v>0</v>
      </c>
      <c r="T141" s="7">
        <v>2</v>
      </c>
      <c r="U141" s="7">
        <v>2</v>
      </c>
      <c r="V141" s="7">
        <v>1</v>
      </c>
      <c r="W141" s="7">
        <v>2</v>
      </c>
      <c r="X141" s="7">
        <v>2</v>
      </c>
      <c r="Y141" s="7">
        <v>2</v>
      </c>
      <c r="Z141" s="7">
        <v>2</v>
      </c>
      <c r="AA141" s="7">
        <v>5000</v>
      </c>
      <c r="AB141" s="7">
        <v>2</v>
      </c>
    </row>
    <row r="142" spans="1:28" x14ac:dyDescent="0.3">
      <c r="A142" s="67">
        <v>189</v>
      </c>
      <c r="B142" s="67">
        <v>4</v>
      </c>
      <c r="C142" s="67">
        <v>33</v>
      </c>
      <c r="D142" s="67">
        <v>1</v>
      </c>
      <c r="E142" s="67">
        <v>1</v>
      </c>
      <c r="F142" s="67">
        <v>3</v>
      </c>
      <c r="G142" s="10">
        <v>4</v>
      </c>
      <c r="H142" s="7">
        <v>5</v>
      </c>
      <c r="I142" s="10">
        <v>1500</v>
      </c>
      <c r="J142" s="7">
        <v>92500</v>
      </c>
      <c r="K142" s="7">
        <v>130000</v>
      </c>
      <c r="L142" s="10">
        <v>2</v>
      </c>
      <c r="M142" s="10">
        <v>1</v>
      </c>
      <c r="N142" s="10">
        <v>2</v>
      </c>
      <c r="O142" s="10">
        <v>2</v>
      </c>
      <c r="P142" s="7">
        <v>208333</v>
      </c>
      <c r="Q142" s="58">
        <v>166667</v>
      </c>
      <c r="R142" s="7">
        <v>375000</v>
      </c>
      <c r="S142" s="7">
        <v>0</v>
      </c>
      <c r="T142" s="10">
        <v>1</v>
      </c>
      <c r="U142" s="10">
        <v>2</v>
      </c>
      <c r="V142" s="10">
        <v>2</v>
      </c>
      <c r="W142" s="10">
        <v>2</v>
      </c>
      <c r="X142" s="10">
        <v>2</v>
      </c>
      <c r="Y142" s="10">
        <v>2</v>
      </c>
      <c r="Z142" s="10">
        <v>2</v>
      </c>
      <c r="AA142" s="10">
        <v>7000</v>
      </c>
      <c r="AB142" s="10">
        <v>2</v>
      </c>
    </row>
    <row r="143" spans="1:28" x14ac:dyDescent="0.3">
      <c r="A143" s="67">
        <v>193</v>
      </c>
      <c r="B143" s="67">
        <v>4</v>
      </c>
      <c r="C143" s="67">
        <v>40</v>
      </c>
      <c r="D143" s="67">
        <v>2</v>
      </c>
      <c r="E143" s="67">
        <v>1</v>
      </c>
      <c r="F143" s="67">
        <v>3</v>
      </c>
      <c r="G143" s="10">
        <v>3</v>
      </c>
      <c r="H143" s="7">
        <v>4</v>
      </c>
      <c r="I143" s="10">
        <v>1000</v>
      </c>
      <c r="J143" s="7">
        <v>88000</v>
      </c>
      <c r="K143" s="7">
        <v>100000</v>
      </c>
      <c r="L143" s="10">
        <v>1</v>
      </c>
      <c r="M143" s="10">
        <v>1</v>
      </c>
      <c r="N143" s="10">
        <v>1</v>
      </c>
      <c r="O143" s="10">
        <v>2</v>
      </c>
      <c r="P143" s="7">
        <v>125000</v>
      </c>
      <c r="Q143" s="48">
        <v>125000</v>
      </c>
      <c r="R143" s="48">
        <v>250000</v>
      </c>
      <c r="S143" s="7">
        <v>0</v>
      </c>
      <c r="T143" s="10">
        <v>1</v>
      </c>
      <c r="U143" s="10">
        <v>2</v>
      </c>
      <c r="V143" s="10">
        <v>2</v>
      </c>
      <c r="W143" s="10">
        <v>2</v>
      </c>
      <c r="X143" s="10">
        <v>2</v>
      </c>
      <c r="Y143" s="10">
        <v>2</v>
      </c>
      <c r="Z143" s="10">
        <v>2</v>
      </c>
      <c r="AA143" s="10">
        <v>5000</v>
      </c>
      <c r="AB143" s="10">
        <v>2</v>
      </c>
    </row>
    <row r="144" spans="1:28" x14ac:dyDescent="0.3">
      <c r="A144" s="67">
        <v>194</v>
      </c>
      <c r="B144" s="67">
        <v>4</v>
      </c>
      <c r="C144" s="67">
        <v>40</v>
      </c>
      <c r="D144" s="67">
        <v>1</v>
      </c>
      <c r="E144" s="67">
        <v>1</v>
      </c>
      <c r="F144" s="67">
        <v>4</v>
      </c>
      <c r="G144" s="10">
        <v>2</v>
      </c>
      <c r="H144" s="7">
        <v>4</v>
      </c>
      <c r="I144" s="7">
        <v>0</v>
      </c>
      <c r="J144" s="7">
        <v>43000</v>
      </c>
      <c r="K144" s="7">
        <v>30000</v>
      </c>
      <c r="L144" s="10">
        <v>1</v>
      </c>
      <c r="M144" s="10">
        <v>1</v>
      </c>
      <c r="N144" s="10">
        <v>1</v>
      </c>
      <c r="O144" s="10">
        <v>2</v>
      </c>
      <c r="P144" s="10">
        <v>500000</v>
      </c>
      <c r="Q144" s="7">
        <v>250000</v>
      </c>
      <c r="R144" s="7">
        <v>750000</v>
      </c>
      <c r="S144" s="7">
        <v>0</v>
      </c>
      <c r="T144" s="10">
        <v>1</v>
      </c>
      <c r="U144" s="10">
        <v>2</v>
      </c>
      <c r="V144" s="10">
        <v>2</v>
      </c>
      <c r="W144" s="10">
        <v>2</v>
      </c>
      <c r="X144" s="10">
        <v>2</v>
      </c>
      <c r="Y144" s="10">
        <v>2</v>
      </c>
      <c r="Z144" s="10">
        <v>2</v>
      </c>
      <c r="AA144" s="10"/>
      <c r="AB144" s="10">
        <v>2</v>
      </c>
    </row>
    <row r="145" spans="1:28" x14ac:dyDescent="0.3">
      <c r="A145" s="67">
        <v>195</v>
      </c>
      <c r="B145" s="67">
        <v>1</v>
      </c>
      <c r="C145" s="67">
        <v>90</v>
      </c>
      <c r="D145" s="67">
        <v>2</v>
      </c>
      <c r="E145" s="67">
        <v>1</v>
      </c>
      <c r="F145" s="67">
        <v>1</v>
      </c>
      <c r="G145" s="10">
        <v>4</v>
      </c>
      <c r="H145" s="7">
        <v>2</v>
      </c>
      <c r="I145" s="10">
        <v>250</v>
      </c>
      <c r="J145" s="7">
        <v>9250</v>
      </c>
      <c r="K145" s="7">
        <v>25000</v>
      </c>
      <c r="L145" s="10">
        <v>1</v>
      </c>
      <c r="M145" s="10">
        <v>1</v>
      </c>
      <c r="N145" s="10">
        <v>2</v>
      </c>
      <c r="O145" s="10">
        <v>2</v>
      </c>
      <c r="P145" s="10">
        <v>330000</v>
      </c>
      <c r="Q145" s="10">
        <f>17*1000*30</f>
        <v>510000</v>
      </c>
      <c r="R145" s="10">
        <v>840000</v>
      </c>
      <c r="S145" s="7">
        <v>20</v>
      </c>
      <c r="T145" s="10">
        <v>1</v>
      </c>
      <c r="U145" s="10">
        <v>2</v>
      </c>
      <c r="V145" s="10">
        <v>2</v>
      </c>
      <c r="W145" s="10">
        <v>2</v>
      </c>
      <c r="X145" s="10">
        <v>1</v>
      </c>
      <c r="Y145" s="10">
        <v>1</v>
      </c>
      <c r="Z145" s="10">
        <v>2</v>
      </c>
      <c r="AA145" s="10">
        <v>800</v>
      </c>
      <c r="AB145" s="10">
        <v>2</v>
      </c>
    </row>
    <row r="146" spans="1:28" x14ac:dyDescent="0.3">
      <c r="A146" s="67">
        <v>196</v>
      </c>
      <c r="B146" s="67">
        <v>1</v>
      </c>
      <c r="C146" s="67">
        <v>24</v>
      </c>
      <c r="D146" s="67">
        <v>1</v>
      </c>
      <c r="E146" s="67">
        <v>3</v>
      </c>
      <c r="F146" s="67">
        <v>4</v>
      </c>
      <c r="G146" s="10">
        <v>3</v>
      </c>
      <c r="H146" s="7">
        <v>5</v>
      </c>
      <c r="I146" s="10">
        <v>250</v>
      </c>
      <c r="J146" s="7">
        <v>71250</v>
      </c>
      <c r="K146" s="7">
        <v>40000</v>
      </c>
      <c r="L146" s="10">
        <v>1</v>
      </c>
      <c r="M146" s="10">
        <v>2</v>
      </c>
      <c r="N146" s="10">
        <v>2</v>
      </c>
      <c r="O146" s="10">
        <v>2</v>
      </c>
      <c r="P146" s="9">
        <v>250000</v>
      </c>
      <c r="Q146" s="58">
        <v>166667</v>
      </c>
      <c r="R146" s="7">
        <v>416667</v>
      </c>
      <c r="S146" s="7">
        <v>18</v>
      </c>
      <c r="T146" s="10">
        <v>1</v>
      </c>
      <c r="U146" s="10">
        <v>2</v>
      </c>
      <c r="V146" s="10">
        <v>1</v>
      </c>
      <c r="W146" s="10">
        <v>2</v>
      </c>
      <c r="X146" s="10">
        <v>1</v>
      </c>
      <c r="Y146" s="10">
        <v>2</v>
      </c>
      <c r="Z146" s="10">
        <v>1</v>
      </c>
      <c r="AA146" s="10">
        <v>5000</v>
      </c>
      <c r="AB146" s="10">
        <v>2</v>
      </c>
    </row>
    <row r="147" spans="1:28" x14ac:dyDescent="0.3">
      <c r="A147" s="67">
        <v>197</v>
      </c>
      <c r="B147" s="67">
        <v>4</v>
      </c>
      <c r="C147" s="67">
        <v>27</v>
      </c>
      <c r="D147" s="67">
        <v>1</v>
      </c>
      <c r="E147" s="67">
        <v>1</v>
      </c>
      <c r="F147" s="67">
        <v>4</v>
      </c>
      <c r="G147" s="10">
        <v>4</v>
      </c>
      <c r="H147" s="7">
        <v>5</v>
      </c>
      <c r="I147" s="10">
        <v>250</v>
      </c>
      <c r="J147" s="7">
        <v>105250</v>
      </c>
      <c r="K147" s="7">
        <v>50000</v>
      </c>
      <c r="L147" s="10">
        <v>2</v>
      </c>
      <c r="M147" s="10">
        <v>2</v>
      </c>
      <c r="N147" s="10">
        <v>2</v>
      </c>
      <c r="O147" s="10">
        <v>1</v>
      </c>
      <c r="P147" s="7">
        <v>1000000</v>
      </c>
      <c r="R147" s="7">
        <v>1000000</v>
      </c>
      <c r="S147" s="7">
        <v>0</v>
      </c>
      <c r="T147" s="10">
        <v>1</v>
      </c>
      <c r="U147" s="10">
        <v>2</v>
      </c>
      <c r="V147" s="10">
        <v>1</v>
      </c>
      <c r="W147" s="10">
        <v>2</v>
      </c>
      <c r="X147" s="10">
        <v>2</v>
      </c>
      <c r="Y147" s="10">
        <v>2</v>
      </c>
      <c r="Z147" s="10">
        <v>1</v>
      </c>
      <c r="AA147" s="10">
        <v>7500</v>
      </c>
      <c r="AB147" s="10">
        <v>2</v>
      </c>
    </row>
    <row r="148" spans="1:28" x14ac:dyDescent="0.3">
      <c r="A148" s="67">
        <v>198</v>
      </c>
      <c r="B148" s="67">
        <v>2</v>
      </c>
      <c r="C148" s="67">
        <v>69</v>
      </c>
      <c r="D148" s="67">
        <v>2</v>
      </c>
      <c r="E148" s="67">
        <v>1</v>
      </c>
      <c r="F148" s="67">
        <v>1</v>
      </c>
      <c r="G148" s="10">
        <v>4</v>
      </c>
      <c r="H148" s="7">
        <v>2</v>
      </c>
      <c r="I148" s="7">
        <v>0</v>
      </c>
      <c r="J148" s="7">
        <v>24000</v>
      </c>
      <c r="K148" s="7">
        <v>10000</v>
      </c>
      <c r="L148" s="10">
        <v>1</v>
      </c>
      <c r="M148" s="10">
        <v>3</v>
      </c>
      <c r="N148" s="10">
        <v>4</v>
      </c>
      <c r="O148" s="10">
        <v>3</v>
      </c>
      <c r="P148" s="7">
        <v>1000000</v>
      </c>
      <c r="R148" s="7">
        <v>1000000</v>
      </c>
      <c r="S148" s="7">
        <v>0</v>
      </c>
      <c r="T148" s="10">
        <v>1</v>
      </c>
      <c r="U148" s="10">
        <v>2</v>
      </c>
      <c r="V148" s="10">
        <v>2</v>
      </c>
      <c r="W148" s="10">
        <v>2</v>
      </c>
      <c r="X148" s="10">
        <v>1</v>
      </c>
      <c r="Y148" s="10">
        <v>1</v>
      </c>
      <c r="Z148" s="10">
        <v>2</v>
      </c>
      <c r="AA148" s="10">
        <v>6000</v>
      </c>
      <c r="AB148" s="10">
        <v>2</v>
      </c>
    </row>
    <row r="149" spans="1:28" x14ac:dyDescent="0.3">
      <c r="A149" s="67">
        <v>199</v>
      </c>
      <c r="B149" s="67">
        <v>1</v>
      </c>
      <c r="C149" s="67">
        <v>51</v>
      </c>
      <c r="D149" s="67">
        <v>1</v>
      </c>
      <c r="E149" s="67">
        <v>1</v>
      </c>
      <c r="F149" s="67">
        <v>3</v>
      </c>
      <c r="G149" s="10">
        <v>3</v>
      </c>
      <c r="H149" s="7">
        <v>4</v>
      </c>
      <c r="I149" s="10">
        <v>200</v>
      </c>
      <c r="J149" s="7">
        <v>18200</v>
      </c>
      <c r="K149" s="7">
        <v>20000</v>
      </c>
      <c r="L149" s="10">
        <v>1</v>
      </c>
      <c r="M149" s="10">
        <v>4</v>
      </c>
      <c r="N149" s="10">
        <v>2</v>
      </c>
      <c r="O149" s="10">
        <v>3</v>
      </c>
      <c r="P149" s="7">
        <v>1000000</v>
      </c>
      <c r="Q149" s="48">
        <v>333333</v>
      </c>
      <c r="R149" s="48">
        <v>1333333</v>
      </c>
      <c r="S149" s="7">
        <v>0</v>
      </c>
      <c r="T149" s="10">
        <v>1</v>
      </c>
      <c r="U149" s="10">
        <v>2</v>
      </c>
      <c r="V149" s="10">
        <v>2</v>
      </c>
      <c r="W149" s="10">
        <v>2</v>
      </c>
      <c r="X149" s="10">
        <v>1</v>
      </c>
      <c r="Y149" s="10">
        <v>2</v>
      </c>
      <c r="Z149" s="10">
        <v>2</v>
      </c>
      <c r="AA149" s="10">
        <v>4000</v>
      </c>
      <c r="AB149" s="10">
        <v>2</v>
      </c>
    </row>
    <row r="150" spans="1:28" x14ac:dyDescent="0.3">
      <c r="A150" s="67">
        <v>200</v>
      </c>
      <c r="B150" s="67">
        <v>1</v>
      </c>
      <c r="C150" s="67">
        <v>40</v>
      </c>
      <c r="D150" s="67">
        <v>2</v>
      </c>
      <c r="E150" s="67">
        <v>1</v>
      </c>
      <c r="F150" s="67">
        <v>4</v>
      </c>
      <c r="G150" s="10">
        <v>3</v>
      </c>
      <c r="H150" s="7">
        <v>5</v>
      </c>
      <c r="I150" s="10">
        <v>300</v>
      </c>
      <c r="J150" s="7">
        <v>28300</v>
      </c>
      <c r="K150" s="7">
        <v>35000</v>
      </c>
      <c r="L150" s="10">
        <v>1</v>
      </c>
      <c r="M150" s="10">
        <v>2</v>
      </c>
      <c r="N150" s="10">
        <v>1</v>
      </c>
      <c r="O150" s="10">
        <v>2</v>
      </c>
      <c r="P150" s="10">
        <v>583333</v>
      </c>
      <c r="Q150" s="7">
        <v>416667</v>
      </c>
      <c r="R150" s="7">
        <v>1000000</v>
      </c>
      <c r="S150" s="7">
        <v>20</v>
      </c>
      <c r="T150" s="10">
        <v>1</v>
      </c>
      <c r="U150" s="10">
        <v>2</v>
      </c>
      <c r="V150" s="10">
        <v>2</v>
      </c>
      <c r="W150" s="10">
        <v>2</v>
      </c>
      <c r="X150" s="10">
        <v>1</v>
      </c>
      <c r="Y150" s="10">
        <v>2</v>
      </c>
      <c r="Z150" s="10">
        <v>2</v>
      </c>
      <c r="AA150" s="10"/>
      <c r="AB150" s="10">
        <v>2</v>
      </c>
    </row>
    <row r="151" spans="1:28" x14ac:dyDescent="0.3">
      <c r="A151" s="67">
        <v>201</v>
      </c>
      <c r="B151" s="67">
        <v>2</v>
      </c>
      <c r="C151" s="67">
        <v>64</v>
      </c>
      <c r="D151" s="67">
        <v>2</v>
      </c>
      <c r="E151" s="67">
        <v>1</v>
      </c>
      <c r="F151" s="67">
        <v>2</v>
      </c>
      <c r="G151" s="10">
        <v>3</v>
      </c>
      <c r="H151" s="7">
        <v>6</v>
      </c>
      <c r="I151" s="10">
        <v>300</v>
      </c>
      <c r="J151" s="7">
        <v>13700</v>
      </c>
      <c r="K151" s="7">
        <v>20000</v>
      </c>
      <c r="L151" s="10">
        <v>1</v>
      </c>
      <c r="M151" s="10">
        <v>3</v>
      </c>
      <c r="N151" s="10">
        <v>2</v>
      </c>
      <c r="O151" s="10">
        <v>3</v>
      </c>
      <c r="P151" s="7">
        <v>500000</v>
      </c>
      <c r="R151" s="7">
        <v>500000</v>
      </c>
      <c r="S151" s="7">
        <v>15</v>
      </c>
      <c r="T151" s="10">
        <v>1</v>
      </c>
      <c r="U151" s="10">
        <v>2</v>
      </c>
      <c r="V151" s="10">
        <v>2</v>
      </c>
      <c r="W151" s="10">
        <v>2</v>
      </c>
      <c r="X151" s="10">
        <v>1</v>
      </c>
      <c r="Y151" s="10">
        <v>2</v>
      </c>
      <c r="Z151" s="10">
        <v>2</v>
      </c>
      <c r="AA151" s="10">
        <v>3000</v>
      </c>
      <c r="AB151" s="10">
        <v>2</v>
      </c>
    </row>
    <row r="152" spans="1:28" x14ac:dyDescent="0.3">
      <c r="A152" s="67">
        <v>202</v>
      </c>
      <c r="B152" s="67">
        <v>4</v>
      </c>
      <c r="C152" s="67">
        <v>29</v>
      </c>
      <c r="D152" s="67">
        <v>1</v>
      </c>
      <c r="E152" s="67">
        <v>1</v>
      </c>
      <c r="F152" s="67">
        <v>4</v>
      </c>
      <c r="G152" s="10">
        <v>4</v>
      </c>
      <c r="H152" s="7">
        <v>4</v>
      </c>
      <c r="I152" s="10">
        <v>500</v>
      </c>
      <c r="J152" s="7">
        <v>54100</v>
      </c>
      <c r="K152" s="7">
        <v>60000</v>
      </c>
      <c r="L152" s="10">
        <v>2</v>
      </c>
      <c r="M152" s="10">
        <v>1</v>
      </c>
      <c r="N152" s="10">
        <v>1</v>
      </c>
      <c r="O152" s="10">
        <v>2</v>
      </c>
      <c r="P152" s="10">
        <v>700000</v>
      </c>
      <c r="Q152" s="10">
        <v>700000</v>
      </c>
      <c r="R152" s="10">
        <v>1400000</v>
      </c>
      <c r="S152" s="7">
        <v>0</v>
      </c>
      <c r="T152" s="10">
        <v>1</v>
      </c>
      <c r="U152" s="10">
        <v>2</v>
      </c>
      <c r="V152" s="10">
        <v>2</v>
      </c>
      <c r="W152" s="10">
        <v>1</v>
      </c>
      <c r="X152" s="10">
        <v>2</v>
      </c>
      <c r="Y152" s="10">
        <v>2</v>
      </c>
      <c r="Z152" s="10">
        <v>1</v>
      </c>
      <c r="AA152" s="10">
        <v>8000</v>
      </c>
      <c r="AB152" s="10">
        <v>2</v>
      </c>
    </row>
    <row r="153" spans="1:28" x14ac:dyDescent="0.3">
      <c r="A153" s="67">
        <v>203</v>
      </c>
      <c r="B153" s="67">
        <v>1</v>
      </c>
      <c r="C153" s="67">
        <v>63</v>
      </c>
      <c r="D153" s="67">
        <v>1</v>
      </c>
      <c r="E153" s="67">
        <v>1</v>
      </c>
      <c r="F153" s="67">
        <v>1</v>
      </c>
      <c r="G153" s="10">
        <v>4</v>
      </c>
      <c r="H153" s="7">
        <v>5</v>
      </c>
      <c r="I153" s="10">
        <v>200</v>
      </c>
      <c r="J153" s="7">
        <v>10000</v>
      </c>
      <c r="K153" s="7">
        <v>15000</v>
      </c>
      <c r="L153" s="10">
        <v>1</v>
      </c>
      <c r="M153" s="10">
        <v>2</v>
      </c>
      <c r="N153" s="10">
        <v>1</v>
      </c>
      <c r="O153" s="10">
        <v>4</v>
      </c>
      <c r="P153" s="10">
        <v>700000</v>
      </c>
      <c r="Q153" s="10"/>
      <c r="R153" s="10">
        <v>700000</v>
      </c>
      <c r="S153" s="7">
        <v>0</v>
      </c>
      <c r="T153" s="10">
        <v>1</v>
      </c>
      <c r="U153" s="10">
        <v>2</v>
      </c>
      <c r="V153" s="10">
        <v>2</v>
      </c>
      <c r="W153" s="10">
        <v>1</v>
      </c>
      <c r="X153" s="10">
        <v>1</v>
      </c>
      <c r="Y153" s="10">
        <v>1</v>
      </c>
      <c r="Z153" s="10">
        <v>1</v>
      </c>
      <c r="AA153" s="10">
        <v>2500</v>
      </c>
      <c r="AB153" s="10">
        <v>2</v>
      </c>
    </row>
    <row r="154" spans="1:28" x14ac:dyDescent="0.3">
      <c r="A154" s="67">
        <v>204</v>
      </c>
      <c r="B154" s="67">
        <v>2</v>
      </c>
      <c r="C154" s="67">
        <v>48</v>
      </c>
      <c r="D154" s="67">
        <v>1</v>
      </c>
      <c r="E154" s="67">
        <v>1</v>
      </c>
      <c r="F154" s="67">
        <v>3</v>
      </c>
      <c r="G154" s="10">
        <v>2</v>
      </c>
      <c r="H154" s="7">
        <v>4</v>
      </c>
      <c r="I154" s="10">
        <v>600</v>
      </c>
      <c r="J154" s="7">
        <v>52600</v>
      </c>
      <c r="K154" s="7">
        <v>80000</v>
      </c>
      <c r="L154" s="10">
        <v>2</v>
      </c>
      <c r="M154" s="10">
        <v>1</v>
      </c>
      <c r="N154" s="10">
        <v>1</v>
      </c>
      <c r="O154" s="10">
        <v>2</v>
      </c>
      <c r="P154" s="10">
        <v>400000</v>
      </c>
      <c r="Q154" s="10">
        <v>600000</v>
      </c>
      <c r="R154" s="10">
        <v>1000000</v>
      </c>
      <c r="S154" s="7">
        <v>0</v>
      </c>
      <c r="T154" s="10">
        <v>1</v>
      </c>
      <c r="U154" s="10">
        <v>2</v>
      </c>
      <c r="V154" s="10">
        <v>1</v>
      </c>
      <c r="W154" s="10">
        <v>1</v>
      </c>
      <c r="X154" s="10">
        <v>2</v>
      </c>
      <c r="Y154" s="10">
        <v>2</v>
      </c>
      <c r="Z154" s="10">
        <v>1</v>
      </c>
      <c r="AA154" s="10">
        <v>5000</v>
      </c>
      <c r="AB154" s="10">
        <v>2</v>
      </c>
    </row>
    <row r="155" spans="1:28" x14ac:dyDescent="0.3">
      <c r="A155" s="67">
        <v>205</v>
      </c>
      <c r="B155" s="67">
        <v>1</v>
      </c>
      <c r="C155" s="67">
        <v>35</v>
      </c>
      <c r="D155" s="67">
        <v>2</v>
      </c>
      <c r="E155" s="67">
        <v>1</v>
      </c>
      <c r="F155" s="67">
        <v>3</v>
      </c>
      <c r="G155" s="10">
        <v>1</v>
      </c>
      <c r="H155" s="7">
        <v>5</v>
      </c>
      <c r="I155" s="10">
        <v>250</v>
      </c>
      <c r="J155" s="7">
        <v>184250</v>
      </c>
      <c r="K155" s="7">
        <v>84000</v>
      </c>
      <c r="L155" s="10">
        <v>1</v>
      </c>
      <c r="M155" s="10">
        <v>1</v>
      </c>
      <c r="N155" s="10">
        <v>2</v>
      </c>
      <c r="O155" s="10">
        <v>2</v>
      </c>
      <c r="P155" s="9">
        <v>333333</v>
      </c>
      <c r="Q155" s="9"/>
      <c r="R155" s="7">
        <v>333333</v>
      </c>
      <c r="S155" s="7">
        <v>0</v>
      </c>
      <c r="T155" s="10">
        <v>1</v>
      </c>
      <c r="U155" s="10">
        <v>2</v>
      </c>
      <c r="V155" s="10">
        <v>2</v>
      </c>
      <c r="W155" s="10">
        <v>2</v>
      </c>
      <c r="X155" s="10">
        <v>2</v>
      </c>
      <c r="Y155" s="10">
        <v>1</v>
      </c>
      <c r="Z155" s="10">
        <v>1</v>
      </c>
      <c r="AA155" s="10">
        <v>30000</v>
      </c>
      <c r="AB155" s="10">
        <v>2</v>
      </c>
    </row>
    <row r="156" spans="1:28" x14ac:dyDescent="0.3">
      <c r="A156" s="67">
        <v>206</v>
      </c>
      <c r="B156" s="67">
        <v>1</v>
      </c>
      <c r="C156" s="67">
        <v>38</v>
      </c>
      <c r="D156" s="67">
        <v>1</v>
      </c>
      <c r="E156" s="67">
        <v>1</v>
      </c>
      <c r="F156" s="67">
        <v>3</v>
      </c>
      <c r="G156" s="10">
        <v>1</v>
      </c>
      <c r="H156" s="7">
        <v>5</v>
      </c>
      <c r="I156" s="10">
        <v>230</v>
      </c>
      <c r="J156" s="7">
        <v>38530</v>
      </c>
      <c r="K156" s="7">
        <v>30000</v>
      </c>
      <c r="L156" s="10">
        <v>1</v>
      </c>
      <c r="M156" s="10">
        <v>1</v>
      </c>
      <c r="N156" s="10">
        <v>1</v>
      </c>
      <c r="O156" s="10">
        <v>2</v>
      </c>
      <c r="P156" s="9">
        <v>166667</v>
      </c>
      <c r="Q156" s="9"/>
      <c r="R156" s="7">
        <v>166667</v>
      </c>
      <c r="S156" s="7">
        <v>0</v>
      </c>
      <c r="T156" s="10">
        <v>1</v>
      </c>
      <c r="U156" s="10">
        <v>2</v>
      </c>
      <c r="V156" s="10">
        <v>2</v>
      </c>
      <c r="W156" s="10">
        <v>2</v>
      </c>
      <c r="X156" s="10">
        <v>1</v>
      </c>
      <c r="Y156" s="10">
        <v>1</v>
      </c>
      <c r="Z156" s="10">
        <v>1</v>
      </c>
      <c r="AA156" s="10">
        <v>2000</v>
      </c>
      <c r="AB156" s="10">
        <v>2</v>
      </c>
    </row>
    <row r="157" spans="1:28" x14ac:dyDescent="0.3">
      <c r="A157" s="67">
        <v>207</v>
      </c>
      <c r="B157" s="67">
        <v>2</v>
      </c>
      <c r="C157" s="67">
        <v>74</v>
      </c>
      <c r="D157" s="67">
        <v>2</v>
      </c>
      <c r="E157" s="67">
        <v>1</v>
      </c>
      <c r="F157" s="67">
        <v>2</v>
      </c>
      <c r="G157" s="10">
        <v>2</v>
      </c>
      <c r="H157" s="7">
        <v>2</v>
      </c>
      <c r="I157" s="10">
        <v>300</v>
      </c>
      <c r="J157" s="7">
        <v>31100</v>
      </c>
      <c r="K157" s="7">
        <v>30000</v>
      </c>
      <c r="L157" s="10">
        <v>1</v>
      </c>
      <c r="M157" s="10">
        <v>1</v>
      </c>
      <c r="N157" s="10">
        <v>3</v>
      </c>
      <c r="O157" s="10">
        <v>3</v>
      </c>
      <c r="P157" s="9">
        <v>333333</v>
      </c>
      <c r="Q157" s="9"/>
      <c r="R157" s="7">
        <v>333333</v>
      </c>
      <c r="S157" s="7">
        <v>0</v>
      </c>
      <c r="T157" s="10"/>
      <c r="U157" s="10"/>
      <c r="V157" s="10"/>
      <c r="W157" s="10">
        <v>2</v>
      </c>
      <c r="X157" s="10">
        <v>2</v>
      </c>
      <c r="Y157" s="10">
        <v>2</v>
      </c>
      <c r="Z157" s="10">
        <v>1</v>
      </c>
      <c r="AA157" s="10">
        <v>10000</v>
      </c>
      <c r="AB157" s="10">
        <v>2</v>
      </c>
    </row>
    <row r="158" spans="1:28" x14ac:dyDescent="0.3">
      <c r="A158" s="67">
        <v>208</v>
      </c>
      <c r="B158" s="67">
        <v>1</v>
      </c>
      <c r="C158" s="67">
        <v>34</v>
      </c>
      <c r="D158" s="67">
        <v>1</v>
      </c>
      <c r="E158" s="67">
        <v>1</v>
      </c>
      <c r="F158" s="67">
        <v>4</v>
      </c>
      <c r="G158" s="10">
        <v>3</v>
      </c>
      <c r="H158" s="7">
        <v>3</v>
      </c>
      <c r="I158" s="10">
        <v>250</v>
      </c>
      <c r="J158" s="7">
        <v>21850</v>
      </c>
      <c r="K158" s="7">
        <v>40000</v>
      </c>
      <c r="L158" s="10">
        <v>1</v>
      </c>
      <c r="M158" s="10">
        <v>2</v>
      </c>
      <c r="N158" s="10">
        <v>2</v>
      </c>
      <c r="O158" s="10">
        <v>2</v>
      </c>
      <c r="P158" s="9">
        <v>333333</v>
      </c>
      <c r="Q158" s="9"/>
      <c r="R158" s="7">
        <v>333333</v>
      </c>
      <c r="S158" s="7">
        <v>0</v>
      </c>
      <c r="T158" s="10">
        <v>1</v>
      </c>
      <c r="U158" s="10">
        <v>2</v>
      </c>
      <c r="V158" s="10"/>
      <c r="W158" s="10">
        <v>2</v>
      </c>
      <c r="X158" s="10">
        <v>1</v>
      </c>
      <c r="Y158" s="10">
        <v>2</v>
      </c>
      <c r="Z158" s="10">
        <v>2</v>
      </c>
      <c r="AA158" s="10"/>
      <c r="AB158" s="10">
        <v>2</v>
      </c>
    </row>
    <row r="159" spans="1:28" x14ac:dyDescent="0.3">
      <c r="A159" s="67">
        <v>209</v>
      </c>
      <c r="B159" s="67">
        <v>2</v>
      </c>
      <c r="C159" s="67">
        <v>57</v>
      </c>
      <c r="D159" s="67">
        <v>1</v>
      </c>
      <c r="E159" s="67">
        <v>1</v>
      </c>
      <c r="F159" s="67">
        <v>3</v>
      </c>
      <c r="G159" s="10">
        <v>3</v>
      </c>
      <c r="H159" s="7">
        <v>2</v>
      </c>
      <c r="I159" s="10">
        <v>500</v>
      </c>
      <c r="J159" s="7">
        <v>17200</v>
      </c>
      <c r="K159" s="7">
        <v>20000</v>
      </c>
      <c r="L159" s="10">
        <v>1</v>
      </c>
      <c r="M159" s="10">
        <v>2</v>
      </c>
      <c r="N159" s="10">
        <v>2</v>
      </c>
      <c r="O159" s="10">
        <v>2</v>
      </c>
      <c r="P159" s="9">
        <v>250000</v>
      </c>
      <c r="Q159" s="7">
        <v>416667</v>
      </c>
      <c r="R159" s="7">
        <v>666667</v>
      </c>
      <c r="S159" s="7">
        <v>0</v>
      </c>
      <c r="T159" s="10"/>
      <c r="U159" s="10"/>
      <c r="V159" s="10"/>
      <c r="W159" s="10">
        <v>2</v>
      </c>
      <c r="X159" s="10">
        <v>1</v>
      </c>
      <c r="Y159" s="10">
        <v>2</v>
      </c>
      <c r="Z159" s="10">
        <v>2</v>
      </c>
      <c r="AA159" s="10">
        <v>6000</v>
      </c>
      <c r="AB159" s="10">
        <v>2</v>
      </c>
    </row>
    <row r="160" spans="1:28" x14ac:dyDescent="0.3">
      <c r="A160" s="67">
        <v>211</v>
      </c>
      <c r="B160" s="67">
        <v>2</v>
      </c>
      <c r="C160" s="67">
        <v>64</v>
      </c>
      <c r="D160" s="67">
        <v>1</v>
      </c>
      <c r="E160" s="67">
        <v>1</v>
      </c>
      <c r="F160" s="67">
        <v>3</v>
      </c>
      <c r="G160" s="10">
        <v>4</v>
      </c>
      <c r="H160" s="7">
        <v>2</v>
      </c>
      <c r="I160" s="10">
        <v>200</v>
      </c>
      <c r="J160" s="7">
        <v>15000</v>
      </c>
      <c r="K160" s="7">
        <v>20000</v>
      </c>
      <c r="L160" s="10">
        <v>1</v>
      </c>
      <c r="M160" s="10">
        <v>2</v>
      </c>
      <c r="N160" s="10">
        <v>1</v>
      </c>
      <c r="O160" s="10">
        <v>2</v>
      </c>
      <c r="P160" s="7">
        <v>500000</v>
      </c>
      <c r="R160" s="7">
        <v>500000</v>
      </c>
      <c r="S160" s="7">
        <v>0</v>
      </c>
      <c r="T160" s="10">
        <v>1</v>
      </c>
      <c r="U160" s="10">
        <v>2</v>
      </c>
      <c r="V160" s="10">
        <v>2</v>
      </c>
      <c r="W160" s="10">
        <v>1</v>
      </c>
      <c r="X160" s="10">
        <v>2</v>
      </c>
      <c r="Y160" s="10">
        <v>2</v>
      </c>
      <c r="Z160" s="10">
        <v>2</v>
      </c>
      <c r="AA160" s="10">
        <v>500</v>
      </c>
      <c r="AB160" s="10">
        <v>2</v>
      </c>
    </row>
    <row r="161" spans="1:28" x14ac:dyDescent="0.3">
      <c r="A161" s="64">
        <v>212</v>
      </c>
      <c r="B161" s="64">
        <v>2</v>
      </c>
      <c r="C161" s="64">
        <v>54</v>
      </c>
      <c r="D161" s="64">
        <v>1</v>
      </c>
      <c r="E161" s="64">
        <v>1</v>
      </c>
      <c r="F161" s="64">
        <v>3</v>
      </c>
      <c r="G161" s="7">
        <v>1</v>
      </c>
      <c r="H161" s="7">
        <v>5</v>
      </c>
      <c r="I161" s="7">
        <v>600</v>
      </c>
      <c r="J161" s="7">
        <v>45400</v>
      </c>
      <c r="K161" s="7">
        <v>40000</v>
      </c>
      <c r="L161" s="7">
        <v>1</v>
      </c>
      <c r="M161" s="7">
        <v>2</v>
      </c>
      <c r="N161" s="7">
        <v>1</v>
      </c>
      <c r="O161" s="7">
        <v>2</v>
      </c>
      <c r="P161" s="7">
        <v>1000000</v>
      </c>
      <c r="Q161" s="7">
        <f>1*1000*30</f>
        <v>30000</v>
      </c>
      <c r="R161" s="7">
        <v>1030000</v>
      </c>
      <c r="S161" s="7">
        <v>0</v>
      </c>
      <c r="T161" s="7">
        <v>1</v>
      </c>
      <c r="U161" s="7">
        <v>2</v>
      </c>
      <c r="V161" s="7">
        <v>2</v>
      </c>
      <c r="W161" s="7">
        <v>1</v>
      </c>
      <c r="X161" s="7">
        <v>1</v>
      </c>
      <c r="Y161" s="7">
        <v>1</v>
      </c>
      <c r="AA161" s="7">
        <v>1000</v>
      </c>
    </row>
    <row r="162" spans="1:28" x14ac:dyDescent="0.3">
      <c r="A162" s="64">
        <v>213</v>
      </c>
      <c r="B162" s="64">
        <v>2</v>
      </c>
      <c r="C162" s="64">
        <v>33</v>
      </c>
      <c r="D162" s="64">
        <v>1</v>
      </c>
      <c r="E162" s="64">
        <v>1</v>
      </c>
      <c r="F162" s="64">
        <v>3</v>
      </c>
      <c r="G162" s="7">
        <v>4</v>
      </c>
      <c r="H162" s="7">
        <v>5</v>
      </c>
      <c r="I162" s="7">
        <v>150</v>
      </c>
      <c r="J162" s="7">
        <v>32650</v>
      </c>
      <c r="K162" s="7">
        <v>30000</v>
      </c>
      <c r="L162" s="7">
        <v>1</v>
      </c>
      <c r="M162" s="7">
        <v>2</v>
      </c>
      <c r="N162" s="7">
        <v>2</v>
      </c>
      <c r="O162" s="7">
        <v>1</v>
      </c>
      <c r="P162" s="7">
        <v>1000000</v>
      </c>
      <c r="Q162" s="7">
        <f>1000*1000</f>
        <v>1000000</v>
      </c>
      <c r="R162" s="7">
        <v>2000000</v>
      </c>
      <c r="S162" s="7">
        <v>0</v>
      </c>
      <c r="T162" s="7">
        <v>2</v>
      </c>
      <c r="U162" s="7">
        <v>2</v>
      </c>
      <c r="V162" s="7">
        <v>2</v>
      </c>
      <c r="W162" s="7">
        <v>1</v>
      </c>
      <c r="X162" s="7">
        <v>2</v>
      </c>
      <c r="Y162" s="7">
        <v>2</v>
      </c>
      <c r="Z162" s="7">
        <v>2</v>
      </c>
      <c r="AB162" s="7">
        <v>2</v>
      </c>
    </row>
    <row r="163" spans="1:28" x14ac:dyDescent="0.3">
      <c r="A163" s="64">
        <v>214</v>
      </c>
      <c r="B163" s="64">
        <v>1</v>
      </c>
      <c r="C163" s="64">
        <v>38</v>
      </c>
      <c r="D163" s="64">
        <v>1</v>
      </c>
      <c r="E163" s="64">
        <v>1</v>
      </c>
      <c r="F163" s="64">
        <v>3</v>
      </c>
      <c r="G163" s="7">
        <v>3</v>
      </c>
      <c r="H163" s="7">
        <v>5</v>
      </c>
      <c r="I163" s="7">
        <v>150</v>
      </c>
      <c r="J163" s="7">
        <v>63350</v>
      </c>
      <c r="K163" s="7">
        <v>50000</v>
      </c>
      <c r="L163" s="7">
        <v>1</v>
      </c>
      <c r="M163" s="7">
        <v>2</v>
      </c>
      <c r="N163" s="7">
        <v>2</v>
      </c>
      <c r="O163" s="7">
        <v>2</v>
      </c>
      <c r="P163" s="7">
        <v>1000000</v>
      </c>
      <c r="Q163" s="7">
        <f t="shared" ref="Q163:Q164" si="7">1*1000*30</f>
        <v>30000</v>
      </c>
      <c r="R163" s="7">
        <v>1030000</v>
      </c>
      <c r="S163" s="7">
        <v>0</v>
      </c>
      <c r="T163" s="7">
        <v>1</v>
      </c>
      <c r="U163" s="7">
        <v>2</v>
      </c>
      <c r="V163" s="7">
        <v>2</v>
      </c>
      <c r="W163" s="7">
        <v>1</v>
      </c>
      <c r="X163" s="7">
        <v>1</v>
      </c>
      <c r="Y163" s="7">
        <v>1</v>
      </c>
      <c r="Z163" s="7">
        <v>1</v>
      </c>
      <c r="AA163" s="7">
        <v>5000</v>
      </c>
      <c r="AB163" s="7">
        <v>2</v>
      </c>
    </row>
    <row r="164" spans="1:28" x14ac:dyDescent="0.3">
      <c r="A164" s="64">
        <v>215</v>
      </c>
      <c r="B164" s="64">
        <v>1</v>
      </c>
      <c r="C164" s="64">
        <v>72</v>
      </c>
      <c r="D164" s="64">
        <v>2</v>
      </c>
      <c r="E164" s="64">
        <v>1</v>
      </c>
      <c r="F164" s="64">
        <v>1</v>
      </c>
      <c r="G164" s="7">
        <v>2</v>
      </c>
      <c r="H164" s="7">
        <v>2</v>
      </c>
      <c r="I164" s="7">
        <v>500</v>
      </c>
      <c r="J164" s="7">
        <v>28000</v>
      </c>
      <c r="K164" s="7">
        <v>20000</v>
      </c>
      <c r="L164" s="7">
        <v>1</v>
      </c>
      <c r="M164" s="7">
        <v>1</v>
      </c>
      <c r="N164" s="7">
        <v>1</v>
      </c>
      <c r="O164" s="7">
        <v>2</v>
      </c>
      <c r="P164" s="7">
        <v>1000000</v>
      </c>
      <c r="Q164" s="7">
        <f t="shared" si="7"/>
        <v>30000</v>
      </c>
      <c r="R164" s="7">
        <v>1030000</v>
      </c>
      <c r="S164" s="7">
        <v>0</v>
      </c>
      <c r="T164" s="7">
        <v>1</v>
      </c>
      <c r="U164" s="7">
        <v>2</v>
      </c>
      <c r="V164" s="7">
        <v>2</v>
      </c>
      <c r="W164" s="7">
        <v>1</v>
      </c>
      <c r="X164" s="7">
        <v>1</v>
      </c>
      <c r="Y164" s="7">
        <v>1</v>
      </c>
      <c r="Z164" s="7">
        <v>1</v>
      </c>
      <c r="AA164" s="7">
        <v>1000</v>
      </c>
      <c r="AB164" s="7">
        <v>2</v>
      </c>
    </row>
    <row r="165" spans="1:28" x14ac:dyDescent="0.3">
      <c r="A165" s="64">
        <v>216</v>
      </c>
      <c r="B165" s="64">
        <v>1</v>
      </c>
      <c r="C165" s="64">
        <v>56</v>
      </c>
      <c r="D165" s="64">
        <v>1</v>
      </c>
      <c r="E165" s="64">
        <v>1</v>
      </c>
      <c r="F165" s="64">
        <v>1</v>
      </c>
      <c r="G165" s="7">
        <v>4</v>
      </c>
      <c r="H165" s="7">
        <v>3</v>
      </c>
      <c r="I165" s="7">
        <v>0</v>
      </c>
      <c r="J165" s="7">
        <v>40800</v>
      </c>
      <c r="K165" s="7">
        <v>25000</v>
      </c>
      <c r="L165" s="7">
        <v>1</v>
      </c>
      <c r="M165" s="7">
        <v>2</v>
      </c>
      <c r="N165" s="7">
        <v>1</v>
      </c>
      <c r="O165" s="7">
        <v>2</v>
      </c>
      <c r="P165" s="7">
        <v>700000</v>
      </c>
      <c r="Q165" s="7">
        <f>100*1000*4</f>
        <v>400000</v>
      </c>
      <c r="R165" s="7">
        <v>1100000</v>
      </c>
      <c r="S165" s="7">
        <v>0</v>
      </c>
      <c r="T165" s="7">
        <v>2</v>
      </c>
      <c r="U165" s="7">
        <v>2</v>
      </c>
      <c r="V165" s="7">
        <v>1</v>
      </c>
      <c r="W165" s="7">
        <v>2</v>
      </c>
      <c r="X165" s="7">
        <v>2</v>
      </c>
      <c r="Y165" s="7">
        <v>2</v>
      </c>
      <c r="Z165" s="7">
        <v>1</v>
      </c>
      <c r="AA165" s="7">
        <v>3000</v>
      </c>
      <c r="AB165" s="7">
        <v>2</v>
      </c>
    </row>
    <row r="166" spans="1:28" x14ac:dyDescent="0.3">
      <c r="A166" s="64">
        <v>217</v>
      </c>
      <c r="B166" s="64">
        <v>1</v>
      </c>
      <c r="C166" s="64">
        <v>50</v>
      </c>
      <c r="D166" s="64">
        <v>2</v>
      </c>
      <c r="E166" s="64">
        <v>1</v>
      </c>
      <c r="F166" s="64">
        <v>2</v>
      </c>
      <c r="G166" s="7">
        <v>3</v>
      </c>
      <c r="H166" s="7">
        <v>4</v>
      </c>
      <c r="I166" s="7">
        <v>60</v>
      </c>
      <c r="J166" s="7">
        <v>39760</v>
      </c>
      <c r="K166" s="7">
        <v>30000</v>
      </c>
      <c r="L166" s="7">
        <v>1</v>
      </c>
      <c r="M166" s="7">
        <v>2</v>
      </c>
      <c r="N166" s="7">
        <v>2</v>
      </c>
      <c r="O166" s="7">
        <v>2</v>
      </c>
      <c r="P166" s="7">
        <v>500000</v>
      </c>
      <c r="Q166" s="7">
        <f>1*1000*30</f>
        <v>30000</v>
      </c>
      <c r="R166" s="7">
        <v>530000</v>
      </c>
      <c r="S166" s="7">
        <v>0</v>
      </c>
      <c r="T166" s="7">
        <v>1</v>
      </c>
      <c r="U166" s="7">
        <v>2</v>
      </c>
      <c r="V166" s="7">
        <v>2</v>
      </c>
      <c r="W166" s="7">
        <v>2</v>
      </c>
      <c r="X166" s="7">
        <v>1</v>
      </c>
      <c r="Y166" s="7">
        <v>1</v>
      </c>
      <c r="Z166" s="7">
        <v>1</v>
      </c>
      <c r="AA166" s="7">
        <v>2000</v>
      </c>
      <c r="AB166" s="7">
        <v>2</v>
      </c>
    </row>
    <row r="167" spans="1:28" x14ac:dyDescent="0.3">
      <c r="A167" s="64">
        <v>218</v>
      </c>
      <c r="B167" s="64">
        <v>1</v>
      </c>
      <c r="C167" s="64">
        <v>45</v>
      </c>
      <c r="D167" s="64">
        <v>1</v>
      </c>
      <c r="E167" s="64">
        <v>1</v>
      </c>
      <c r="F167" s="64">
        <v>3</v>
      </c>
      <c r="G167" s="7">
        <v>2</v>
      </c>
      <c r="H167" s="7">
        <v>5</v>
      </c>
      <c r="I167" s="7">
        <v>250</v>
      </c>
      <c r="J167" s="7">
        <v>46750</v>
      </c>
      <c r="K167" s="7">
        <v>25000</v>
      </c>
      <c r="L167" s="7">
        <v>1</v>
      </c>
      <c r="M167" s="7">
        <v>1</v>
      </c>
      <c r="N167" s="7">
        <v>1</v>
      </c>
      <c r="O167" s="7">
        <v>1</v>
      </c>
      <c r="P167" s="7">
        <v>1000000</v>
      </c>
      <c r="Q167" s="48">
        <v>125000</v>
      </c>
      <c r="R167" s="48">
        <v>1125000</v>
      </c>
      <c r="S167" s="7">
        <v>0</v>
      </c>
      <c r="T167" s="7">
        <v>1</v>
      </c>
      <c r="U167" s="7">
        <v>2</v>
      </c>
      <c r="V167" s="7">
        <v>1</v>
      </c>
      <c r="W167" s="7">
        <v>1</v>
      </c>
      <c r="X167" s="7">
        <v>1</v>
      </c>
      <c r="Y167" s="7">
        <v>1</v>
      </c>
      <c r="Z167" s="7">
        <v>1</v>
      </c>
      <c r="AA167" s="7">
        <v>5000</v>
      </c>
      <c r="AB167" s="7">
        <v>2</v>
      </c>
    </row>
    <row r="168" spans="1:28" x14ac:dyDescent="0.3">
      <c r="A168" s="64">
        <v>219</v>
      </c>
      <c r="B168" s="64">
        <v>4</v>
      </c>
      <c r="C168" s="64">
        <v>21</v>
      </c>
      <c r="D168" s="64">
        <v>1</v>
      </c>
      <c r="E168" s="64">
        <v>2</v>
      </c>
      <c r="F168" s="64">
        <v>5</v>
      </c>
      <c r="G168" s="7">
        <v>2</v>
      </c>
      <c r="H168" s="7">
        <v>5</v>
      </c>
      <c r="I168" s="7">
        <v>0</v>
      </c>
      <c r="J168" s="7">
        <v>63000</v>
      </c>
      <c r="K168" s="7">
        <v>30000</v>
      </c>
      <c r="L168" s="7">
        <v>2</v>
      </c>
      <c r="M168" s="7">
        <v>1</v>
      </c>
      <c r="N168" s="7">
        <v>1</v>
      </c>
      <c r="O168" s="7">
        <v>1</v>
      </c>
      <c r="P168" s="9">
        <v>166667</v>
      </c>
      <c r="Q168" s="9"/>
      <c r="R168" s="7">
        <v>166667</v>
      </c>
      <c r="S168" s="7">
        <v>0</v>
      </c>
      <c r="T168" s="7">
        <v>1</v>
      </c>
      <c r="U168" s="7">
        <v>2</v>
      </c>
      <c r="V168" s="7">
        <v>1</v>
      </c>
      <c r="W168" s="7">
        <v>2</v>
      </c>
      <c r="X168" s="7">
        <v>2</v>
      </c>
      <c r="Y168" s="7">
        <v>2</v>
      </c>
      <c r="Z168" s="7">
        <v>2</v>
      </c>
      <c r="AA168" s="7">
        <v>2000</v>
      </c>
      <c r="AB168" s="7">
        <v>2</v>
      </c>
    </row>
    <row r="169" spans="1:28" x14ac:dyDescent="0.3">
      <c r="A169" s="64">
        <v>220</v>
      </c>
      <c r="B169" s="64">
        <v>2</v>
      </c>
      <c r="C169" s="64">
        <v>61</v>
      </c>
      <c r="D169" s="64">
        <v>1</v>
      </c>
      <c r="E169" s="64">
        <v>1</v>
      </c>
      <c r="F169" s="64">
        <v>2</v>
      </c>
      <c r="G169" s="7">
        <v>3</v>
      </c>
      <c r="H169" s="7">
        <v>2</v>
      </c>
      <c r="I169" s="7">
        <v>300</v>
      </c>
      <c r="J169" s="7">
        <v>34100</v>
      </c>
      <c r="K169" s="7">
        <v>20000</v>
      </c>
      <c r="L169" s="7">
        <v>1</v>
      </c>
      <c r="M169" s="7">
        <v>1</v>
      </c>
      <c r="N169" s="7">
        <v>1</v>
      </c>
      <c r="O169" s="7">
        <v>1</v>
      </c>
      <c r="P169" s="7">
        <v>350000</v>
      </c>
      <c r="Q169" s="58">
        <v>166667</v>
      </c>
      <c r="R169" s="7">
        <v>516667</v>
      </c>
      <c r="S169" s="7">
        <v>0</v>
      </c>
      <c r="T169" s="7">
        <v>1</v>
      </c>
      <c r="U169" s="7">
        <v>2</v>
      </c>
      <c r="V169" s="7">
        <v>2</v>
      </c>
      <c r="W169" s="7">
        <v>2</v>
      </c>
      <c r="X169" s="7">
        <v>1</v>
      </c>
      <c r="Y169" s="7">
        <v>1</v>
      </c>
      <c r="Z169" s="7">
        <v>1</v>
      </c>
      <c r="AA169" s="7">
        <v>6000</v>
      </c>
      <c r="AB169" s="7">
        <v>2</v>
      </c>
    </row>
    <row r="170" spans="1:28" x14ac:dyDescent="0.3">
      <c r="A170" s="64">
        <v>222</v>
      </c>
      <c r="B170" s="64">
        <v>1</v>
      </c>
      <c r="C170" s="64">
        <v>52</v>
      </c>
      <c r="D170" s="64">
        <v>2</v>
      </c>
      <c r="E170" s="64">
        <v>1</v>
      </c>
      <c r="F170" s="64">
        <v>3</v>
      </c>
      <c r="G170" s="7">
        <v>2</v>
      </c>
      <c r="H170" s="7">
        <v>5</v>
      </c>
      <c r="I170" s="7">
        <v>0</v>
      </c>
      <c r="J170" s="7">
        <v>23000</v>
      </c>
      <c r="K170" s="7">
        <v>35000</v>
      </c>
      <c r="L170" s="7">
        <v>1</v>
      </c>
      <c r="M170" s="7">
        <v>2</v>
      </c>
      <c r="N170" s="7">
        <v>1</v>
      </c>
      <c r="O170" s="7">
        <v>2</v>
      </c>
      <c r="P170" s="7">
        <v>200000</v>
      </c>
      <c r="Q170" s="7">
        <v>600000</v>
      </c>
      <c r="R170" s="7">
        <v>800000</v>
      </c>
      <c r="S170" s="7">
        <v>0</v>
      </c>
      <c r="V170" s="7">
        <v>1</v>
      </c>
      <c r="W170" s="7">
        <v>2</v>
      </c>
      <c r="X170" s="7">
        <v>2</v>
      </c>
      <c r="Y170" s="7">
        <v>2</v>
      </c>
      <c r="Z170" s="7">
        <v>2</v>
      </c>
      <c r="AB170" s="7">
        <v>2</v>
      </c>
    </row>
    <row r="171" spans="1:28" x14ac:dyDescent="0.3">
      <c r="A171" s="64">
        <v>223</v>
      </c>
      <c r="B171" s="64">
        <v>1</v>
      </c>
      <c r="C171" s="64">
        <v>50</v>
      </c>
      <c r="D171" s="64">
        <v>2</v>
      </c>
      <c r="E171" s="64">
        <v>1</v>
      </c>
      <c r="F171" s="64">
        <v>3</v>
      </c>
      <c r="G171" s="7">
        <v>3</v>
      </c>
      <c r="H171" s="7">
        <v>5</v>
      </c>
      <c r="I171" s="7">
        <v>0</v>
      </c>
      <c r="J171" s="7">
        <v>46000</v>
      </c>
      <c r="K171" s="7">
        <v>80000</v>
      </c>
      <c r="L171" s="7">
        <v>1</v>
      </c>
      <c r="M171" s="7">
        <v>1</v>
      </c>
      <c r="N171" s="7">
        <v>1</v>
      </c>
      <c r="O171" s="7">
        <v>2</v>
      </c>
      <c r="P171" s="7">
        <v>300000</v>
      </c>
      <c r="Q171" s="7">
        <v>1000000</v>
      </c>
      <c r="R171" s="7">
        <v>1300000</v>
      </c>
      <c r="S171" s="7">
        <v>0</v>
      </c>
      <c r="T171" s="7">
        <v>2</v>
      </c>
      <c r="U171" s="7">
        <v>2</v>
      </c>
      <c r="V171" s="7">
        <v>2</v>
      </c>
      <c r="W171" s="7">
        <v>2</v>
      </c>
      <c r="X171" s="7">
        <v>2</v>
      </c>
      <c r="Y171" s="7">
        <v>2</v>
      </c>
      <c r="Z171" s="7">
        <v>2</v>
      </c>
      <c r="AB171" s="7">
        <v>2</v>
      </c>
    </row>
    <row r="172" spans="1:28" x14ac:dyDescent="0.3">
      <c r="A172" s="64">
        <v>224</v>
      </c>
      <c r="B172" s="64">
        <v>1</v>
      </c>
      <c r="C172" s="64">
        <v>29</v>
      </c>
      <c r="D172" s="64">
        <v>1</v>
      </c>
      <c r="E172" s="64">
        <v>1</v>
      </c>
      <c r="F172" s="64">
        <v>3</v>
      </c>
      <c r="G172" s="7">
        <v>3</v>
      </c>
      <c r="H172" s="7">
        <v>5</v>
      </c>
      <c r="I172" s="7">
        <v>0</v>
      </c>
      <c r="J172" s="7">
        <v>35000</v>
      </c>
      <c r="K172" s="7">
        <v>40000</v>
      </c>
      <c r="L172" s="7">
        <v>1</v>
      </c>
      <c r="M172" s="7">
        <v>2</v>
      </c>
      <c r="N172" s="7">
        <v>1</v>
      </c>
      <c r="O172" s="7">
        <v>2</v>
      </c>
      <c r="P172" s="7">
        <v>150000</v>
      </c>
      <c r="Q172" s="7">
        <f t="shared" ref="Q172" si="8">500*1000</f>
        <v>500000</v>
      </c>
      <c r="R172" s="7">
        <v>650000</v>
      </c>
      <c r="S172" s="7">
        <v>0</v>
      </c>
      <c r="T172" s="7">
        <v>1</v>
      </c>
      <c r="U172" s="7">
        <v>2</v>
      </c>
      <c r="V172" s="7">
        <v>2</v>
      </c>
      <c r="W172" s="7">
        <v>1</v>
      </c>
      <c r="X172" s="7">
        <v>2</v>
      </c>
      <c r="Y172" s="7">
        <v>2</v>
      </c>
      <c r="Z172" s="7">
        <v>2</v>
      </c>
      <c r="AB172" s="7">
        <v>2</v>
      </c>
    </row>
    <row r="173" spans="1:28" x14ac:dyDescent="0.3">
      <c r="A173" s="64">
        <v>225</v>
      </c>
      <c r="B173" s="64">
        <v>1</v>
      </c>
      <c r="C173" s="64">
        <v>33</v>
      </c>
      <c r="D173" s="64">
        <v>1</v>
      </c>
      <c r="E173" s="64">
        <v>1</v>
      </c>
      <c r="F173" s="64">
        <v>4</v>
      </c>
      <c r="G173" s="7">
        <v>3</v>
      </c>
      <c r="H173" s="7">
        <v>6</v>
      </c>
      <c r="I173" s="7">
        <v>0</v>
      </c>
      <c r="J173" s="7">
        <v>29000</v>
      </c>
      <c r="K173" s="7">
        <v>60000</v>
      </c>
      <c r="L173" s="7">
        <v>1</v>
      </c>
      <c r="M173" s="7">
        <v>1</v>
      </c>
      <c r="N173" s="7">
        <v>2</v>
      </c>
      <c r="O173" s="7">
        <v>2</v>
      </c>
      <c r="P173" s="7">
        <v>125000</v>
      </c>
      <c r="Q173" s="7">
        <f>1000*1000</f>
        <v>1000000</v>
      </c>
      <c r="R173" s="7">
        <v>1125000</v>
      </c>
      <c r="S173" s="7">
        <v>0</v>
      </c>
      <c r="T173" s="7">
        <v>2</v>
      </c>
      <c r="U173" s="7">
        <v>2</v>
      </c>
      <c r="V173" s="7">
        <v>2</v>
      </c>
      <c r="W173" s="7">
        <v>2</v>
      </c>
      <c r="X173" s="7">
        <v>1</v>
      </c>
      <c r="Y173" s="7">
        <v>2</v>
      </c>
      <c r="Z173" s="7">
        <v>2</v>
      </c>
      <c r="AB173" s="7">
        <v>2</v>
      </c>
    </row>
    <row r="174" spans="1:28" x14ac:dyDescent="0.3">
      <c r="A174" s="64">
        <v>226</v>
      </c>
      <c r="B174" s="64">
        <v>1</v>
      </c>
      <c r="C174" s="64">
        <v>45</v>
      </c>
      <c r="D174" s="64">
        <v>1</v>
      </c>
      <c r="E174" s="64">
        <v>1</v>
      </c>
      <c r="F174" s="64">
        <v>3</v>
      </c>
      <c r="G174" s="7">
        <v>1</v>
      </c>
      <c r="H174" s="7">
        <v>6</v>
      </c>
      <c r="I174" s="7">
        <v>0</v>
      </c>
      <c r="J174" s="7">
        <v>70800</v>
      </c>
      <c r="K174" s="7">
        <v>72000</v>
      </c>
      <c r="L174" s="7">
        <v>1</v>
      </c>
      <c r="M174" s="7">
        <v>1</v>
      </c>
      <c r="N174" s="7">
        <v>1</v>
      </c>
      <c r="O174" s="7">
        <v>2</v>
      </c>
      <c r="P174" s="7">
        <v>450000</v>
      </c>
      <c r="Q174" s="48">
        <v>125000</v>
      </c>
      <c r="R174" s="48">
        <v>575000</v>
      </c>
      <c r="S174" s="7">
        <v>0</v>
      </c>
      <c r="T174" s="7">
        <v>1</v>
      </c>
      <c r="U174" s="7">
        <v>1</v>
      </c>
      <c r="V174" s="7">
        <v>2</v>
      </c>
      <c r="W174" s="7">
        <v>2</v>
      </c>
      <c r="X174" s="7">
        <v>2</v>
      </c>
      <c r="Y174" s="7">
        <v>2</v>
      </c>
      <c r="Z174" s="7">
        <v>2</v>
      </c>
      <c r="AA174" s="7">
        <v>10000</v>
      </c>
      <c r="AB174" s="7">
        <v>2</v>
      </c>
    </row>
    <row r="175" spans="1:28" x14ac:dyDescent="0.3">
      <c r="A175" s="64">
        <v>227</v>
      </c>
      <c r="B175" s="64">
        <v>1</v>
      </c>
      <c r="C175" s="64">
        <v>46</v>
      </c>
      <c r="D175" s="64">
        <v>2</v>
      </c>
      <c r="E175" s="64">
        <v>1</v>
      </c>
      <c r="F175" s="64">
        <v>3</v>
      </c>
      <c r="G175" s="7">
        <v>4</v>
      </c>
      <c r="H175" s="7">
        <v>5</v>
      </c>
      <c r="I175" s="7">
        <v>0</v>
      </c>
      <c r="J175" s="7">
        <v>50200</v>
      </c>
      <c r="K175" s="7">
        <v>50000</v>
      </c>
      <c r="L175" s="7">
        <v>1</v>
      </c>
      <c r="M175" s="7">
        <v>2</v>
      </c>
      <c r="N175" s="7">
        <v>1</v>
      </c>
      <c r="O175" s="7">
        <v>2</v>
      </c>
      <c r="P175" s="7">
        <v>660000</v>
      </c>
      <c r="Q175" s="7">
        <v>800000</v>
      </c>
      <c r="R175" s="7">
        <v>1460000</v>
      </c>
      <c r="S175" s="7">
        <v>0</v>
      </c>
      <c r="T175" s="7">
        <v>2</v>
      </c>
      <c r="U175" s="7">
        <v>2</v>
      </c>
      <c r="V175" s="7">
        <v>2</v>
      </c>
      <c r="W175" s="7">
        <v>1</v>
      </c>
      <c r="X175" s="7">
        <v>2</v>
      </c>
      <c r="Y175" s="7">
        <v>2</v>
      </c>
      <c r="Z175" s="7">
        <v>2</v>
      </c>
      <c r="AA175" s="7">
        <v>8000</v>
      </c>
      <c r="AB175" s="7">
        <v>2</v>
      </c>
    </row>
    <row r="176" spans="1:28" x14ac:dyDescent="0.3">
      <c r="A176" s="64">
        <v>228</v>
      </c>
      <c r="B176" s="64">
        <v>1</v>
      </c>
      <c r="C176" s="64">
        <v>54</v>
      </c>
      <c r="D176" s="64">
        <v>2</v>
      </c>
      <c r="E176" s="64">
        <v>1</v>
      </c>
      <c r="F176" s="64">
        <v>2</v>
      </c>
      <c r="G176" s="7">
        <v>4</v>
      </c>
      <c r="H176" s="7">
        <v>5</v>
      </c>
      <c r="I176" s="7">
        <v>0</v>
      </c>
      <c r="J176" s="7">
        <v>31500</v>
      </c>
      <c r="K176" s="7">
        <v>32000</v>
      </c>
      <c r="L176" s="7">
        <v>1</v>
      </c>
      <c r="M176" s="7">
        <v>2</v>
      </c>
      <c r="N176" s="7">
        <v>1</v>
      </c>
      <c r="O176" s="7">
        <v>2</v>
      </c>
      <c r="P176" s="7">
        <v>300000</v>
      </c>
      <c r="Q176" s="7">
        <v>800000</v>
      </c>
      <c r="R176" s="7">
        <v>1100000</v>
      </c>
      <c r="S176" s="7">
        <v>0</v>
      </c>
      <c r="T176" s="7">
        <v>1</v>
      </c>
      <c r="U176" s="7">
        <v>2</v>
      </c>
      <c r="V176" s="7">
        <v>2</v>
      </c>
      <c r="W176" s="7">
        <v>2</v>
      </c>
      <c r="X176" s="7">
        <v>2</v>
      </c>
      <c r="Y176" s="7">
        <v>2</v>
      </c>
      <c r="Z176" s="7">
        <v>2</v>
      </c>
      <c r="AB176" s="7">
        <v>2</v>
      </c>
    </row>
    <row r="177" spans="1:28" x14ac:dyDescent="0.3">
      <c r="A177" s="64">
        <v>229</v>
      </c>
      <c r="B177" s="64">
        <v>1</v>
      </c>
      <c r="C177" s="64">
        <v>50</v>
      </c>
      <c r="D177" s="64">
        <v>1</v>
      </c>
      <c r="E177" s="64">
        <v>1</v>
      </c>
      <c r="F177" s="64">
        <v>3</v>
      </c>
      <c r="G177" s="7">
        <v>2</v>
      </c>
      <c r="H177" s="7">
        <v>5</v>
      </c>
      <c r="I177" s="7">
        <v>0</v>
      </c>
      <c r="J177" s="7">
        <v>33400</v>
      </c>
      <c r="K177" s="7">
        <v>34000</v>
      </c>
      <c r="L177" s="7">
        <v>1</v>
      </c>
      <c r="M177" s="7">
        <v>1</v>
      </c>
      <c r="N177" s="7">
        <v>1</v>
      </c>
      <c r="O177" s="7">
        <v>2</v>
      </c>
      <c r="P177" s="7">
        <v>480000</v>
      </c>
      <c r="Q177" s="7">
        <v>860000</v>
      </c>
      <c r="R177" s="7">
        <v>1340000</v>
      </c>
      <c r="S177" s="7">
        <v>0</v>
      </c>
      <c r="T177" s="7">
        <v>2</v>
      </c>
      <c r="U177" s="7">
        <v>2</v>
      </c>
      <c r="V177" s="7">
        <v>2</v>
      </c>
      <c r="W177" s="7">
        <v>2</v>
      </c>
      <c r="X177" s="7">
        <v>2</v>
      </c>
      <c r="Y177" s="7">
        <v>2</v>
      </c>
      <c r="Z177" s="7">
        <v>2</v>
      </c>
      <c r="AA177" s="7">
        <v>2000</v>
      </c>
      <c r="AB177" s="7">
        <v>1</v>
      </c>
    </row>
    <row r="178" spans="1:28" x14ac:dyDescent="0.3">
      <c r="A178" s="64">
        <v>230</v>
      </c>
      <c r="B178" s="64">
        <v>1</v>
      </c>
      <c r="C178" s="64">
        <v>47</v>
      </c>
      <c r="D178" s="64">
        <v>1</v>
      </c>
      <c r="E178" s="64">
        <v>1</v>
      </c>
      <c r="F178" s="64">
        <v>3</v>
      </c>
      <c r="G178" s="7">
        <v>4</v>
      </c>
      <c r="H178" s="7">
        <v>4</v>
      </c>
      <c r="I178" s="7">
        <v>300</v>
      </c>
      <c r="J178" s="7">
        <v>28300</v>
      </c>
      <c r="K178" s="7">
        <v>30000</v>
      </c>
      <c r="L178" s="7">
        <v>2</v>
      </c>
      <c r="M178" s="7">
        <v>2</v>
      </c>
      <c r="N178" s="7">
        <v>1</v>
      </c>
      <c r="O178" s="7">
        <v>2</v>
      </c>
      <c r="P178" s="7">
        <v>300000</v>
      </c>
      <c r="Q178" s="7">
        <v>300000</v>
      </c>
      <c r="R178" s="7">
        <v>600000</v>
      </c>
      <c r="S178" s="7">
        <v>0</v>
      </c>
      <c r="T178" s="7">
        <v>1</v>
      </c>
      <c r="U178" s="7">
        <v>2</v>
      </c>
      <c r="V178" s="7">
        <v>2</v>
      </c>
      <c r="W178" s="7">
        <v>1</v>
      </c>
      <c r="X178" s="7">
        <v>2</v>
      </c>
      <c r="Y178" s="7">
        <v>2</v>
      </c>
      <c r="Z178" s="7">
        <v>2</v>
      </c>
      <c r="AB178" s="7">
        <v>2</v>
      </c>
    </row>
    <row r="179" spans="1:28" x14ac:dyDescent="0.3">
      <c r="A179" s="64">
        <v>231</v>
      </c>
      <c r="B179" s="64">
        <v>5</v>
      </c>
      <c r="C179" s="64">
        <v>65</v>
      </c>
      <c r="D179" s="64">
        <v>2</v>
      </c>
      <c r="E179" s="64">
        <v>1</v>
      </c>
      <c r="F179" s="64">
        <v>1</v>
      </c>
      <c r="G179" s="7">
        <v>2</v>
      </c>
      <c r="H179" s="7">
        <v>2</v>
      </c>
      <c r="I179" s="7">
        <v>0</v>
      </c>
      <c r="J179" s="7">
        <v>15200</v>
      </c>
      <c r="K179" s="7">
        <v>20000</v>
      </c>
      <c r="L179" s="7">
        <v>1</v>
      </c>
      <c r="M179" s="7">
        <v>2</v>
      </c>
      <c r="N179" s="7">
        <v>1</v>
      </c>
      <c r="O179" s="7">
        <v>2</v>
      </c>
      <c r="P179" s="7">
        <v>60000</v>
      </c>
      <c r="Q179" s="7">
        <f>6*1000*30</f>
        <v>180000</v>
      </c>
      <c r="R179" s="7">
        <v>240000</v>
      </c>
      <c r="S179" s="7">
        <v>0</v>
      </c>
      <c r="T179" s="7">
        <v>1</v>
      </c>
      <c r="W179" s="7">
        <v>2</v>
      </c>
      <c r="X179" s="7">
        <v>2</v>
      </c>
      <c r="Y179" s="7">
        <v>1</v>
      </c>
      <c r="Z179" s="7">
        <v>1</v>
      </c>
      <c r="AA179" s="7">
        <v>10000</v>
      </c>
      <c r="AB179" s="7">
        <v>2</v>
      </c>
    </row>
    <row r="180" spans="1:28" x14ac:dyDescent="0.3">
      <c r="A180" s="64">
        <v>232</v>
      </c>
      <c r="B180" s="64">
        <v>1</v>
      </c>
      <c r="C180" s="64">
        <v>53</v>
      </c>
      <c r="D180" s="64">
        <v>1</v>
      </c>
      <c r="E180" s="64">
        <v>1</v>
      </c>
      <c r="F180" s="64">
        <v>3</v>
      </c>
      <c r="G180" s="7">
        <v>1</v>
      </c>
      <c r="H180" s="7">
        <v>5</v>
      </c>
      <c r="I180" s="7">
        <v>1000</v>
      </c>
      <c r="J180" s="7">
        <v>62500</v>
      </c>
      <c r="K180" s="7">
        <v>35000</v>
      </c>
      <c r="L180" s="7">
        <v>1</v>
      </c>
      <c r="M180" s="7">
        <v>2</v>
      </c>
      <c r="N180" s="7">
        <v>1</v>
      </c>
      <c r="O180" s="7">
        <v>2</v>
      </c>
      <c r="P180" s="7">
        <v>600000</v>
      </c>
      <c r="Q180" s="7">
        <f t="shared" ref="Q180" si="9">500*1000</f>
        <v>500000</v>
      </c>
      <c r="R180" s="7">
        <v>1100000</v>
      </c>
      <c r="S180" s="7">
        <v>0</v>
      </c>
      <c r="T180" s="7">
        <v>1</v>
      </c>
      <c r="U180" s="7">
        <v>2</v>
      </c>
      <c r="V180" s="7">
        <v>1</v>
      </c>
      <c r="W180" s="7">
        <v>2</v>
      </c>
      <c r="X180" s="7">
        <v>2</v>
      </c>
      <c r="Y180" s="7">
        <v>2</v>
      </c>
      <c r="Z180" s="7">
        <v>2</v>
      </c>
      <c r="AB180" s="7">
        <v>2</v>
      </c>
    </row>
    <row r="181" spans="1:28" x14ac:dyDescent="0.3">
      <c r="A181" s="64">
        <v>233</v>
      </c>
      <c r="B181" s="64">
        <v>1</v>
      </c>
      <c r="C181" s="64">
        <v>44</v>
      </c>
      <c r="D181" s="64">
        <v>1</v>
      </c>
      <c r="E181" s="64">
        <v>1</v>
      </c>
      <c r="F181" s="64">
        <v>2</v>
      </c>
      <c r="G181" s="7">
        <v>4</v>
      </c>
      <c r="H181" s="7">
        <v>2</v>
      </c>
      <c r="I181" s="7">
        <v>0</v>
      </c>
      <c r="J181" s="7">
        <v>8800</v>
      </c>
      <c r="K181" s="7">
        <v>15000</v>
      </c>
      <c r="L181" s="7">
        <v>1</v>
      </c>
      <c r="M181" s="7">
        <v>2</v>
      </c>
      <c r="N181" s="7">
        <v>2</v>
      </c>
      <c r="O181" s="7">
        <v>2</v>
      </c>
      <c r="P181" s="7">
        <v>300000</v>
      </c>
      <c r="Q181" s="7">
        <f>50*1000*30</f>
        <v>1500000</v>
      </c>
      <c r="R181" s="7">
        <v>1800000</v>
      </c>
      <c r="S181" s="7">
        <v>25</v>
      </c>
      <c r="T181" s="7">
        <v>2</v>
      </c>
      <c r="U181" s="7">
        <v>2</v>
      </c>
      <c r="V181" s="7">
        <v>2</v>
      </c>
      <c r="W181" s="7">
        <v>2</v>
      </c>
      <c r="X181" s="7">
        <v>2</v>
      </c>
      <c r="Y181" s="7">
        <v>2</v>
      </c>
      <c r="Z181" s="7">
        <v>2</v>
      </c>
      <c r="AB181" s="7">
        <v>2</v>
      </c>
    </row>
    <row r="182" spans="1:28" x14ac:dyDescent="0.3">
      <c r="A182" s="64">
        <v>234</v>
      </c>
      <c r="B182" s="64">
        <v>1</v>
      </c>
      <c r="C182" s="64">
        <v>62</v>
      </c>
      <c r="D182" s="64">
        <v>2</v>
      </c>
      <c r="E182" s="64">
        <v>1</v>
      </c>
      <c r="F182" s="64">
        <v>4</v>
      </c>
      <c r="G182" s="7">
        <v>1</v>
      </c>
      <c r="H182" s="7">
        <v>1</v>
      </c>
      <c r="I182" s="7">
        <v>0</v>
      </c>
      <c r="J182" s="7">
        <v>16790</v>
      </c>
      <c r="K182" s="7">
        <v>44000</v>
      </c>
      <c r="L182" s="7">
        <v>1</v>
      </c>
      <c r="M182" s="7">
        <v>2</v>
      </c>
      <c r="N182" s="7">
        <v>1</v>
      </c>
      <c r="O182" s="7">
        <v>2</v>
      </c>
      <c r="P182" s="7">
        <v>1000000</v>
      </c>
      <c r="Q182" s="7">
        <v>200000</v>
      </c>
      <c r="R182" s="7">
        <v>1200000</v>
      </c>
      <c r="S182" s="7">
        <v>10</v>
      </c>
      <c r="T182" s="7">
        <v>1</v>
      </c>
      <c r="U182" s="7">
        <v>2</v>
      </c>
      <c r="V182" s="7">
        <v>2</v>
      </c>
      <c r="W182" s="7">
        <v>2</v>
      </c>
      <c r="X182" s="7">
        <v>2</v>
      </c>
      <c r="Y182" s="7">
        <v>2</v>
      </c>
      <c r="Z182" s="7">
        <v>2</v>
      </c>
      <c r="AB182" s="7">
        <v>2</v>
      </c>
    </row>
    <row r="183" spans="1:28" x14ac:dyDescent="0.3">
      <c r="A183" s="64">
        <v>235</v>
      </c>
      <c r="B183" s="64">
        <v>1</v>
      </c>
      <c r="C183" s="64">
        <v>49</v>
      </c>
      <c r="D183" s="64">
        <v>2</v>
      </c>
      <c r="E183" s="64">
        <v>1</v>
      </c>
      <c r="F183" s="64">
        <v>3</v>
      </c>
      <c r="G183" s="7">
        <v>3</v>
      </c>
      <c r="H183" s="7">
        <v>5</v>
      </c>
      <c r="I183" s="7">
        <v>1500</v>
      </c>
      <c r="J183" s="7">
        <v>49000</v>
      </c>
      <c r="K183" s="7">
        <v>50000</v>
      </c>
      <c r="L183" s="7">
        <v>1</v>
      </c>
      <c r="M183" s="7">
        <v>1</v>
      </c>
      <c r="N183" s="7">
        <v>1</v>
      </c>
      <c r="O183" s="7">
        <v>2</v>
      </c>
      <c r="P183" s="7">
        <v>450000</v>
      </c>
      <c r="Q183" s="7">
        <v>200000</v>
      </c>
      <c r="R183" s="7">
        <v>650000</v>
      </c>
      <c r="S183" s="7">
        <v>20</v>
      </c>
      <c r="T183" s="7">
        <v>1</v>
      </c>
      <c r="U183" s="7">
        <v>2</v>
      </c>
      <c r="V183" s="7">
        <v>1</v>
      </c>
      <c r="W183" s="7">
        <v>1</v>
      </c>
      <c r="X183" s="7">
        <v>2</v>
      </c>
      <c r="Y183" s="7">
        <v>2</v>
      </c>
      <c r="Z183" s="7">
        <v>2</v>
      </c>
      <c r="AB183" s="7">
        <v>2</v>
      </c>
    </row>
    <row r="184" spans="1:28" x14ac:dyDescent="0.3">
      <c r="A184" s="64">
        <v>236</v>
      </c>
      <c r="B184" s="64">
        <v>1</v>
      </c>
      <c r="C184" s="64">
        <v>48</v>
      </c>
      <c r="D184" s="64">
        <v>2</v>
      </c>
      <c r="E184" s="64">
        <v>1</v>
      </c>
      <c r="F184" s="64">
        <v>3</v>
      </c>
      <c r="G184" s="7">
        <v>3</v>
      </c>
      <c r="H184" s="7">
        <v>5</v>
      </c>
      <c r="I184" s="7">
        <v>0</v>
      </c>
      <c r="J184" s="7">
        <v>66500</v>
      </c>
      <c r="K184" s="7">
        <v>50000</v>
      </c>
      <c r="L184" s="7">
        <v>1</v>
      </c>
      <c r="M184" s="7">
        <v>2</v>
      </c>
      <c r="N184" s="7">
        <v>2</v>
      </c>
      <c r="O184" s="7">
        <v>2</v>
      </c>
      <c r="P184" s="7">
        <v>420000</v>
      </c>
      <c r="Q184" s="7">
        <f t="shared" ref="Q184" si="10">500*1000</f>
        <v>500000</v>
      </c>
      <c r="R184" s="7">
        <v>920000</v>
      </c>
      <c r="S184" s="7">
        <v>6</v>
      </c>
      <c r="T184" s="7">
        <v>2</v>
      </c>
      <c r="U184" s="7">
        <v>2</v>
      </c>
      <c r="V184" s="7">
        <v>2</v>
      </c>
      <c r="W184" s="7">
        <v>1</v>
      </c>
      <c r="X184" s="7">
        <v>1</v>
      </c>
      <c r="Y184" s="7">
        <v>2</v>
      </c>
      <c r="Z184" s="7">
        <v>2</v>
      </c>
      <c r="AB184" s="7">
        <v>2</v>
      </c>
    </row>
    <row r="185" spans="1:28" x14ac:dyDescent="0.3">
      <c r="A185" s="64">
        <v>237</v>
      </c>
      <c r="B185" s="64">
        <v>1</v>
      </c>
      <c r="C185" s="64">
        <v>40</v>
      </c>
      <c r="D185" s="64">
        <v>2</v>
      </c>
      <c r="E185" s="64">
        <v>1</v>
      </c>
      <c r="F185" s="64">
        <v>3</v>
      </c>
      <c r="G185" s="7">
        <v>3</v>
      </c>
      <c r="H185" s="7">
        <v>5</v>
      </c>
      <c r="I185" s="7">
        <v>0</v>
      </c>
      <c r="J185" s="7">
        <v>17500</v>
      </c>
      <c r="K185" s="7">
        <v>15000</v>
      </c>
      <c r="L185" s="7">
        <v>1</v>
      </c>
      <c r="M185" s="7">
        <v>2</v>
      </c>
      <c r="N185" s="7">
        <v>1</v>
      </c>
      <c r="O185" s="7">
        <v>2</v>
      </c>
      <c r="P185" s="7">
        <v>450000</v>
      </c>
      <c r="Q185" s="7">
        <v>400000</v>
      </c>
      <c r="R185" s="7">
        <v>850000</v>
      </c>
      <c r="S185" s="7">
        <v>9</v>
      </c>
      <c r="T185" s="7">
        <v>2</v>
      </c>
      <c r="U185" s="7">
        <v>2</v>
      </c>
      <c r="V185" s="7">
        <v>2</v>
      </c>
      <c r="W185" s="7">
        <v>1</v>
      </c>
      <c r="X185" s="7">
        <v>2</v>
      </c>
      <c r="Y185" s="7">
        <v>1</v>
      </c>
      <c r="Z185" s="7">
        <v>2</v>
      </c>
      <c r="AA185" s="7">
        <v>5000</v>
      </c>
      <c r="AB185" s="7">
        <v>2</v>
      </c>
    </row>
    <row r="186" spans="1:28" x14ac:dyDescent="0.3">
      <c r="A186" s="64">
        <v>238</v>
      </c>
      <c r="B186" s="64">
        <v>1</v>
      </c>
      <c r="C186" s="64">
        <v>40</v>
      </c>
      <c r="D186" s="64">
        <v>1</v>
      </c>
      <c r="E186" s="64">
        <v>1</v>
      </c>
      <c r="F186" s="64">
        <v>4</v>
      </c>
      <c r="G186" s="7">
        <v>1</v>
      </c>
      <c r="H186" s="7">
        <v>5</v>
      </c>
      <c r="I186" s="7">
        <v>0</v>
      </c>
      <c r="J186" s="7">
        <v>101800</v>
      </c>
      <c r="K186" s="7">
        <v>44000</v>
      </c>
      <c r="L186" s="7">
        <v>1</v>
      </c>
      <c r="M186" s="7">
        <v>2</v>
      </c>
      <c r="N186" s="7">
        <v>1</v>
      </c>
      <c r="O186" s="7">
        <v>2</v>
      </c>
      <c r="P186" s="7">
        <v>350000</v>
      </c>
      <c r="Q186" s="7">
        <v>950000</v>
      </c>
      <c r="R186" s="7">
        <v>1300000</v>
      </c>
      <c r="S186" s="7">
        <v>10</v>
      </c>
      <c r="T186" s="7">
        <v>1</v>
      </c>
      <c r="U186" s="7">
        <v>2</v>
      </c>
      <c r="V186" s="7">
        <v>1</v>
      </c>
      <c r="W186" s="7">
        <v>1</v>
      </c>
      <c r="X186" s="7">
        <v>2</v>
      </c>
      <c r="Y186" s="7">
        <v>1</v>
      </c>
      <c r="Z186" s="7">
        <v>2</v>
      </c>
      <c r="AA186" s="7">
        <v>10000</v>
      </c>
      <c r="AB186" s="7">
        <v>2</v>
      </c>
    </row>
    <row r="187" spans="1:28" x14ac:dyDescent="0.3">
      <c r="A187" s="64">
        <v>239</v>
      </c>
      <c r="B187" s="64">
        <v>1</v>
      </c>
      <c r="C187" s="64">
        <v>38</v>
      </c>
      <c r="D187" s="64">
        <v>1</v>
      </c>
      <c r="E187" s="64">
        <v>1</v>
      </c>
      <c r="F187" s="64">
        <v>2</v>
      </c>
      <c r="G187" s="7">
        <v>3</v>
      </c>
      <c r="H187" s="7">
        <v>5</v>
      </c>
      <c r="I187" s="7">
        <v>0</v>
      </c>
      <c r="J187" s="7">
        <v>38500</v>
      </c>
      <c r="K187" s="7">
        <v>35000</v>
      </c>
      <c r="L187" s="7">
        <v>1</v>
      </c>
      <c r="M187" s="7">
        <v>4</v>
      </c>
      <c r="N187" s="7">
        <v>2</v>
      </c>
      <c r="O187" s="7">
        <v>3</v>
      </c>
      <c r="P187" s="7">
        <v>600000</v>
      </c>
      <c r="Q187" s="7">
        <f>100*1000*4</f>
        <v>400000</v>
      </c>
      <c r="R187" s="7">
        <v>1000000</v>
      </c>
      <c r="S187" s="7">
        <v>10</v>
      </c>
      <c r="T187" s="7">
        <v>1</v>
      </c>
      <c r="U187" s="7">
        <v>1</v>
      </c>
      <c r="V187" s="7">
        <v>2</v>
      </c>
      <c r="W187" s="7">
        <v>1</v>
      </c>
      <c r="X187" s="7">
        <v>1</v>
      </c>
      <c r="Y187" s="7">
        <v>1</v>
      </c>
      <c r="Z187" s="7">
        <v>1</v>
      </c>
      <c r="AA187" s="7">
        <v>3000</v>
      </c>
      <c r="AB187" s="7">
        <v>2</v>
      </c>
    </row>
    <row r="188" spans="1:28" x14ac:dyDescent="0.3">
      <c r="A188" s="64">
        <v>240</v>
      </c>
      <c r="B188" s="64">
        <v>5</v>
      </c>
      <c r="C188" s="64">
        <v>33</v>
      </c>
      <c r="D188" s="64">
        <v>2</v>
      </c>
      <c r="E188" s="64">
        <v>1</v>
      </c>
      <c r="F188" s="64">
        <v>3</v>
      </c>
      <c r="G188" s="7">
        <v>1</v>
      </c>
      <c r="H188" s="7">
        <v>3</v>
      </c>
      <c r="I188" s="7">
        <v>2000</v>
      </c>
      <c r="J188" s="7">
        <v>33000</v>
      </c>
      <c r="K188" s="7">
        <v>60000</v>
      </c>
      <c r="L188" s="7">
        <v>1</v>
      </c>
      <c r="M188" s="7">
        <v>1</v>
      </c>
      <c r="N188" s="7">
        <v>1</v>
      </c>
      <c r="O188" s="7">
        <v>2</v>
      </c>
      <c r="P188" s="7">
        <v>300000</v>
      </c>
      <c r="Q188" s="7">
        <f>60*1000*30</f>
        <v>1800000</v>
      </c>
      <c r="R188" s="7">
        <v>2100000</v>
      </c>
      <c r="S188" s="7">
        <v>10</v>
      </c>
      <c r="T188" s="7">
        <v>1</v>
      </c>
      <c r="U188" s="7">
        <v>2</v>
      </c>
      <c r="V188" s="7">
        <v>2</v>
      </c>
      <c r="W188" s="7">
        <v>1</v>
      </c>
      <c r="X188" s="7">
        <v>2</v>
      </c>
      <c r="Y188" s="7">
        <v>2</v>
      </c>
      <c r="Z188" s="7">
        <v>2</v>
      </c>
      <c r="AA188" s="7">
        <v>2000</v>
      </c>
      <c r="AB188" s="7">
        <v>2</v>
      </c>
    </row>
    <row r="189" spans="1:28" x14ac:dyDescent="0.3">
      <c r="A189" s="64">
        <v>241</v>
      </c>
      <c r="B189" s="64">
        <v>5</v>
      </c>
      <c r="C189" s="64">
        <v>40</v>
      </c>
      <c r="D189" s="64">
        <v>1</v>
      </c>
      <c r="E189" s="64">
        <v>1</v>
      </c>
      <c r="F189" s="64">
        <v>4</v>
      </c>
      <c r="G189" s="7">
        <v>2</v>
      </c>
      <c r="H189" s="7">
        <v>6</v>
      </c>
      <c r="I189" s="7">
        <v>500</v>
      </c>
      <c r="J189" s="7">
        <v>60500</v>
      </c>
      <c r="K189" s="7">
        <v>60000</v>
      </c>
      <c r="L189" s="7">
        <v>1</v>
      </c>
      <c r="M189" s="7">
        <v>1</v>
      </c>
      <c r="N189" s="7">
        <v>2</v>
      </c>
      <c r="O189" s="7">
        <v>2</v>
      </c>
      <c r="P189" s="7">
        <v>90000</v>
      </c>
      <c r="Q189" s="7">
        <f>50*1000*30</f>
        <v>1500000</v>
      </c>
      <c r="R189" s="7">
        <v>1590000</v>
      </c>
      <c r="S189" s="7">
        <v>15</v>
      </c>
      <c r="T189" s="7">
        <v>1</v>
      </c>
      <c r="U189" s="7">
        <v>2</v>
      </c>
      <c r="V189" s="7">
        <v>2</v>
      </c>
      <c r="W189" s="7">
        <v>1</v>
      </c>
      <c r="X189" s="7">
        <v>2</v>
      </c>
      <c r="Y189" s="7">
        <v>2</v>
      </c>
      <c r="Z189" s="7">
        <v>1</v>
      </c>
      <c r="AA189" s="7">
        <v>2000</v>
      </c>
      <c r="AB189" s="7">
        <v>2</v>
      </c>
    </row>
    <row r="190" spans="1:28" x14ac:dyDescent="0.3">
      <c r="A190" s="64">
        <v>249</v>
      </c>
      <c r="B190" s="64">
        <v>1</v>
      </c>
      <c r="C190" s="64">
        <v>73</v>
      </c>
      <c r="D190" s="64">
        <v>2</v>
      </c>
      <c r="E190" s="64">
        <v>1</v>
      </c>
      <c r="F190" s="64">
        <v>3</v>
      </c>
      <c r="G190" s="7">
        <v>1</v>
      </c>
      <c r="H190" s="7">
        <v>3</v>
      </c>
      <c r="I190" s="7">
        <v>225</v>
      </c>
      <c r="J190" s="7">
        <v>23525</v>
      </c>
      <c r="K190" s="7">
        <v>5000</v>
      </c>
      <c r="L190" s="7">
        <v>1</v>
      </c>
      <c r="M190" s="7">
        <v>2</v>
      </c>
      <c r="N190" s="7">
        <v>1</v>
      </c>
      <c r="O190" s="7">
        <v>2</v>
      </c>
      <c r="P190" s="7">
        <v>5000</v>
      </c>
      <c r="Q190" s="7">
        <f t="shared" ref="Q190" si="11">500*1000</f>
        <v>500000</v>
      </c>
      <c r="R190" s="7">
        <v>505000</v>
      </c>
      <c r="S190" s="7">
        <v>10</v>
      </c>
      <c r="T190" s="7">
        <v>1</v>
      </c>
      <c r="U190" s="7">
        <v>2</v>
      </c>
      <c r="V190" s="7">
        <v>2</v>
      </c>
      <c r="W190" s="7">
        <v>2</v>
      </c>
      <c r="X190" s="7">
        <v>1</v>
      </c>
      <c r="Y190" s="7">
        <v>1</v>
      </c>
      <c r="Z190" s="7">
        <v>1</v>
      </c>
      <c r="AA190" s="7">
        <v>8000</v>
      </c>
      <c r="AB190" s="7">
        <v>1</v>
      </c>
    </row>
    <row r="191" spans="1:28" x14ac:dyDescent="0.3">
      <c r="A191" s="64">
        <v>250</v>
      </c>
      <c r="B191" s="64">
        <v>1</v>
      </c>
      <c r="C191" s="64">
        <v>39</v>
      </c>
      <c r="D191" s="64">
        <v>1</v>
      </c>
      <c r="E191" s="64">
        <v>1</v>
      </c>
      <c r="F191" s="64">
        <v>4</v>
      </c>
      <c r="G191" s="7">
        <v>2</v>
      </c>
      <c r="H191" s="7">
        <v>5</v>
      </c>
      <c r="I191" s="7">
        <v>0</v>
      </c>
      <c r="J191" s="7">
        <v>114000</v>
      </c>
      <c r="K191" s="7">
        <v>150000</v>
      </c>
      <c r="L191" s="7">
        <v>2</v>
      </c>
      <c r="M191" s="7">
        <v>2</v>
      </c>
      <c r="N191" s="7">
        <v>1</v>
      </c>
      <c r="O191" s="7">
        <v>2</v>
      </c>
      <c r="P191" s="7">
        <v>210000</v>
      </c>
      <c r="Q191" s="7">
        <v>750000</v>
      </c>
      <c r="R191" s="7">
        <v>960000</v>
      </c>
      <c r="S191" s="7">
        <v>2</v>
      </c>
      <c r="T191" s="7">
        <v>1</v>
      </c>
      <c r="U191" s="7">
        <v>2</v>
      </c>
      <c r="V191" s="7">
        <v>2</v>
      </c>
      <c r="W191" s="7">
        <v>1</v>
      </c>
      <c r="X191" s="7">
        <v>2</v>
      </c>
      <c r="Y191" s="7">
        <v>1</v>
      </c>
      <c r="Z191" s="7">
        <v>1</v>
      </c>
      <c r="AA191" s="7">
        <v>5000</v>
      </c>
      <c r="AB191" s="7">
        <v>2</v>
      </c>
    </row>
    <row r="192" spans="1:28" x14ac:dyDescent="0.3">
      <c r="A192" s="64">
        <v>251</v>
      </c>
      <c r="B192" s="64">
        <v>1</v>
      </c>
      <c r="C192" s="64">
        <v>39</v>
      </c>
      <c r="D192" s="64">
        <v>1</v>
      </c>
      <c r="E192" s="64">
        <v>1</v>
      </c>
      <c r="F192" s="64">
        <v>3</v>
      </c>
      <c r="G192" s="7">
        <v>4</v>
      </c>
      <c r="H192" s="7">
        <v>5</v>
      </c>
      <c r="I192" s="7">
        <v>0</v>
      </c>
      <c r="J192" s="7">
        <v>48100</v>
      </c>
      <c r="K192" s="7">
        <v>20000</v>
      </c>
      <c r="L192" s="7">
        <v>1</v>
      </c>
      <c r="M192" s="7">
        <v>2</v>
      </c>
      <c r="N192" s="7">
        <v>1</v>
      </c>
      <c r="O192" s="7">
        <v>2</v>
      </c>
      <c r="S192" s="7">
        <v>0</v>
      </c>
      <c r="T192" s="7">
        <v>2</v>
      </c>
      <c r="U192" s="7">
        <v>2</v>
      </c>
      <c r="V192" s="7">
        <v>2</v>
      </c>
      <c r="X192" s="7">
        <v>2</v>
      </c>
      <c r="Y192" s="7">
        <v>1</v>
      </c>
      <c r="AA192" s="7">
        <v>21000</v>
      </c>
    </row>
    <row r="193" spans="1:28" x14ac:dyDescent="0.3">
      <c r="A193" s="64">
        <v>252</v>
      </c>
      <c r="B193" s="64">
        <v>1</v>
      </c>
      <c r="C193" s="64">
        <v>58</v>
      </c>
      <c r="D193" s="64">
        <v>1</v>
      </c>
      <c r="E193" s="64">
        <v>3</v>
      </c>
      <c r="F193" s="64">
        <v>3</v>
      </c>
      <c r="G193" s="7">
        <v>4</v>
      </c>
      <c r="H193" s="7">
        <v>2</v>
      </c>
      <c r="I193" s="7">
        <v>0</v>
      </c>
      <c r="J193" s="7">
        <v>24500</v>
      </c>
      <c r="K193" s="7">
        <v>25000</v>
      </c>
      <c r="L193" s="7">
        <v>1</v>
      </c>
      <c r="M193" s="7">
        <v>2</v>
      </c>
      <c r="N193" s="7">
        <v>1</v>
      </c>
      <c r="O193" s="7">
        <v>2</v>
      </c>
      <c r="P193" s="7">
        <v>300000</v>
      </c>
      <c r="Q193" s="7">
        <f>1000*1000</f>
        <v>1000000</v>
      </c>
      <c r="R193" s="7">
        <v>1300000</v>
      </c>
      <c r="S193" s="7">
        <v>0</v>
      </c>
      <c r="T193" s="7">
        <v>1</v>
      </c>
      <c r="Z193" s="7">
        <v>1</v>
      </c>
      <c r="AA193" s="7">
        <v>2000</v>
      </c>
    </row>
    <row r="194" spans="1:28" x14ac:dyDescent="0.3">
      <c r="A194" s="64">
        <v>253</v>
      </c>
      <c r="B194" s="64">
        <v>1</v>
      </c>
      <c r="C194" s="64">
        <v>20</v>
      </c>
      <c r="D194" s="64">
        <v>1</v>
      </c>
      <c r="E194" s="64">
        <v>2</v>
      </c>
      <c r="F194" s="64">
        <v>4</v>
      </c>
      <c r="G194" s="7">
        <v>4</v>
      </c>
      <c r="H194" s="7">
        <v>5</v>
      </c>
      <c r="I194" s="7">
        <v>0</v>
      </c>
      <c r="J194" s="7">
        <v>61500</v>
      </c>
      <c r="K194" s="7">
        <v>60000</v>
      </c>
      <c r="L194" s="7">
        <v>1</v>
      </c>
      <c r="M194" s="7">
        <v>1</v>
      </c>
      <c r="N194" s="7">
        <v>1</v>
      </c>
      <c r="O194" s="7">
        <v>2</v>
      </c>
      <c r="P194" s="7">
        <v>300000</v>
      </c>
      <c r="Q194" s="7">
        <f t="shared" ref="Q194:Q195" si="12">500*1000</f>
        <v>500000</v>
      </c>
      <c r="R194" s="7">
        <v>800000</v>
      </c>
      <c r="S194" s="7">
        <v>0</v>
      </c>
      <c r="T194" s="7">
        <v>1</v>
      </c>
      <c r="V194" s="7">
        <v>1</v>
      </c>
      <c r="AA194" s="7">
        <v>1500</v>
      </c>
    </row>
    <row r="195" spans="1:28" x14ac:dyDescent="0.3">
      <c r="A195" s="64">
        <v>255</v>
      </c>
      <c r="B195" s="64">
        <v>1</v>
      </c>
      <c r="C195" s="64">
        <v>67</v>
      </c>
      <c r="D195" s="64">
        <v>1</v>
      </c>
      <c r="E195" s="64">
        <v>1</v>
      </c>
      <c r="F195" s="64">
        <v>5</v>
      </c>
      <c r="G195" s="7">
        <v>1</v>
      </c>
      <c r="H195" s="7">
        <v>4</v>
      </c>
      <c r="I195" s="7">
        <v>0</v>
      </c>
      <c r="J195" s="7">
        <v>103000</v>
      </c>
      <c r="K195" s="7">
        <v>70000</v>
      </c>
      <c r="L195" s="7">
        <v>1</v>
      </c>
      <c r="M195" s="7">
        <v>1</v>
      </c>
      <c r="N195" s="7">
        <v>1</v>
      </c>
      <c r="O195" s="7">
        <v>2</v>
      </c>
      <c r="P195" s="7">
        <v>300000</v>
      </c>
      <c r="Q195" s="7">
        <f t="shared" si="12"/>
        <v>500000</v>
      </c>
      <c r="R195" s="7">
        <v>800000</v>
      </c>
      <c r="S195" s="7">
        <v>0</v>
      </c>
      <c r="V195" s="7">
        <v>1</v>
      </c>
      <c r="AA195" s="7">
        <v>6000</v>
      </c>
    </row>
    <row r="196" spans="1:28" x14ac:dyDescent="0.3">
      <c r="A196" s="64">
        <v>256</v>
      </c>
      <c r="B196" s="64">
        <v>1</v>
      </c>
      <c r="C196" s="64">
        <v>50</v>
      </c>
      <c r="D196" s="64">
        <v>2</v>
      </c>
      <c r="E196" s="64">
        <v>1</v>
      </c>
      <c r="F196" s="64">
        <v>3</v>
      </c>
      <c r="G196" s="7">
        <v>2</v>
      </c>
      <c r="H196" s="7">
        <v>4</v>
      </c>
      <c r="I196" s="7">
        <v>0</v>
      </c>
      <c r="J196" s="7">
        <v>51000</v>
      </c>
      <c r="K196" s="7">
        <v>100000</v>
      </c>
      <c r="L196" s="7">
        <v>1</v>
      </c>
      <c r="M196" s="7">
        <v>1</v>
      </c>
      <c r="N196" s="7">
        <v>1</v>
      </c>
      <c r="O196" s="7">
        <v>2</v>
      </c>
      <c r="P196" s="7">
        <v>600000</v>
      </c>
      <c r="Q196" s="7">
        <f>100*1000*4</f>
        <v>400000</v>
      </c>
      <c r="R196" s="7">
        <v>1000000</v>
      </c>
      <c r="S196" s="7">
        <v>0</v>
      </c>
      <c r="T196" s="7">
        <v>2</v>
      </c>
      <c r="U196" s="7">
        <v>2</v>
      </c>
      <c r="V196" s="7">
        <v>1</v>
      </c>
      <c r="W196" s="7">
        <v>1</v>
      </c>
      <c r="X196" s="7">
        <v>1</v>
      </c>
      <c r="Y196" s="7">
        <v>2</v>
      </c>
      <c r="Z196" s="7">
        <v>1</v>
      </c>
      <c r="AA196" s="7">
        <v>2000</v>
      </c>
      <c r="AB196" s="7">
        <v>2</v>
      </c>
    </row>
    <row r="197" spans="1:28" x14ac:dyDescent="0.3">
      <c r="A197" s="64">
        <v>259</v>
      </c>
      <c r="B197" s="64">
        <v>1</v>
      </c>
      <c r="C197" s="64">
        <v>63</v>
      </c>
      <c r="D197" s="64">
        <v>1</v>
      </c>
      <c r="E197" s="64">
        <v>1</v>
      </c>
      <c r="F197" s="64">
        <v>1</v>
      </c>
      <c r="G197" s="7">
        <v>4</v>
      </c>
      <c r="H197" s="7">
        <v>4</v>
      </c>
      <c r="I197" s="7">
        <v>700</v>
      </c>
      <c r="J197" s="7">
        <v>92200</v>
      </c>
      <c r="K197" s="7">
        <v>47000</v>
      </c>
      <c r="L197" s="7">
        <v>2</v>
      </c>
      <c r="M197" s="7">
        <v>1</v>
      </c>
      <c r="N197" s="7">
        <v>1</v>
      </c>
      <c r="O197" s="7">
        <v>2</v>
      </c>
      <c r="P197" s="7">
        <v>300000</v>
      </c>
      <c r="Q197" s="7">
        <v>600000</v>
      </c>
      <c r="R197" s="7">
        <v>900000</v>
      </c>
      <c r="S197" s="7">
        <v>0</v>
      </c>
      <c r="T197" s="7">
        <v>2</v>
      </c>
      <c r="U197" s="7">
        <v>2</v>
      </c>
      <c r="V197" s="7">
        <v>1</v>
      </c>
      <c r="W197" s="7">
        <v>1</v>
      </c>
      <c r="X197" s="7">
        <v>1</v>
      </c>
      <c r="Y197" s="7">
        <v>1</v>
      </c>
      <c r="Z197" s="7">
        <v>1</v>
      </c>
      <c r="AA197" s="7">
        <v>1500</v>
      </c>
      <c r="AB197" s="7">
        <v>1</v>
      </c>
    </row>
    <row r="198" spans="1:28" x14ac:dyDescent="0.3">
      <c r="A198" s="64">
        <v>260</v>
      </c>
      <c r="B198" s="64">
        <v>1</v>
      </c>
      <c r="C198" s="64">
        <v>54</v>
      </c>
      <c r="D198" s="64">
        <v>1</v>
      </c>
      <c r="E198" s="64">
        <v>1</v>
      </c>
      <c r="F198" s="64">
        <v>2</v>
      </c>
      <c r="G198" s="7">
        <v>4</v>
      </c>
      <c r="H198" s="7">
        <v>5</v>
      </c>
      <c r="I198" s="7">
        <v>500</v>
      </c>
      <c r="J198" s="7">
        <v>64500</v>
      </c>
      <c r="K198" s="7">
        <v>35000</v>
      </c>
      <c r="L198" s="7">
        <v>1</v>
      </c>
      <c r="M198" s="7">
        <v>1</v>
      </c>
      <c r="N198" s="7">
        <v>1</v>
      </c>
      <c r="O198" s="7">
        <v>2</v>
      </c>
      <c r="P198" s="7">
        <v>7500</v>
      </c>
      <c r="Q198" s="7">
        <v>250000</v>
      </c>
      <c r="R198" s="7">
        <v>257500</v>
      </c>
      <c r="S198" s="7">
        <v>0</v>
      </c>
      <c r="T198" s="7">
        <v>1</v>
      </c>
      <c r="U198" s="7">
        <v>2</v>
      </c>
      <c r="V198" s="7">
        <v>2</v>
      </c>
      <c r="W198" s="7">
        <v>1</v>
      </c>
      <c r="X198" s="7">
        <v>1</v>
      </c>
      <c r="Y198" s="7">
        <v>1</v>
      </c>
      <c r="Z198" s="7">
        <v>1</v>
      </c>
      <c r="AA198" s="7">
        <v>5000</v>
      </c>
      <c r="AB198" s="7">
        <v>1</v>
      </c>
    </row>
    <row r="199" spans="1:28" x14ac:dyDescent="0.3">
      <c r="A199" s="64">
        <v>261</v>
      </c>
      <c r="B199" s="64">
        <v>1</v>
      </c>
      <c r="C199" s="64">
        <v>65</v>
      </c>
      <c r="D199" s="64">
        <v>1</v>
      </c>
      <c r="E199" s="64">
        <v>2</v>
      </c>
      <c r="F199" s="64">
        <v>1</v>
      </c>
      <c r="G199" s="7">
        <v>4</v>
      </c>
      <c r="H199" s="7">
        <v>1</v>
      </c>
      <c r="I199" s="7">
        <v>0</v>
      </c>
      <c r="J199" s="7">
        <v>12000</v>
      </c>
      <c r="K199" s="7">
        <v>12000</v>
      </c>
      <c r="L199" s="7">
        <v>1</v>
      </c>
      <c r="M199" s="7">
        <v>1</v>
      </c>
      <c r="N199" s="7">
        <v>1</v>
      </c>
      <c r="O199" s="7">
        <v>2</v>
      </c>
      <c r="P199" s="7">
        <v>300000</v>
      </c>
      <c r="Q199" s="7">
        <f t="shared" ref="Q199" si="13">500*1000</f>
        <v>500000</v>
      </c>
      <c r="R199" s="7">
        <v>800000</v>
      </c>
      <c r="S199" s="7">
        <v>0</v>
      </c>
      <c r="T199" s="7">
        <v>1</v>
      </c>
      <c r="U199" s="7">
        <v>2</v>
      </c>
      <c r="V199" s="7">
        <v>2</v>
      </c>
      <c r="W199" s="7">
        <v>1</v>
      </c>
      <c r="X199" s="7">
        <v>1</v>
      </c>
      <c r="Y199" s="7">
        <v>1</v>
      </c>
      <c r="Z199" s="7">
        <v>1</v>
      </c>
      <c r="AA199" s="7">
        <v>1000</v>
      </c>
      <c r="AB199" s="7">
        <v>1</v>
      </c>
    </row>
    <row r="200" spans="1:28" x14ac:dyDescent="0.3">
      <c r="A200" s="64">
        <v>262</v>
      </c>
      <c r="B200" s="64">
        <v>1</v>
      </c>
      <c r="C200" s="64">
        <v>64</v>
      </c>
      <c r="D200" s="64">
        <v>1</v>
      </c>
      <c r="E200" s="64">
        <v>1</v>
      </c>
      <c r="F200" s="64">
        <v>3</v>
      </c>
      <c r="G200" s="7">
        <v>4</v>
      </c>
      <c r="H200" s="7">
        <v>2</v>
      </c>
      <c r="I200" s="7">
        <v>0</v>
      </c>
      <c r="J200" s="7">
        <v>22000</v>
      </c>
      <c r="K200" s="7">
        <v>35000</v>
      </c>
      <c r="L200" s="7">
        <v>1</v>
      </c>
      <c r="M200" s="7">
        <v>1</v>
      </c>
      <c r="N200" s="7">
        <v>1</v>
      </c>
      <c r="O200" s="7">
        <v>2</v>
      </c>
      <c r="P200" s="7">
        <v>300000</v>
      </c>
      <c r="Q200" s="7">
        <v>250000</v>
      </c>
      <c r="R200" s="7">
        <v>550000</v>
      </c>
      <c r="S200" s="7">
        <v>0</v>
      </c>
      <c r="T200" s="7">
        <v>1</v>
      </c>
      <c r="U200" s="7">
        <v>2</v>
      </c>
      <c r="V200" s="7">
        <v>2</v>
      </c>
      <c r="W200" s="7">
        <v>1</v>
      </c>
      <c r="X200" s="7">
        <v>1</v>
      </c>
      <c r="Y200" s="7">
        <v>1</v>
      </c>
      <c r="Z200" s="7">
        <v>1</v>
      </c>
      <c r="AA200" s="7">
        <v>7000</v>
      </c>
      <c r="AB200" s="7">
        <v>1</v>
      </c>
    </row>
    <row r="201" spans="1:28" x14ac:dyDescent="0.3">
      <c r="A201" s="64">
        <v>263</v>
      </c>
      <c r="B201" s="64">
        <v>1</v>
      </c>
      <c r="C201" s="64">
        <v>63</v>
      </c>
      <c r="D201" s="64">
        <v>1</v>
      </c>
      <c r="E201" s="64">
        <v>1</v>
      </c>
      <c r="F201" s="64">
        <v>3</v>
      </c>
      <c r="G201" s="7">
        <v>4</v>
      </c>
      <c r="H201" s="7">
        <v>2</v>
      </c>
      <c r="I201" s="7">
        <v>0</v>
      </c>
      <c r="J201" s="7">
        <v>36500</v>
      </c>
      <c r="K201" s="7">
        <v>50000</v>
      </c>
      <c r="L201" s="7">
        <v>1</v>
      </c>
      <c r="M201" s="7">
        <v>1</v>
      </c>
      <c r="N201" s="7">
        <v>1</v>
      </c>
      <c r="O201" s="7">
        <v>2</v>
      </c>
      <c r="P201" s="7">
        <v>300000</v>
      </c>
      <c r="Q201" s="7">
        <f t="shared" ref="Q201" si="14">500*1000</f>
        <v>500000</v>
      </c>
      <c r="R201" s="7">
        <v>800000</v>
      </c>
      <c r="S201" s="7">
        <v>0</v>
      </c>
      <c r="T201" s="7">
        <v>1</v>
      </c>
      <c r="U201" s="7">
        <v>2</v>
      </c>
      <c r="V201" s="7">
        <v>2</v>
      </c>
      <c r="W201" s="7">
        <v>1</v>
      </c>
      <c r="X201" s="7">
        <v>1</v>
      </c>
      <c r="Y201" s="7">
        <v>1</v>
      </c>
      <c r="Z201" s="7">
        <v>1</v>
      </c>
      <c r="AB201" s="7">
        <v>1</v>
      </c>
    </row>
    <row r="202" spans="1:28" x14ac:dyDescent="0.3">
      <c r="A202" s="64">
        <v>264</v>
      </c>
      <c r="B202" s="64">
        <v>1</v>
      </c>
      <c r="C202" s="64">
        <v>45</v>
      </c>
      <c r="D202" s="64">
        <v>1</v>
      </c>
      <c r="E202" s="64">
        <v>1</v>
      </c>
      <c r="F202" s="64">
        <v>3</v>
      </c>
      <c r="G202" s="7">
        <v>4</v>
      </c>
      <c r="H202" s="7">
        <v>4</v>
      </c>
      <c r="I202" s="7">
        <v>0</v>
      </c>
      <c r="J202" s="7">
        <v>86500</v>
      </c>
      <c r="K202" s="7">
        <v>80000</v>
      </c>
      <c r="L202" s="7">
        <v>1</v>
      </c>
      <c r="M202" s="7">
        <v>1</v>
      </c>
      <c r="N202" s="7">
        <v>1</v>
      </c>
      <c r="O202" s="7">
        <v>2</v>
      </c>
      <c r="P202" s="7">
        <v>300000</v>
      </c>
      <c r="Q202" s="7">
        <v>250000</v>
      </c>
      <c r="R202" s="7">
        <v>550000</v>
      </c>
      <c r="S202" s="7">
        <v>0</v>
      </c>
      <c r="T202" s="7">
        <v>2</v>
      </c>
      <c r="U202" s="7">
        <v>2</v>
      </c>
      <c r="V202" s="7">
        <v>1</v>
      </c>
      <c r="W202" s="7">
        <v>1</v>
      </c>
      <c r="X202" s="7">
        <v>1</v>
      </c>
      <c r="Y202" s="7">
        <v>1</v>
      </c>
      <c r="Z202" s="7">
        <v>1</v>
      </c>
      <c r="AB202" s="7">
        <v>1</v>
      </c>
    </row>
    <row r="203" spans="1:28" x14ac:dyDescent="0.3">
      <c r="A203" s="64">
        <v>265</v>
      </c>
      <c r="B203" s="64">
        <v>1</v>
      </c>
      <c r="C203" s="64">
        <v>21</v>
      </c>
      <c r="D203" s="64">
        <v>1</v>
      </c>
      <c r="E203" s="64">
        <v>1</v>
      </c>
      <c r="F203" s="64">
        <v>3</v>
      </c>
      <c r="G203" s="7">
        <v>4</v>
      </c>
      <c r="H203" s="7">
        <v>7</v>
      </c>
      <c r="I203" s="7">
        <v>0</v>
      </c>
      <c r="J203" s="7">
        <v>47000</v>
      </c>
      <c r="K203" s="7">
        <v>60000</v>
      </c>
      <c r="L203" s="7">
        <v>1</v>
      </c>
      <c r="M203" s="7">
        <v>1</v>
      </c>
      <c r="N203" s="7">
        <v>1</v>
      </c>
      <c r="O203" s="7">
        <v>2</v>
      </c>
      <c r="P203" s="7">
        <v>300000</v>
      </c>
      <c r="Q203" s="7">
        <f t="shared" ref="Q203:Q208" si="15">500*1000</f>
        <v>500000</v>
      </c>
      <c r="R203" s="7">
        <v>800000</v>
      </c>
      <c r="S203" s="7">
        <v>0</v>
      </c>
      <c r="T203" s="7">
        <v>1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B203" s="7">
        <v>1</v>
      </c>
    </row>
    <row r="204" spans="1:28" x14ac:dyDescent="0.3">
      <c r="A204" s="64">
        <v>266</v>
      </c>
      <c r="B204" s="64">
        <v>1</v>
      </c>
      <c r="C204" s="64">
        <v>46</v>
      </c>
      <c r="D204" s="64">
        <v>1</v>
      </c>
      <c r="E204" s="64">
        <v>1</v>
      </c>
      <c r="F204" s="64">
        <v>3</v>
      </c>
      <c r="G204" s="7">
        <v>2</v>
      </c>
      <c r="H204" s="7">
        <v>4</v>
      </c>
      <c r="I204" s="7">
        <v>1500</v>
      </c>
      <c r="J204" s="7">
        <v>54500</v>
      </c>
      <c r="K204" s="7">
        <v>60000</v>
      </c>
      <c r="L204" s="7">
        <v>1</v>
      </c>
      <c r="M204" s="7">
        <v>2</v>
      </c>
      <c r="N204" s="7">
        <v>1</v>
      </c>
      <c r="O204" s="7">
        <v>4</v>
      </c>
      <c r="P204" s="7">
        <v>300000</v>
      </c>
      <c r="Q204" s="7">
        <f>100*1000*4</f>
        <v>400000</v>
      </c>
      <c r="R204" s="7">
        <v>700000</v>
      </c>
      <c r="S204" s="7">
        <v>0</v>
      </c>
      <c r="T204" s="7">
        <v>2</v>
      </c>
      <c r="U204" s="7">
        <v>1</v>
      </c>
      <c r="V204" s="7">
        <v>2</v>
      </c>
      <c r="W204" s="7">
        <v>2</v>
      </c>
      <c r="X204" s="7">
        <v>2</v>
      </c>
      <c r="Y204" s="7">
        <v>2</v>
      </c>
      <c r="Z204" s="7">
        <v>2</v>
      </c>
      <c r="AA204" s="7">
        <v>5000</v>
      </c>
      <c r="AB204" s="7">
        <v>2</v>
      </c>
    </row>
    <row r="205" spans="1:28" x14ac:dyDescent="0.3">
      <c r="A205" s="64">
        <v>267</v>
      </c>
      <c r="B205" s="64">
        <v>1</v>
      </c>
      <c r="C205" s="64">
        <v>38</v>
      </c>
      <c r="D205" s="64">
        <v>1</v>
      </c>
      <c r="E205" s="64">
        <v>1</v>
      </c>
      <c r="F205" s="64">
        <v>5</v>
      </c>
      <c r="G205" s="7">
        <v>1</v>
      </c>
      <c r="H205" s="7">
        <v>5</v>
      </c>
      <c r="I205" s="7">
        <v>1500</v>
      </c>
      <c r="J205" s="7">
        <v>89500</v>
      </c>
      <c r="K205" s="7">
        <v>100000</v>
      </c>
      <c r="L205" s="7">
        <v>1</v>
      </c>
      <c r="M205" s="7">
        <v>2</v>
      </c>
      <c r="N205" s="7">
        <v>1</v>
      </c>
      <c r="O205" s="7">
        <v>4</v>
      </c>
      <c r="P205" s="7">
        <v>15000</v>
      </c>
      <c r="Q205" s="7">
        <f t="shared" si="15"/>
        <v>500000</v>
      </c>
      <c r="R205" s="7">
        <v>515000</v>
      </c>
      <c r="S205" s="7">
        <v>0</v>
      </c>
      <c r="T205" s="7">
        <v>1</v>
      </c>
      <c r="U205" s="7">
        <v>2</v>
      </c>
      <c r="V205" s="7">
        <v>2</v>
      </c>
      <c r="W205" s="7">
        <v>2</v>
      </c>
      <c r="X205" s="7">
        <v>2</v>
      </c>
      <c r="Y205" s="7">
        <v>2</v>
      </c>
      <c r="Z205" s="7">
        <v>2</v>
      </c>
      <c r="AA205" s="7">
        <v>5000</v>
      </c>
      <c r="AB205" s="7">
        <v>2</v>
      </c>
    </row>
    <row r="206" spans="1:28" x14ac:dyDescent="0.3">
      <c r="A206" s="64">
        <v>268</v>
      </c>
      <c r="B206" s="64">
        <v>1</v>
      </c>
      <c r="C206" s="64">
        <v>49</v>
      </c>
      <c r="D206" s="64">
        <v>1</v>
      </c>
      <c r="E206" s="64">
        <v>1</v>
      </c>
      <c r="F206" s="64">
        <v>5</v>
      </c>
      <c r="G206" s="7">
        <v>1</v>
      </c>
      <c r="H206" s="7">
        <v>4</v>
      </c>
      <c r="I206" s="7">
        <v>1500</v>
      </c>
      <c r="J206" s="7">
        <v>137500</v>
      </c>
      <c r="K206" s="7">
        <v>200000</v>
      </c>
      <c r="L206" s="7">
        <v>1</v>
      </c>
      <c r="M206" s="7">
        <v>2</v>
      </c>
      <c r="N206" s="7">
        <v>1</v>
      </c>
      <c r="O206" s="7">
        <v>4</v>
      </c>
      <c r="P206" s="7">
        <v>300000</v>
      </c>
      <c r="Q206" s="7">
        <f t="shared" si="15"/>
        <v>500000</v>
      </c>
      <c r="R206" s="7">
        <v>800000</v>
      </c>
      <c r="S206" s="7">
        <v>0</v>
      </c>
      <c r="T206" s="7">
        <v>1</v>
      </c>
      <c r="U206" s="7">
        <v>2</v>
      </c>
      <c r="V206" s="7">
        <v>2</v>
      </c>
      <c r="W206" s="7">
        <v>2</v>
      </c>
      <c r="X206" s="7">
        <v>2</v>
      </c>
      <c r="Y206" s="7">
        <v>2</v>
      </c>
      <c r="Z206" s="7">
        <v>2</v>
      </c>
      <c r="AA206" s="7">
        <v>1000</v>
      </c>
      <c r="AB206" s="7">
        <v>2</v>
      </c>
    </row>
    <row r="207" spans="1:28" x14ac:dyDescent="0.3">
      <c r="A207" s="64">
        <v>269</v>
      </c>
      <c r="B207" s="64">
        <v>1</v>
      </c>
      <c r="C207" s="64">
        <v>30</v>
      </c>
      <c r="D207" s="64">
        <v>2</v>
      </c>
      <c r="E207" s="64">
        <v>1</v>
      </c>
      <c r="F207" s="64">
        <v>1</v>
      </c>
      <c r="G207" s="7">
        <v>2</v>
      </c>
      <c r="H207" s="7">
        <v>6</v>
      </c>
      <c r="I207" s="7">
        <v>500</v>
      </c>
      <c r="J207" s="7">
        <v>67300</v>
      </c>
      <c r="K207" s="7">
        <v>90000</v>
      </c>
      <c r="L207" s="7">
        <v>1</v>
      </c>
      <c r="M207" s="7">
        <v>2</v>
      </c>
      <c r="N207" s="7">
        <v>1</v>
      </c>
      <c r="O207" s="7">
        <v>2</v>
      </c>
      <c r="S207" s="7">
        <v>0</v>
      </c>
      <c r="T207" s="7">
        <v>1</v>
      </c>
      <c r="U207" s="7">
        <v>1</v>
      </c>
      <c r="V207" s="7">
        <v>2</v>
      </c>
      <c r="W207" s="7">
        <v>2</v>
      </c>
      <c r="X207" s="7">
        <v>2</v>
      </c>
      <c r="Y207" s="7">
        <v>2</v>
      </c>
      <c r="Z207" s="7">
        <v>1</v>
      </c>
      <c r="AA207" s="7">
        <v>2000</v>
      </c>
      <c r="AB207" s="7">
        <v>2</v>
      </c>
    </row>
    <row r="208" spans="1:28" x14ac:dyDescent="0.3">
      <c r="A208" s="64">
        <v>271</v>
      </c>
      <c r="B208" s="64">
        <v>1</v>
      </c>
      <c r="C208" s="64">
        <v>36</v>
      </c>
      <c r="D208" s="64">
        <v>1</v>
      </c>
      <c r="E208" s="64">
        <v>1</v>
      </c>
      <c r="F208" s="64">
        <v>3</v>
      </c>
      <c r="G208" s="7">
        <v>1</v>
      </c>
      <c r="H208" s="7">
        <v>6</v>
      </c>
      <c r="I208" s="7">
        <v>0</v>
      </c>
      <c r="J208" s="7">
        <v>73200</v>
      </c>
      <c r="K208" s="7">
        <v>52000</v>
      </c>
      <c r="L208" s="7">
        <v>1</v>
      </c>
      <c r="M208" s="7">
        <v>2</v>
      </c>
      <c r="N208" s="7">
        <v>1</v>
      </c>
      <c r="O208" s="7">
        <v>2</v>
      </c>
      <c r="P208" s="7">
        <v>450000</v>
      </c>
      <c r="Q208" s="7">
        <f t="shared" si="15"/>
        <v>500000</v>
      </c>
      <c r="R208" s="7">
        <v>950000</v>
      </c>
      <c r="S208" s="7">
        <v>0</v>
      </c>
      <c r="T208" s="7">
        <v>2</v>
      </c>
      <c r="U208" s="7">
        <v>2</v>
      </c>
      <c r="V208" s="7">
        <v>2</v>
      </c>
      <c r="W208" s="7">
        <v>1</v>
      </c>
      <c r="X208" s="7">
        <v>2</v>
      </c>
      <c r="Y208" s="7">
        <v>2</v>
      </c>
      <c r="Z208" s="7">
        <v>2</v>
      </c>
      <c r="AB208" s="7">
        <v>2</v>
      </c>
    </row>
    <row r="209" spans="1:28" x14ac:dyDescent="0.3">
      <c r="A209" s="64">
        <v>272</v>
      </c>
      <c r="B209" s="64">
        <v>1</v>
      </c>
      <c r="C209" s="64">
        <v>28</v>
      </c>
      <c r="D209" s="64">
        <v>2</v>
      </c>
      <c r="E209" s="64">
        <v>2</v>
      </c>
      <c r="F209" s="64">
        <v>3</v>
      </c>
      <c r="G209" s="7">
        <v>3</v>
      </c>
      <c r="H209" s="7">
        <v>6</v>
      </c>
      <c r="I209" s="7">
        <v>0</v>
      </c>
      <c r="J209" s="7">
        <v>6230</v>
      </c>
      <c r="K209" s="7">
        <v>20000</v>
      </c>
      <c r="L209" s="7">
        <v>1</v>
      </c>
      <c r="M209" s="7">
        <v>2</v>
      </c>
      <c r="N209" s="7">
        <v>2</v>
      </c>
      <c r="O209" s="7">
        <v>3</v>
      </c>
      <c r="P209" s="7">
        <v>350000</v>
      </c>
      <c r="Q209" s="7">
        <v>450000</v>
      </c>
      <c r="R209" s="7">
        <v>800000</v>
      </c>
      <c r="S209" s="7">
        <v>0</v>
      </c>
      <c r="T209" s="7">
        <v>2</v>
      </c>
      <c r="U209" s="7">
        <v>2</v>
      </c>
      <c r="V209" s="7">
        <v>2</v>
      </c>
      <c r="W209" s="7">
        <v>2</v>
      </c>
      <c r="X209" s="7">
        <v>2</v>
      </c>
      <c r="Y209" s="7">
        <v>2</v>
      </c>
      <c r="Z209" s="7">
        <v>2</v>
      </c>
      <c r="AB209" s="7">
        <v>2</v>
      </c>
    </row>
    <row r="210" spans="1:28" x14ac:dyDescent="0.3">
      <c r="A210" s="64">
        <v>273</v>
      </c>
      <c r="B210" s="64">
        <v>1</v>
      </c>
      <c r="C210" s="64">
        <v>48</v>
      </c>
      <c r="D210" s="64">
        <v>1</v>
      </c>
      <c r="E210" s="64">
        <v>1</v>
      </c>
      <c r="F210" s="64">
        <v>4</v>
      </c>
      <c r="G210" s="7">
        <v>3</v>
      </c>
      <c r="H210" s="7">
        <v>5</v>
      </c>
      <c r="I210" s="7">
        <v>0</v>
      </c>
      <c r="J210" s="7">
        <v>46500</v>
      </c>
      <c r="K210" s="7">
        <v>60000</v>
      </c>
      <c r="L210" s="7">
        <v>1</v>
      </c>
      <c r="M210" s="7">
        <v>2</v>
      </c>
      <c r="N210" s="7">
        <v>1</v>
      </c>
      <c r="O210" s="7">
        <v>2</v>
      </c>
      <c r="P210" s="7">
        <v>600000</v>
      </c>
      <c r="Q210" s="7">
        <v>200000</v>
      </c>
      <c r="R210" s="7">
        <v>800000</v>
      </c>
      <c r="S210" s="7">
        <v>0</v>
      </c>
      <c r="T210" s="7">
        <v>2</v>
      </c>
      <c r="U210" s="7">
        <v>2</v>
      </c>
      <c r="V210" s="7">
        <v>2</v>
      </c>
      <c r="W210" s="7">
        <v>2</v>
      </c>
      <c r="X210" s="7">
        <v>1</v>
      </c>
      <c r="Y210" s="7">
        <v>2</v>
      </c>
      <c r="Z210" s="7">
        <v>2</v>
      </c>
      <c r="AB210" s="7">
        <v>2</v>
      </c>
    </row>
    <row r="211" spans="1:28" x14ac:dyDescent="0.3">
      <c r="A211" s="64">
        <v>280</v>
      </c>
      <c r="B211" s="64">
        <v>1</v>
      </c>
      <c r="C211" s="64">
        <v>35</v>
      </c>
      <c r="D211" s="64">
        <v>2</v>
      </c>
      <c r="E211" s="64">
        <v>5</v>
      </c>
      <c r="F211" s="64">
        <v>2</v>
      </c>
      <c r="G211" s="7">
        <v>2</v>
      </c>
      <c r="H211" s="7">
        <v>4</v>
      </c>
      <c r="I211" s="7">
        <v>0</v>
      </c>
      <c r="J211" s="7">
        <v>42500</v>
      </c>
      <c r="K211" s="7">
        <v>60000</v>
      </c>
      <c r="L211" s="7">
        <v>1</v>
      </c>
      <c r="M211" s="7">
        <v>3</v>
      </c>
      <c r="N211" s="7">
        <v>3</v>
      </c>
      <c r="O211" s="7">
        <v>3</v>
      </c>
      <c r="P211" s="7">
        <v>300000</v>
      </c>
      <c r="Q211" s="7">
        <f t="shared" ref="Q211" si="16">500*1000</f>
        <v>500000</v>
      </c>
      <c r="R211" s="7">
        <v>800000</v>
      </c>
      <c r="S211" s="7">
        <v>0</v>
      </c>
      <c r="T211" s="7">
        <v>1</v>
      </c>
      <c r="U211" s="7">
        <v>2</v>
      </c>
      <c r="V211" s="7">
        <v>2</v>
      </c>
      <c r="W211" s="7">
        <v>1</v>
      </c>
      <c r="X211" s="7">
        <v>2</v>
      </c>
      <c r="Y211" s="7">
        <v>2</v>
      </c>
      <c r="Z211" s="7">
        <v>2</v>
      </c>
      <c r="AB211" s="7">
        <v>2</v>
      </c>
    </row>
    <row r="212" spans="1:28" x14ac:dyDescent="0.3">
      <c r="A212" s="64">
        <v>288</v>
      </c>
      <c r="B212" s="64">
        <v>1</v>
      </c>
      <c r="C212" s="64">
        <v>51</v>
      </c>
      <c r="D212" s="64">
        <v>1</v>
      </c>
      <c r="E212" s="64">
        <v>1</v>
      </c>
      <c r="F212" s="64">
        <v>2</v>
      </c>
      <c r="G212" s="7">
        <v>2</v>
      </c>
      <c r="H212" s="7">
        <v>5</v>
      </c>
      <c r="I212" s="7">
        <v>0</v>
      </c>
      <c r="J212" s="7">
        <v>43000</v>
      </c>
      <c r="K212" s="7">
        <v>63000</v>
      </c>
      <c r="L212" s="7">
        <v>1</v>
      </c>
      <c r="M212" s="7">
        <v>2</v>
      </c>
      <c r="N212" s="7">
        <v>1</v>
      </c>
      <c r="O212" s="7">
        <v>2</v>
      </c>
      <c r="P212" s="7">
        <v>350000</v>
      </c>
      <c r="R212" s="7">
        <v>350000</v>
      </c>
      <c r="S212" s="7">
        <v>30</v>
      </c>
      <c r="T212" s="7">
        <v>1</v>
      </c>
      <c r="U212" s="7">
        <v>2</v>
      </c>
      <c r="V212" s="7">
        <v>1</v>
      </c>
      <c r="W212" s="7">
        <v>2</v>
      </c>
      <c r="X212" s="7">
        <v>2</v>
      </c>
      <c r="Y212" s="7">
        <v>2</v>
      </c>
      <c r="Z212" s="7">
        <v>2</v>
      </c>
      <c r="AA212" s="7">
        <v>10000</v>
      </c>
      <c r="AB212" s="7">
        <v>2</v>
      </c>
    </row>
    <row r="213" spans="1:28" x14ac:dyDescent="0.3">
      <c r="A213" s="64">
        <v>289</v>
      </c>
      <c r="B213" s="64">
        <v>1</v>
      </c>
      <c r="C213" s="64">
        <v>30</v>
      </c>
      <c r="D213" s="64">
        <v>1</v>
      </c>
      <c r="E213" s="64">
        <v>1</v>
      </c>
      <c r="F213" s="64">
        <v>4</v>
      </c>
      <c r="G213" s="7">
        <v>1</v>
      </c>
      <c r="H213" s="7">
        <v>7</v>
      </c>
      <c r="I213" s="7">
        <v>0</v>
      </c>
      <c r="J213" s="7">
        <v>34500</v>
      </c>
      <c r="K213" s="7">
        <v>60000</v>
      </c>
      <c r="L213" s="7">
        <v>2</v>
      </c>
      <c r="M213" s="7">
        <v>1</v>
      </c>
      <c r="N213" s="7">
        <v>1</v>
      </c>
      <c r="O213" s="7">
        <v>2</v>
      </c>
      <c r="S213" s="7">
        <v>0</v>
      </c>
      <c r="T213" s="7">
        <v>1</v>
      </c>
      <c r="U213" s="7">
        <v>2</v>
      </c>
      <c r="V213" s="7">
        <v>2</v>
      </c>
      <c r="W213" s="7">
        <v>2</v>
      </c>
      <c r="X213" s="7">
        <v>2</v>
      </c>
      <c r="Y213" s="7">
        <v>2</v>
      </c>
      <c r="Z213" s="7">
        <v>2</v>
      </c>
      <c r="AA213" s="7">
        <v>5000</v>
      </c>
      <c r="AB213" s="7">
        <v>2</v>
      </c>
    </row>
    <row r="214" spans="1:28" x14ac:dyDescent="0.3">
      <c r="A214" s="64">
        <v>291</v>
      </c>
      <c r="B214" s="64">
        <v>1</v>
      </c>
      <c r="C214" s="64">
        <v>49</v>
      </c>
      <c r="D214" s="64">
        <v>1</v>
      </c>
      <c r="E214" s="64">
        <v>1</v>
      </c>
      <c r="F214" s="64">
        <v>1</v>
      </c>
      <c r="G214" s="7">
        <v>3</v>
      </c>
      <c r="H214" s="7">
        <v>4</v>
      </c>
      <c r="I214" s="7">
        <v>250</v>
      </c>
      <c r="J214" s="7">
        <v>40750</v>
      </c>
      <c r="K214" s="7">
        <v>42000</v>
      </c>
      <c r="L214" s="7">
        <v>1</v>
      </c>
      <c r="M214" s="7">
        <v>1</v>
      </c>
      <c r="N214" s="7">
        <v>2</v>
      </c>
      <c r="O214" s="7">
        <v>2</v>
      </c>
      <c r="P214" s="7">
        <v>1320000</v>
      </c>
      <c r="Q214" s="7">
        <v>215000</v>
      </c>
      <c r="R214" s="7">
        <v>1535000</v>
      </c>
      <c r="S214" s="7">
        <v>0</v>
      </c>
      <c r="T214" s="7">
        <v>1</v>
      </c>
      <c r="U214" s="7">
        <v>1</v>
      </c>
      <c r="V214" s="7">
        <v>2</v>
      </c>
      <c r="W214" s="7">
        <v>1</v>
      </c>
      <c r="X214" s="7">
        <v>1</v>
      </c>
      <c r="Y214" s="7">
        <v>1</v>
      </c>
      <c r="Z214" s="7">
        <v>1</v>
      </c>
      <c r="AA214" s="7">
        <v>1000</v>
      </c>
      <c r="AB214" s="7">
        <v>1</v>
      </c>
    </row>
    <row r="215" spans="1:28" x14ac:dyDescent="0.3">
      <c r="A215" s="64">
        <v>294</v>
      </c>
      <c r="B215" s="64">
        <v>1</v>
      </c>
      <c r="C215" s="64">
        <v>34</v>
      </c>
      <c r="D215" s="64">
        <v>1</v>
      </c>
      <c r="E215" s="64">
        <v>1</v>
      </c>
      <c r="F215" s="64">
        <v>4</v>
      </c>
      <c r="G215" s="7">
        <v>1</v>
      </c>
      <c r="H215" s="7">
        <v>4</v>
      </c>
      <c r="I215" s="7">
        <v>800</v>
      </c>
      <c r="J215" s="7">
        <v>82800</v>
      </c>
      <c r="K215" s="7">
        <v>40000</v>
      </c>
      <c r="L215" s="7">
        <v>1</v>
      </c>
      <c r="M215" s="7">
        <v>1</v>
      </c>
      <c r="N215" s="7">
        <v>1</v>
      </c>
      <c r="O215" s="7">
        <v>2</v>
      </c>
      <c r="Q215" s="7">
        <v>600000</v>
      </c>
      <c r="R215" s="7">
        <v>600000</v>
      </c>
      <c r="S215" s="7">
        <v>0</v>
      </c>
      <c r="T215" s="7">
        <v>1</v>
      </c>
      <c r="U215" s="7">
        <v>2</v>
      </c>
      <c r="V215" s="7">
        <v>2</v>
      </c>
      <c r="W215" s="7">
        <v>1</v>
      </c>
      <c r="X215" s="7">
        <v>1</v>
      </c>
      <c r="Y215" s="7">
        <v>2</v>
      </c>
      <c r="Z215" s="7">
        <v>2</v>
      </c>
      <c r="AA215" s="7">
        <v>1500</v>
      </c>
      <c r="AB215" s="7">
        <v>2</v>
      </c>
    </row>
    <row r="216" spans="1:28" x14ac:dyDescent="0.3">
      <c r="K216" s="9"/>
    </row>
  </sheetData>
  <pageMargins left="0.7" right="0.7" top="0.75" bottom="0.75" header="0.3" footer="0.3"/>
  <pageSetup orientation="portrait" horizontalDpi="1200" verticalDpi="1200" r:id="rId1"/>
  <ignoredErrors>
    <ignoredError sqref="P96 Q24 Q162 Q165 Q2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</vt:lpstr>
      <vt:lpstr>FAM_SIZE</vt:lpstr>
      <vt:lpstr>TOT_EXP</vt:lpstr>
      <vt:lpstr>SAVING</vt:lpstr>
      <vt:lpstr>DRI_WAT_CON</vt:lpstr>
      <vt:lpstr>NON_DRI_WAT_CON</vt:lpstr>
      <vt:lpstr>TOT_WAT_CON</vt:lpstr>
      <vt:lpstr>TIME_WAT</vt:lpstr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2024-03-12T12:09:12Z</dcterms:created>
  <dcterms:modified xsi:type="dcterms:W3CDTF">2024-03-15T16:19:40Z</dcterms:modified>
</cp:coreProperties>
</file>