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anu\Documents\IIT\ITMS 528\final project\Submission\"/>
    </mc:Choice>
  </mc:AlternateContent>
  <xr:revisionPtr revIDLastSave="0" documentId="8_{4BF4C455-056F-44D9-88C4-4BE25D0FAECE}" xr6:coauthVersionLast="47" xr6:coauthVersionMax="47" xr10:uidLastSave="{00000000-0000-0000-0000-000000000000}"/>
  <bookViews>
    <workbookView xWindow="-96" yWindow="-96" windowWidth="22290" windowHeight="13152" xr2:uid="{00000000-000D-0000-FFFF-FFFF00000000}"/>
  </bookViews>
  <sheets>
    <sheet name="Report" sheetId="1" r:id="rId1"/>
    <sheet name="EV" sheetId="2" r:id="rId2"/>
    <sheet name="AC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E47" i="1"/>
  <c r="E50" i="1"/>
  <c r="C22" i="1"/>
  <c r="C9" i="2"/>
  <c r="C23" i="1"/>
  <c r="C10" i="2"/>
  <c r="C24" i="1"/>
  <c r="C11" i="2"/>
  <c r="C25" i="1"/>
  <c r="C12" i="2"/>
  <c r="C26" i="1"/>
  <c r="C13" i="2"/>
  <c r="C27" i="1"/>
  <c r="C14" i="2"/>
  <c r="C28" i="1"/>
  <c r="C15" i="2"/>
  <c r="C29" i="1"/>
  <c r="C16" i="2"/>
  <c r="C30" i="1"/>
  <c r="C17" i="2"/>
  <c r="C31" i="1"/>
  <c r="C18" i="2"/>
  <c r="C32" i="1"/>
  <c r="C19" i="2"/>
  <c r="C33" i="1"/>
  <c r="C20" i="2"/>
  <c r="C34" i="1"/>
  <c r="C21" i="2"/>
  <c r="C36" i="1"/>
  <c r="C23" i="2"/>
  <c r="C37" i="1"/>
  <c r="C24" i="2"/>
  <c r="F27" i="2"/>
  <c r="D27" i="3"/>
  <c r="E27" i="3"/>
  <c r="F27" i="3"/>
  <c r="G27" i="3"/>
  <c r="H27" i="3"/>
  <c r="I27" i="3"/>
  <c r="J27" i="3"/>
  <c r="K27" i="3"/>
  <c r="L27" i="3"/>
  <c r="M27" i="3"/>
  <c r="N27" i="3"/>
  <c r="O27" i="3"/>
  <c r="O29" i="3"/>
  <c r="N29" i="3"/>
  <c r="M29" i="3"/>
  <c r="L29" i="3"/>
  <c r="K29" i="3"/>
  <c r="J29" i="3"/>
  <c r="I29" i="3"/>
  <c r="H29" i="3"/>
  <c r="G29" i="3"/>
  <c r="F29" i="3"/>
  <c r="E29" i="3"/>
  <c r="D29" i="3"/>
  <c r="O27" i="2"/>
  <c r="N27" i="2"/>
  <c r="M27" i="2"/>
  <c r="L27" i="2"/>
  <c r="K27" i="2"/>
  <c r="J27" i="2"/>
  <c r="I27" i="2"/>
  <c r="H27" i="2"/>
  <c r="G27" i="2"/>
  <c r="D27" i="2"/>
  <c r="Q3" i="2"/>
  <c r="C42" i="1"/>
  <c r="O52" i="1"/>
  <c r="O54" i="1"/>
  <c r="N52" i="1"/>
  <c r="N54" i="1"/>
  <c r="M52" i="1"/>
  <c r="M54" i="1"/>
  <c r="L52" i="1"/>
  <c r="L54" i="1"/>
  <c r="K52" i="1"/>
  <c r="K54" i="1"/>
  <c r="J52" i="1"/>
  <c r="J54" i="1"/>
  <c r="I52" i="1"/>
  <c r="I54" i="1"/>
  <c r="H52" i="1"/>
  <c r="H54" i="1"/>
  <c r="G52" i="1"/>
  <c r="G54" i="1"/>
  <c r="F46" i="1"/>
  <c r="F47" i="1"/>
  <c r="F52" i="1"/>
  <c r="F54" i="1"/>
  <c r="E46" i="1"/>
  <c r="E52" i="1"/>
  <c r="E54" i="1"/>
  <c r="D46" i="1"/>
  <c r="D47" i="1"/>
  <c r="D52" i="1"/>
  <c r="D54" i="1"/>
  <c r="D42" i="1"/>
  <c r="E42" i="1"/>
  <c r="F42" i="1"/>
  <c r="G42" i="1"/>
  <c r="H42" i="1"/>
  <c r="I42" i="1"/>
  <c r="J42" i="1"/>
  <c r="K42" i="1"/>
  <c r="L42" i="1"/>
  <c r="M42" i="1"/>
  <c r="N42" i="1"/>
  <c r="O42" i="1"/>
  <c r="O43" i="1"/>
  <c r="O53" i="1"/>
  <c r="N43" i="1"/>
  <c r="N53" i="1"/>
  <c r="M43" i="1"/>
  <c r="M53" i="1"/>
  <c r="L43" i="1"/>
  <c r="L53" i="1"/>
  <c r="K43" i="1"/>
  <c r="K53" i="1"/>
  <c r="J43" i="1"/>
  <c r="J53" i="1"/>
  <c r="I43" i="1"/>
  <c r="I53" i="1"/>
  <c r="H43" i="1"/>
  <c r="H53" i="1"/>
  <c r="G43" i="1"/>
  <c r="G53" i="1"/>
  <c r="F43" i="1"/>
  <c r="F53" i="1"/>
  <c r="E43" i="1"/>
  <c r="E53" i="1"/>
  <c r="D43" i="1"/>
  <c r="D53" i="1"/>
  <c r="O51" i="1"/>
  <c r="N51" i="1"/>
  <c r="M51" i="1"/>
  <c r="L51" i="1"/>
  <c r="K51" i="1"/>
  <c r="J51" i="1"/>
  <c r="I51" i="1"/>
  <c r="H51" i="1"/>
  <c r="G51" i="1"/>
  <c r="F51" i="1"/>
  <c r="E51" i="1"/>
  <c r="D51" i="1"/>
  <c r="O50" i="1"/>
  <c r="N50" i="1"/>
  <c r="M50" i="1"/>
  <c r="L50" i="1"/>
  <c r="K50" i="1"/>
  <c r="J50" i="1"/>
  <c r="I50" i="1"/>
  <c r="H50" i="1"/>
  <c r="G50" i="1"/>
  <c r="F50" i="1"/>
  <c r="D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1" authorId="0" shapeId="0" xr:uid="{00000000-0006-0000-0000-000001000000}">
      <text>
        <r>
          <rPr>
            <sz val="10"/>
            <color rgb="FF000000"/>
            <rFont val="Arial"/>
          </rPr>
          <t>Work Breakdown Structure (WBS)</t>
        </r>
      </text>
    </comment>
    <comment ref="C21" authorId="0" shapeId="0" xr:uid="{00000000-0006-0000-0000-000002000000}">
      <text>
        <r>
          <rPr>
            <sz val="10"/>
            <color rgb="FF000000"/>
            <rFont val="Arial"/>
          </rPr>
          <t>Total Budgeted Cost (TBC)</t>
        </r>
      </text>
    </comment>
  </commentList>
</comments>
</file>

<file path=xl/sharedStrings.xml><?xml version="1.0" encoding="utf-8"?>
<sst xmlns="http://schemas.openxmlformats.org/spreadsheetml/2006/main" count="120" uniqueCount="66">
  <si>
    <t>E-Commerce Project</t>
  </si>
  <si>
    <t>Earned Value Analysis Report</t>
  </si>
  <si>
    <t>Prepared By:</t>
  </si>
  <si>
    <t>Date:</t>
  </si>
  <si>
    <t>[42]</t>
  </si>
  <si>
    <t>For Period:</t>
  </si>
  <si>
    <t>3 Weeks</t>
  </si>
  <si>
    <t>Summary:</t>
  </si>
  <si>
    <t>[Use this space to write a brief summary or to record specific observations or notes]</t>
  </si>
  <si>
    <t>Planned Value (PV) or Budgeted Cost of Work Scheduled (BCWS)</t>
  </si>
  <si>
    <t>WBS</t>
  </si>
  <si>
    <t>Task Name</t>
  </si>
  <si>
    <t>TBC</t>
  </si>
  <si>
    <t>Project Schedule</t>
  </si>
  <si>
    <t>Project Charter</t>
  </si>
  <si>
    <t>Creating Database</t>
  </si>
  <si>
    <t>Creating 5 users</t>
  </si>
  <si>
    <t>AC-2</t>
  </si>
  <si>
    <t>AC-5</t>
  </si>
  <si>
    <t>AC-8</t>
  </si>
  <si>
    <t>AC-7</t>
  </si>
  <si>
    <t>AT-4</t>
  </si>
  <si>
    <t>AU-8</t>
  </si>
  <si>
    <t>CA-5</t>
  </si>
  <si>
    <t>PMP</t>
  </si>
  <si>
    <t>Data Encryption</t>
  </si>
  <si>
    <t>Power Point</t>
  </si>
  <si>
    <t>Risk Management Log</t>
  </si>
  <si>
    <t>Insert new rows above this one</t>
  </si>
  <si>
    <t>Total Budgeted Cost</t>
  </si>
  <si>
    <t>Cumulative Planned Value (PV)</t>
  </si>
  <si>
    <t>Actual Cost and Earned Value</t>
  </si>
  <si>
    <t>Cumulative Actual Cost (AC)</t>
  </si>
  <si>
    <t>Cumulative Earned Value (EV)</t>
  </si>
  <si>
    <t>Project Performance Metrics</t>
  </si>
  <si>
    <t>Cost Variance (CV = EV - AC)</t>
  </si>
  <si>
    <t>Schedule Variance (SV = EV - PV)</t>
  </si>
  <si>
    <t>Cost Performance Index (CPI = EV/AC)</t>
  </si>
  <si>
    <t>Schedule Performance Index (SPI = EV/PV)</t>
  </si>
  <si>
    <t>Estimated Cost at Completion (EAC)</t>
  </si>
  <si>
    <t>Earned Value Worksheet</t>
  </si>
  <si>
    <t>This worksheet is used to help calculate the Earned Value (EV) or Budgeted Cost of Work Performed (BCWP).</t>
  </si>
  <si>
    <t>Make sure that the WBS, Task Name, and TBC are identical to the table in the Report worksheet.</t>
  </si>
  <si>
    <t>© 2012 Vertex42 LLC</t>
  </si>
  <si>
    <t>Enter the % Complete for each task to calculate the cumulative earned value.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</si>
  <si>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</si>
  <si>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</si>
  <si>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</si>
  <si>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</si>
  <si>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</si>
  <si>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</si>
  <si>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</si>
  <si>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</si>
  <si>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</si>
  <si>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</si>
  <si>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</si>
  <si>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</si>
  <si>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Cumulative EV</t>
  </si>
  <si>
    <t>Actual Cost Worksheet</t>
  </si>
  <si>
    <t>Use this worksheet to help calculate the Actual Cost (AC) of Work Performed (ACWP) by entering the costs incurred each period.</t>
  </si>
  <si>
    <t>Transfer the Cumulative Actual Cost to the Report worksheet.</t>
  </si>
  <si>
    <t>Actual Cost (AC) of Work Performed</t>
  </si>
  <si>
    <t>Total Actual Cost</t>
  </si>
  <si>
    <t>Testing</t>
  </si>
  <si>
    <t>[Manager's Name]</t>
  </si>
  <si>
    <t>[Report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</si>
</sst>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"/>
  </numFmts>
  <fonts count="15" x14ac:knownFonts="1">
    <font>
      <sz val="10"/>
      <color rgb="FF000000"/>
      <name val="Arial"/>
    </font>
    <font>
      <sz val="16"/>
      <color theme="1"/>
      <name val="Arial"/>
    </font>
    <font>
      <sz val="10"/>
      <color theme="1"/>
      <name val="Arial"/>
    </font>
    <font>
      <sz val="14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sz val="10"/>
      <name val="Arial"/>
    </font>
    <font>
      <sz val="8"/>
      <color theme="1"/>
      <name val="Arial"/>
    </font>
    <font>
      <sz val="10"/>
      <name val="Arial"/>
    </font>
    <font>
      <sz val="6"/>
      <color rgb="FFFFFFFF"/>
      <name val="Arial"/>
    </font>
    <font>
      <i/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</font>
    <font>
      <i/>
      <sz val="8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3B4E87"/>
        <bgColor rgb="FF3B4E87"/>
      </patternFill>
    </fill>
    <fill>
      <patternFill patternType="solid">
        <fgColor rgb="FFF0F0F0"/>
        <bgColor rgb="FFF0F0F0"/>
      </patternFill>
    </fill>
    <fill>
      <patternFill patternType="solid">
        <fgColor rgb="FFD6F4D9"/>
        <bgColor rgb="FFD6F4D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7" fillId="0" borderId="0" xfId="0" applyFont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/>
    <xf numFmtId="0" fontId="2" fillId="3" borderId="4" xfId="0" applyFont="1" applyFill="1" applyBorder="1"/>
    <xf numFmtId="0" fontId="6" fillId="0" borderId="5" xfId="0" applyFont="1" applyBorder="1" applyAlignment="1"/>
    <xf numFmtId="0" fontId="2" fillId="0" borderId="5" xfId="0" applyFont="1" applyBorder="1"/>
    <xf numFmtId="0" fontId="12" fillId="0" borderId="4" xfId="0" applyFont="1" applyBorder="1" applyAlignment="1"/>
    <xf numFmtId="0" fontId="6" fillId="0" borderId="4" xfId="0" applyFont="1" applyBorder="1" applyAlignment="1"/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6" fillId="3" borderId="4" xfId="0" applyFont="1" applyFill="1" applyBorder="1"/>
    <xf numFmtId="0" fontId="13" fillId="3" borderId="6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4" fillId="0" borderId="0" xfId="0" applyFont="1" applyAlignment="1">
      <alignment horizontal="right"/>
    </xf>
    <xf numFmtId="0" fontId="14" fillId="0" borderId="8" xfId="0" applyFont="1" applyBorder="1"/>
    <xf numFmtId="0" fontId="2" fillId="0" borderId="8" xfId="0" applyFont="1" applyBorder="1"/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0" xfId="0" applyFont="1"/>
    <xf numFmtId="164" fontId="11" fillId="2" borderId="3" xfId="0" applyNumberFormat="1" applyFont="1" applyFill="1" applyBorder="1" applyAlignment="1">
      <alignment horizontal="center" vertical="center"/>
    </xf>
    <xf numFmtId="9" fontId="2" fillId="0" borderId="4" xfId="0" applyNumberFormat="1" applyFont="1" applyBorder="1" applyAlignment="1"/>
    <xf numFmtId="9" fontId="2" fillId="0" borderId="4" xfId="0" applyNumberFormat="1" applyFont="1" applyBorder="1"/>
    <xf numFmtId="0" fontId="13" fillId="3" borderId="7" xfId="0" applyFont="1" applyFill="1" applyBorder="1"/>
    <xf numFmtId="0" fontId="11" fillId="2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 wrapText="1"/>
    </xf>
    <xf numFmtId="164" fontId="11" fillId="2" borderId="9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4" borderId="6" xfId="0" applyFont="1" applyFill="1" applyBorder="1"/>
    <xf numFmtId="0" fontId="2" fillId="0" borderId="1" xfId="0" applyFont="1" applyBorder="1" applyAlignment="1">
      <alignment horizontal="center"/>
    </xf>
    <xf numFmtId="0" fontId="8" fillId="0" borderId="1" xfId="0" applyFont="1" applyBorder="1"/>
    <xf numFmtId="0" fontId="2" fillId="0" borderId="0" xfId="0" applyFont="1" applyAlignment="1">
      <alignment horizontal="left" vertical="top" wrapText="1"/>
    </xf>
    <xf numFmtId="0" fontId="0" fillId="0" borderId="0" xfId="0" applyFont="1" applyAlignment="1"/>
    <xf numFmtId="0" fontId="6" fillId="0" borderId="1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2" fillId="0" borderId="4" xfId="0" applyFont="1" applyFill="1" applyBorder="1" applyAlignment="1"/>
  </cellXfs>
  <cellStyles count="1">
    <cellStyle name="Normal" xfId="0" builtinId="0"/>
  </cellStyles>
  <dxfs count="4">
    <dxf>
      <font>
        <color rgb="FFFF0000"/>
      </font>
      <fill>
        <patternFill patternType="none"/>
      </fill>
      <alignment wrapText="0" shrinkToFit="0"/>
    </dxf>
    <dxf>
      <font>
        <color rgb="FF006500"/>
      </font>
      <fill>
        <patternFill patternType="none"/>
      </fill>
      <alignment wrapText="0" shrinkToFit="0"/>
    </dxf>
    <dxf>
      <font>
        <color rgb="FF006500"/>
      </font>
      <fill>
        <patternFill patternType="none"/>
      </fill>
      <alignment wrapText="0" shrinkToFit="0"/>
    </dxf>
    <dxf>
      <font>
        <color rgb="FFFF0000"/>
      </font>
      <fill>
        <patternFill patternType="none"/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5418235764008"/>
          <c:y val="5.5651727744558246E-2"/>
          <c:w val="0.61142896268401237"/>
          <c:h val="0.71248514988258049"/>
        </c:manualLayout>
      </c:layout>
      <c:lineChart>
        <c:grouping val="standard"/>
        <c:varyColors val="1"/>
        <c:ser>
          <c:idx val="6"/>
          <c:order val="0"/>
          <c:tx>
            <c:v>Planned Value</c:v>
          </c:tx>
          <c:spPr>
            <a:ln w="19050" cap="rnd" cmpd="sng" algn="ctr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1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Report!$D$43:$O$43</c:f>
              <c:numCache>
                <c:formatCode>General</c:formatCode>
                <c:ptCount val="12"/>
                <c:pt idx="0">
                  <c:v>3400</c:v>
                </c:pt>
                <c:pt idx="1">
                  <c:v>5950</c:v>
                </c:pt>
                <c:pt idx="2">
                  <c:v>10100</c:v>
                </c:pt>
                <c:pt idx="3">
                  <c:v>10100</c:v>
                </c:pt>
                <c:pt idx="4">
                  <c:v>10100</c:v>
                </c:pt>
                <c:pt idx="5">
                  <c:v>10100</c:v>
                </c:pt>
                <c:pt idx="6">
                  <c:v>10100</c:v>
                </c:pt>
                <c:pt idx="7">
                  <c:v>10100</c:v>
                </c:pt>
                <c:pt idx="8">
                  <c:v>10100</c:v>
                </c:pt>
                <c:pt idx="9">
                  <c:v>10100</c:v>
                </c:pt>
                <c:pt idx="10">
                  <c:v>10100</c:v>
                </c:pt>
                <c:pt idx="11">
                  <c:v>10100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57-4398-B19B-C5EF520167B1}"/>
            </c:ext>
          </c:extLst>
        </c:ser>
        <c:ser>
          <c:idx val="7"/>
          <c:order val="1"/>
          <c:tx>
            <c:v>Earned Value</c:v>
          </c:tx>
          <c:spPr>
            <a:ln w="19050" cap="rnd" cmpd="sng" algn="ctr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2">
                  <a:lumMod val="60000"/>
                </a:schemeClr>
              </a:solidFill>
              <a:ln w="6350" cap="flat" cmpd="sng" algn="ctr">
                <a:solidFill>
                  <a:schemeClr val="accent2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Report!$D$47:$F$47</c:f>
              <c:numCache>
                <c:formatCode>General</c:formatCode>
                <c:ptCount val="3"/>
                <c:pt idx="0">
                  <c:v>3120</c:v>
                </c:pt>
                <c:pt idx="1">
                  <c:v>7100</c:v>
                </c:pt>
                <c:pt idx="2">
                  <c:v>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57-4398-B19B-C5EF520167B1}"/>
            </c:ext>
          </c:extLst>
        </c:ser>
        <c:ser>
          <c:idx val="8"/>
          <c:order val="2"/>
          <c:tx>
            <c:v>Actual Cost</c:v>
          </c:tx>
          <c:spPr>
            <a:ln w="19050" cap="rnd" cmpd="sng" algn="ctr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3">
                  <a:lumMod val="60000"/>
                </a:schemeClr>
              </a:solidFill>
              <a:ln w="6350" cap="flat" cmpd="sng" algn="ctr">
                <a:solidFill>
                  <a:schemeClr val="accent3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Report!$D$21:$O$21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Report!$D$46:$F$46</c:f>
              <c:numCache>
                <c:formatCode>General</c:formatCode>
                <c:ptCount val="3"/>
                <c:pt idx="0">
                  <c:v>2000</c:v>
                </c:pt>
                <c:pt idx="1">
                  <c:v>5400</c:v>
                </c:pt>
                <c:pt idx="2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157-4398-B19B-C5EF52016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3790514"/>
        <c:axId val="986533022"/>
      </c:lineChart>
      <c:catAx>
        <c:axId val="151379051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533022"/>
        <c:crosses val="autoZero"/>
        <c:auto val="1"/>
        <c:lblAlgn val="ctr"/>
        <c:lblOffset val="100"/>
        <c:noMultiLvlLbl val="1"/>
      </c:catAx>
      <c:valAx>
        <c:axId val="98653302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90514"/>
        <c:crosses val="autoZero"/>
        <c:crossBetween val="between"/>
      </c:valAx>
      <c:spPr>
        <a:solidFill>
          <a:srgbClr val="FFFFFF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76970</xdr:rowOff>
    </xdr:from>
    <xdr:ext cx="6338455" cy="2928697"/>
    <xdr:graphicFrame macro="">
      <xdr:nvGraphicFramePr>
        <xdr:cNvPr id="2" name="Chart 1" descr="Chart 0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85725</xdr:rowOff>
    </xdr:from>
    <xdr:ext cx="1314450" cy="295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7"/>
  <sheetViews>
    <sheetView showGridLines="0" tabSelected="1" zoomScale="99" zoomScaleNormal="99" workbookViewId="0">
      <selection activeCell="R52" sqref="R52"/>
    </sheetView>
  </sheetViews>
  <sheetFormatPr defaultColWidth="14.44140625" defaultRowHeight="15" customHeight="1" x14ac:dyDescent="0.4"/>
  <cols>
    <col min="1" max="1" width="6.5546875" customWidth="1"/>
    <col min="2" max="2" width="23.71875" customWidth="1"/>
    <col min="3" max="3" width="7.83203125" customWidth="1"/>
    <col min="4" max="15" width="8.71875" customWidth="1"/>
    <col min="16" max="16" width="8" customWidth="1"/>
    <col min="17" max="17" width="15.83203125" customWidth="1"/>
    <col min="18" max="26" width="17.27734375" customWidth="1"/>
  </cols>
  <sheetData>
    <row r="1" spans="1:17" ht="20.25" customHeight="1" x14ac:dyDescent="0.6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Q1" s="2"/>
    </row>
    <row r="2" spans="1:17" ht="15.75" customHeight="1" x14ac:dyDescent="0.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</row>
    <row r="3" spans="1:17" ht="12.75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5"/>
    </row>
    <row r="4" spans="1:17" ht="12.75" customHeight="1" x14ac:dyDescent="0.4">
      <c r="A4" s="2"/>
      <c r="B4" s="6" t="s">
        <v>2</v>
      </c>
      <c r="C4" s="50" t="s">
        <v>64</v>
      </c>
      <c r="D4" s="7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Q4" s="8"/>
    </row>
    <row r="5" spans="1:17" ht="12.75" customHeight="1" x14ac:dyDescent="0.4">
      <c r="A5" s="2"/>
      <c r="B5" s="6" t="s">
        <v>3</v>
      </c>
      <c r="C5" s="51" t="s">
        <v>65</v>
      </c>
      <c r="D5" s="5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</row>
    <row r="6" spans="1:17" ht="12.75" customHeight="1" x14ac:dyDescent="0.4">
      <c r="A6" s="2"/>
      <c r="B6" s="2"/>
      <c r="C6" s="9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 spans="1:17" ht="12.75" customHeight="1" x14ac:dyDescent="0.4">
      <c r="A7" s="2"/>
      <c r="B7" s="6" t="s">
        <v>5</v>
      </c>
      <c r="C7" s="46" t="s">
        <v>6</v>
      </c>
      <c r="D7" s="4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</row>
    <row r="8" spans="1:17" ht="12.75" customHeight="1" x14ac:dyDescent="0.4">
      <c r="A8" s="2"/>
      <c r="B8" s="2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</row>
    <row r="9" spans="1:17" ht="12.75" customHeight="1" x14ac:dyDescent="0.4">
      <c r="A9" s="2" t="s">
        <v>7</v>
      </c>
      <c r="B9" s="6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</row>
    <row r="10" spans="1:17" ht="12.75" customHeight="1" x14ac:dyDescent="0.4">
      <c r="A10" s="2"/>
      <c r="B10" s="48" t="s">
        <v>8</v>
      </c>
      <c r="C10" s="49"/>
      <c r="D10" s="49"/>
      <c r="E10" s="49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 spans="1:17" ht="12.75" customHeight="1" x14ac:dyDescent="0.4">
      <c r="A11" s="2"/>
      <c r="B11" s="49"/>
      <c r="C11" s="49"/>
      <c r="D11" s="49"/>
      <c r="E11" s="49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</row>
    <row r="12" spans="1:17" ht="12.75" customHeight="1" x14ac:dyDescent="0.4">
      <c r="A12" s="2"/>
      <c r="B12" s="49"/>
      <c r="C12" s="49"/>
      <c r="D12" s="49"/>
      <c r="E12" s="49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</row>
    <row r="13" spans="1:17" ht="12.75" customHeight="1" x14ac:dyDescent="0.4">
      <c r="A13" s="2"/>
      <c r="B13" s="49"/>
      <c r="C13" s="49"/>
      <c r="D13" s="49"/>
      <c r="E13" s="49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</row>
    <row r="14" spans="1:17" ht="12.75" customHeight="1" x14ac:dyDescent="0.4">
      <c r="A14" s="2"/>
      <c r="B14" s="49"/>
      <c r="C14" s="49"/>
      <c r="D14" s="49"/>
      <c r="E14" s="49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</row>
    <row r="15" spans="1:17" ht="12.75" customHeight="1" x14ac:dyDescent="0.4">
      <c r="A15" s="2"/>
      <c r="B15" s="49"/>
      <c r="C15" s="49"/>
      <c r="D15" s="49"/>
      <c r="E15" s="49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</row>
    <row r="16" spans="1:17" ht="12.75" customHeight="1" x14ac:dyDescent="0.4">
      <c r="A16" s="2"/>
      <c r="B16" s="49"/>
      <c r="C16" s="49"/>
      <c r="D16" s="49"/>
      <c r="E16" s="49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</row>
    <row r="17" spans="1:17" ht="12.75" customHeight="1" x14ac:dyDescent="0.4">
      <c r="A17" s="2"/>
      <c r="B17" s="49"/>
      <c r="C17" s="49"/>
      <c r="D17" s="49"/>
      <c r="E17" s="49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</row>
    <row r="18" spans="1:17" ht="12.75" customHeight="1" x14ac:dyDescent="0.4">
      <c r="A18" s="2"/>
      <c r="B18" s="49"/>
      <c r="C18" s="49"/>
      <c r="D18" s="49"/>
      <c r="E18" s="49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</row>
    <row r="19" spans="1:17" ht="12.75" customHeight="1" x14ac:dyDescent="0.4">
      <c r="A19" s="2"/>
      <c r="B19" s="2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</row>
    <row r="20" spans="1:17" ht="15.75" customHeight="1" x14ac:dyDescent="0.5">
      <c r="A20" s="4" t="s">
        <v>9</v>
      </c>
      <c r="B20" s="2"/>
      <c r="C20" s="2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</row>
    <row r="21" spans="1:17" ht="12.75" customHeight="1" x14ac:dyDescent="0.4">
      <c r="A21" s="11" t="s">
        <v>10</v>
      </c>
      <c r="B21" s="12" t="s">
        <v>11</v>
      </c>
      <c r="C21" s="13" t="s">
        <v>12</v>
      </c>
      <c r="D21" s="14">
        <v>1</v>
      </c>
      <c r="E21" s="14">
        <v>2</v>
      </c>
      <c r="F21" s="14">
        <v>3</v>
      </c>
      <c r="G21" s="14">
        <v>4</v>
      </c>
      <c r="H21" s="14">
        <v>5</v>
      </c>
      <c r="I21" s="14">
        <v>6</v>
      </c>
      <c r="J21" s="14">
        <v>7</v>
      </c>
      <c r="K21" s="14">
        <v>8</v>
      </c>
      <c r="L21" s="14">
        <v>9</v>
      </c>
      <c r="M21" s="14">
        <v>10</v>
      </c>
      <c r="N21" s="14">
        <v>11</v>
      </c>
      <c r="O21" s="14">
        <v>12</v>
      </c>
      <c r="Q21" s="15"/>
    </row>
    <row r="22" spans="1:17" ht="12.75" customHeight="1" x14ac:dyDescent="0.4">
      <c r="A22" s="16">
        <v>1.1000000000000001</v>
      </c>
      <c r="B22" s="17" t="s">
        <v>13</v>
      </c>
      <c r="C22" s="18">
        <f t="shared" ref="C22:C37" si="0">SUM(D22:O22)</f>
        <v>300</v>
      </c>
      <c r="D22" s="19">
        <v>300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"/>
      <c r="Q22" s="15"/>
    </row>
    <row r="23" spans="1:17" ht="12.75" customHeight="1" x14ac:dyDescent="0.4">
      <c r="A23" s="16">
        <v>1.2</v>
      </c>
      <c r="B23" s="21" t="s">
        <v>14</v>
      </c>
      <c r="C23" s="18">
        <f t="shared" si="0"/>
        <v>400</v>
      </c>
      <c r="D23" s="22">
        <v>400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"/>
      <c r="Q23" s="2"/>
    </row>
    <row r="24" spans="1:17" ht="12.75" customHeight="1" x14ac:dyDescent="0.4">
      <c r="A24" s="16">
        <v>1.3</v>
      </c>
      <c r="B24" s="17" t="s">
        <v>15</v>
      </c>
      <c r="C24" s="18">
        <f t="shared" si="0"/>
        <v>1000</v>
      </c>
      <c r="D24" s="22">
        <v>1000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"/>
      <c r="Q24" s="2"/>
    </row>
    <row r="25" spans="1:17" ht="12.75" customHeight="1" x14ac:dyDescent="0.4">
      <c r="A25" s="16">
        <v>1.4</v>
      </c>
      <c r="B25" s="17" t="s">
        <v>16</v>
      </c>
      <c r="C25" s="18">
        <f t="shared" si="0"/>
        <v>300</v>
      </c>
      <c r="D25" s="22">
        <v>300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"/>
      <c r="Q25" s="2"/>
    </row>
    <row r="26" spans="1:17" ht="12.75" customHeight="1" x14ac:dyDescent="0.4">
      <c r="A26" s="16">
        <v>1.5</v>
      </c>
      <c r="B26" s="17" t="s">
        <v>17</v>
      </c>
      <c r="C26" s="18">
        <f t="shared" si="0"/>
        <v>500</v>
      </c>
      <c r="D26" s="22">
        <v>100</v>
      </c>
      <c r="E26" s="22">
        <v>200</v>
      </c>
      <c r="F26" s="22">
        <v>200</v>
      </c>
      <c r="G26" s="23"/>
      <c r="H26" s="23"/>
      <c r="I26" s="23"/>
      <c r="J26" s="23"/>
      <c r="K26" s="23"/>
      <c r="L26" s="23"/>
      <c r="M26" s="23"/>
      <c r="N26" s="23"/>
      <c r="O26" s="23"/>
      <c r="P26" s="2"/>
      <c r="Q26" s="2"/>
    </row>
    <row r="27" spans="1:17" ht="12.75" customHeight="1" x14ac:dyDescent="0.4">
      <c r="A27" s="16">
        <v>1.6</v>
      </c>
      <c r="B27" s="17" t="s">
        <v>18</v>
      </c>
      <c r="C27" s="18">
        <f t="shared" si="0"/>
        <v>500</v>
      </c>
      <c r="D27" s="22">
        <v>100</v>
      </c>
      <c r="E27" s="22">
        <v>150</v>
      </c>
      <c r="F27" s="22">
        <v>250</v>
      </c>
      <c r="G27" s="23"/>
      <c r="H27" s="23"/>
      <c r="I27" s="23"/>
      <c r="J27" s="23"/>
      <c r="K27" s="23"/>
      <c r="L27" s="23"/>
      <c r="M27" s="23"/>
      <c r="N27" s="23"/>
      <c r="O27" s="23"/>
      <c r="P27" s="2"/>
      <c r="Q27" s="2"/>
    </row>
    <row r="28" spans="1:17" ht="12.75" customHeight="1" x14ac:dyDescent="0.4">
      <c r="A28" s="16">
        <v>1.7</v>
      </c>
      <c r="B28" s="17" t="s">
        <v>19</v>
      </c>
      <c r="C28" s="18">
        <f t="shared" si="0"/>
        <v>500</v>
      </c>
      <c r="D28" s="22">
        <v>100</v>
      </c>
      <c r="E28" s="22">
        <v>150</v>
      </c>
      <c r="F28" s="22">
        <v>250</v>
      </c>
      <c r="G28" s="23"/>
      <c r="H28" s="23"/>
      <c r="I28" s="23"/>
      <c r="J28" s="23"/>
      <c r="K28" s="23"/>
      <c r="L28" s="23"/>
      <c r="M28" s="23"/>
      <c r="N28" s="23"/>
      <c r="O28" s="23"/>
      <c r="P28" s="2"/>
      <c r="Q28" s="2"/>
    </row>
    <row r="29" spans="1:17" ht="12.75" customHeight="1" x14ac:dyDescent="0.4">
      <c r="A29" s="16">
        <v>1.8</v>
      </c>
      <c r="B29" s="17" t="s">
        <v>20</v>
      </c>
      <c r="C29" s="18">
        <f t="shared" si="0"/>
        <v>500</v>
      </c>
      <c r="D29" s="22">
        <v>100</v>
      </c>
      <c r="E29" s="22">
        <v>150</v>
      </c>
      <c r="F29" s="22">
        <v>250</v>
      </c>
      <c r="G29" s="23"/>
      <c r="H29" s="23"/>
      <c r="I29" s="23"/>
      <c r="J29" s="23"/>
      <c r="K29" s="23"/>
      <c r="L29" s="23"/>
      <c r="M29" s="23"/>
      <c r="N29" s="23"/>
      <c r="O29" s="23"/>
      <c r="P29" s="2"/>
      <c r="Q29" s="2"/>
    </row>
    <row r="30" spans="1:17" ht="12.75" customHeight="1" x14ac:dyDescent="0.4">
      <c r="A30" s="16">
        <v>1.9</v>
      </c>
      <c r="B30" s="17" t="s">
        <v>21</v>
      </c>
      <c r="C30" s="18">
        <f t="shared" si="0"/>
        <v>500</v>
      </c>
      <c r="D30" s="22">
        <v>100</v>
      </c>
      <c r="E30" s="22">
        <v>150</v>
      </c>
      <c r="F30" s="22">
        <v>250</v>
      </c>
      <c r="G30" s="23"/>
      <c r="H30" s="23"/>
      <c r="I30" s="23"/>
      <c r="J30" s="23"/>
      <c r="K30" s="23"/>
      <c r="L30" s="23"/>
      <c r="M30" s="23"/>
      <c r="N30" s="23"/>
      <c r="O30" s="23"/>
      <c r="P30" s="2"/>
      <c r="Q30" s="2"/>
    </row>
    <row r="31" spans="1:17" ht="12.75" customHeight="1" x14ac:dyDescent="0.4">
      <c r="A31" s="16">
        <v>1.1000000000000001</v>
      </c>
      <c r="B31" s="17" t="s">
        <v>22</v>
      </c>
      <c r="C31" s="18">
        <f t="shared" si="0"/>
        <v>500</v>
      </c>
      <c r="D31" s="22">
        <v>100</v>
      </c>
      <c r="E31" s="22">
        <v>150</v>
      </c>
      <c r="F31" s="22">
        <v>250</v>
      </c>
      <c r="G31" s="23"/>
      <c r="H31" s="23"/>
      <c r="I31" s="23"/>
      <c r="J31" s="23"/>
      <c r="K31" s="23"/>
      <c r="L31" s="23"/>
      <c r="M31" s="23"/>
      <c r="N31" s="23"/>
      <c r="O31" s="23"/>
      <c r="P31" s="2"/>
      <c r="Q31" s="2"/>
    </row>
    <row r="32" spans="1:17" ht="12.75" customHeight="1" x14ac:dyDescent="0.4">
      <c r="A32" s="16">
        <v>1.1100000000000001</v>
      </c>
      <c r="B32" s="17" t="s">
        <v>23</v>
      </c>
      <c r="C32" s="18">
        <f t="shared" si="0"/>
        <v>500</v>
      </c>
      <c r="D32" s="22">
        <v>100</v>
      </c>
      <c r="E32" s="22">
        <v>150</v>
      </c>
      <c r="F32" s="22">
        <v>250</v>
      </c>
      <c r="G32" s="23"/>
      <c r="H32" s="23"/>
      <c r="I32" s="23"/>
      <c r="J32" s="23"/>
      <c r="K32" s="23"/>
      <c r="L32" s="23"/>
      <c r="M32" s="23"/>
      <c r="N32" s="23"/>
      <c r="O32" s="23"/>
      <c r="P32" s="2"/>
      <c r="Q32" s="2"/>
    </row>
    <row r="33" spans="1:17" ht="12.75" customHeight="1" x14ac:dyDescent="0.4">
      <c r="A33" s="16">
        <v>1.1200000000000001</v>
      </c>
      <c r="B33" s="17" t="s">
        <v>24</v>
      </c>
      <c r="C33" s="18">
        <f t="shared" si="0"/>
        <v>2000</v>
      </c>
      <c r="D33" s="22">
        <v>500</v>
      </c>
      <c r="E33" s="22">
        <v>500</v>
      </c>
      <c r="F33" s="22">
        <v>1000</v>
      </c>
      <c r="G33" s="23"/>
      <c r="H33" s="23"/>
      <c r="I33" s="23"/>
      <c r="J33" s="23"/>
      <c r="K33" s="23"/>
      <c r="L33" s="23"/>
      <c r="M33" s="23"/>
      <c r="N33" s="23"/>
      <c r="O33" s="23"/>
      <c r="P33" s="2"/>
      <c r="Q33" s="2"/>
    </row>
    <row r="34" spans="1:17" ht="12.75" customHeight="1" x14ac:dyDescent="0.4">
      <c r="A34" s="16">
        <v>1.1299999999999999</v>
      </c>
      <c r="B34" s="17" t="s">
        <v>25</v>
      </c>
      <c r="C34" s="18">
        <f t="shared" si="0"/>
        <v>200</v>
      </c>
      <c r="D34" s="17">
        <v>0</v>
      </c>
      <c r="E34" s="23">
        <v>0</v>
      </c>
      <c r="F34" s="22">
        <v>200</v>
      </c>
      <c r="G34" s="23"/>
      <c r="H34" s="23"/>
      <c r="I34" s="23"/>
      <c r="J34" s="23"/>
      <c r="K34" s="23"/>
      <c r="L34" s="23"/>
      <c r="M34" s="23"/>
      <c r="N34" s="23"/>
      <c r="O34" s="23"/>
      <c r="P34" s="2"/>
      <c r="Q34" s="2"/>
    </row>
    <row r="35" spans="1:17" ht="12.75" customHeight="1" x14ac:dyDescent="0.4">
      <c r="A35" s="24">
        <v>1.1399999999999999</v>
      </c>
      <c r="B35" s="17" t="s">
        <v>63</v>
      </c>
      <c r="C35" s="18">
        <v>800</v>
      </c>
      <c r="D35" s="17">
        <v>100</v>
      </c>
      <c r="E35" s="23">
        <v>400</v>
      </c>
      <c r="F35" s="22">
        <v>500</v>
      </c>
      <c r="G35" s="23"/>
      <c r="H35" s="23"/>
      <c r="I35" s="23"/>
      <c r="J35" s="23"/>
      <c r="K35" s="23"/>
      <c r="L35" s="23"/>
      <c r="M35" s="23"/>
      <c r="N35" s="23"/>
      <c r="O35" s="23"/>
      <c r="P35" s="2"/>
      <c r="Q35" s="2"/>
    </row>
    <row r="36" spans="1:17" ht="12.75" customHeight="1" x14ac:dyDescent="0.4">
      <c r="A36" s="16">
        <v>1.1499999999999999</v>
      </c>
      <c r="B36" s="17" t="s">
        <v>26</v>
      </c>
      <c r="C36" s="18">
        <f t="shared" si="0"/>
        <v>800</v>
      </c>
      <c r="D36" s="17">
        <v>0</v>
      </c>
      <c r="E36" s="22">
        <v>300</v>
      </c>
      <c r="F36" s="22">
        <v>500</v>
      </c>
      <c r="G36" s="23"/>
      <c r="H36" s="23"/>
      <c r="I36" s="23"/>
      <c r="J36" s="23"/>
      <c r="K36" s="23"/>
      <c r="L36" s="23"/>
      <c r="M36" s="23"/>
      <c r="N36" s="23"/>
      <c r="O36" s="23"/>
      <c r="P36" s="2"/>
      <c r="Q36" s="2"/>
    </row>
    <row r="37" spans="1:17" ht="12.75" customHeight="1" x14ac:dyDescent="0.4">
      <c r="A37" s="16">
        <v>1.1599999999999999</v>
      </c>
      <c r="B37" s="17" t="s">
        <v>27</v>
      </c>
      <c r="C37" s="18">
        <f t="shared" si="0"/>
        <v>600</v>
      </c>
      <c r="D37" s="22">
        <v>100</v>
      </c>
      <c r="E37" s="22">
        <v>250</v>
      </c>
      <c r="F37" s="22">
        <v>250</v>
      </c>
      <c r="G37" s="23"/>
      <c r="H37" s="23"/>
      <c r="I37" s="23"/>
      <c r="J37" s="23"/>
      <c r="K37" s="23"/>
      <c r="L37" s="23"/>
      <c r="M37" s="23"/>
      <c r="N37" s="23"/>
      <c r="O37" s="23"/>
      <c r="P37" s="2"/>
      <c r="Q37" s="2"/>
    </row>
    <row r="38" spans="1:17" ht="12.75" customHeight="1" x14ac:dyDescent="0.4">
      <c r="A38" s="24"/>
      <c r="B38" s="23"/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"/>
      <c r="Q38" s="2"/>
    </row>
    <row r="39" spans="1:17" ht="12.75" customHeight="1" x14ac:dyDescent="0.4">
      <c r="A39" s="24"/>
      <c r="B39" s="23"/>
      <c r="C39" s="2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"/>
      <c r="Q39" s="2"/>
    </row>
    <row r="40" spans="1:17" ht="12.75" customHeight="1" x14ac:dyDescent="0.4">
      <c r="A40" s="24"/>
      <c r="B40" s="23"/>
      <c r="C40" s="2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"/>
      <c r="Q40" s="2"/>
    </row>
    <row r="41" spans="1:17" ht="12.75" customHeight="1" x14ac:dyDescent="0.4">
      <c r="A41" s="26" t="s">
        <v>28</v>
      </c>
      <c r="B41" s="27"/>
      <c r="C41" s="28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"/>
      <c r="Q41" s="15"/>
    </row>
    <row r="42" spans="1:17" ht="12.75" customHeight="1" x14ac:dyDescent="0.4">
      <c r="A42" s="2"/>
      <c r="B42" s="29" t="s">
        <v>29</v>
      </c>
      <c r="C42" s="30">
        <f>SUM(C22:C40)</f>
        <v>9900</v>
      </c>
      <c r="D42" s="31">
        <f t="shared" ref="D42:O42" si="1">SUM(D22:D41)</f>
        <v>3400</v>
      </c>
      <c r="E42" s="31">
        <f t="shared" si="1"/>
        <v>2550</v>
      </c>
      <c r="F42" s="31">
        <f t="shared" si="1"/>
        <v>4150</v>
      </c>
      <c r="G42" s="31">
        <f t="shared" si="1"/>
        <v>0</v>
      </c>
      <c r="H42" s="31">
        <f t="shared" si="1"/>
        <v>0</v>
      </c>
      <c r="I42" s="31">
        <f t="shared" si="1"/>
        <v>0</v>
      </c>
      <c r="J42" s="31">
        <f t="shared" si="1"/>
        <v>0</v>
      </c>
      <c r="K42" s="31">
        <f t="shared" si="1"/>
        <v>0</v>
      </c>
      <c r="L42" s="31">
        <f t="shared" si="1"/>
        <v>0</v>
      </c>
      <c r="M42" s="31">
        <f t="shared" si="1"/>
        <v>0</v>
      </c>
      <c r="N42" s="31">
        <f t="shared" si="1"/>
        <v>0</v>
      </c>
      <c r="O42" s="31">
        <f t="shared" si="1"/>
        <v>0</v>
      </c>
      <c r="P42" s="2"/>
      <c r="Q42" s="2"/>
    </row>
    <row r="43" spans="1:17" ht="12.75" customHeight="1" x14ac:dyDescent="0.4">
      <c r="A43" s="2"/>
      <c r="B43" s="29"/>
      <c r="C43" s="6" t="s">
        <v>30</v>
      </c>
      <c r="D43" s="2">
        <f t="shared" ref="D43:O43" si="2">IF(ISBLANK(D21),NA(),SUM($D42:D42))</f>
        <v>3400</v>
      </c>
      <c r="E43" s="2">
        <f t="shared" si="2"/>
        <v>5950</v>
      </c>
      <c r="F43" s="2">
        <f t="shared" si="2"/>
        <v>10100</v>
      </c>
      <c r="G43" s="2">
        <f t="shared" si="2"/>
        <v>10100</v>
      </c>
      <c r="H43" s="2">
        <f t="shared" si="2"/>
        <v>10100</v>
      </c>
      <c r="I43" s="2">
        <f t="shared" si="2"/>
        <v>10100</v>
      </c>
      <c r="J43" s="2">
        <f t="shared" si="2"/>
        <v>10100</v>
      </c>
      <c r="K43" s="2">
        <f t="shared" si="2"/>
        <v>10100</v>
      </c>
      <c r="L43" s="2">
        <f t="shared" si="2"/>
        <v>10100</v>
      </c>
      <c r="M43" s="2">
        <f t="shared" si="2"/>
        <v>10100</v>
      </c>
      <c r="N43" s="2">
        <f t="shared" si="2"/>
        <v>10100</v>
      </c>
      <c r="O43" s="2">
        <f t="shared" si="2"/>
        <v>10100</v>
      </c>
      <c r="P43" s="2"/>
      <c r="Q43" s="2"/>
    </row>
    <row r="44" spans="1:17" ht="12.7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5">
      <c r="A45" s="4" t="s">
        <v>31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</row>
    <row r="46" spans="1:17" ht="12.75" customHeight="1" x14ac:dyDescent="0.4">
      <c r="A46" s="2"/>
      <c r="B46" s="2"/>
      <c r="C46" s="6" t="s">
        <v>32</v>
      </c>
      <c r="D46" s="23">
        <f>AC!D29</f>
        <v>2000</v>
      </c>
      <c r="E46" s="23">
        <f>AC!E29</f>
        <v>5400</v>
      </c>
      <c r="F46" s="23">
        <f>AC!F29</f>
        <v>9000</v>
      </c>
      <c r="G46" s="23"/>
      <c r="H46" s="23"/>
      <c r="I46" s="23"/>
      <c r="J46" s="23"/>
      <c r="K46" s="23"/>
      <c r="L46" s="23"/>
      <c r="M46" s="23"/>
      <c r="N46" s="23"/>
      <c r="O46" s="23"/>
      <c r="P46" s="2"/>
      <c r="Q46" s="15"/>
    </row>
    <row r="47" spans="1:17" ht="12.75" customHeight="1" x14ac:dyDescent="0.4">
      <c r="A47" s="2"/>
      <c r="B47" s="2"/>
      <c r="C47" s="6" t="s">
        <v>33</v>
      </c>
      <c r="D47" s="23">
        <f>EV!D27</f>
        <v>3120</v>
      </c>
      <c r="E47" s="23">
        <f>EV!E27</f>
        <v>7100</v>
      </c>
      <c r="F47" s="23">
        <f>EV!F27</f>
        <v>9900</v>
      </c>
      <c r="G47" s="23"/>
      <c r="H47" s="23"/>
      <c r="I47" s="23"/>
      <c r="J47" s="23"/>
      <c r="K47" s="23"/>
      <c r="L47" s="23"/>
      <c r="M47" s="23"/>
      <c r="N47" s="23"/>
      <c r="O47" s="23"/>
      <c r="P47" s="2"/>
      <c r="Q47" s="15"/>
    </row>
    <row r="48" spans="1:17" ht="12.7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5">
      <c r="A49" s="4" t="s">
        <v>34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</row>
    <row r="50" spans="1:17" ht="12.75" customHeight="1" x14ac:dyDescent="0.4">
      <c r="A50" s="2"/>
      <c r="B50" s="2"/>
      <c r="C50" s="6" t="s">
        <v>35</v>
      </c>
      <c r="D50" s="6">
        <f t="shared" ref="D50:O50" si="3">IF(AND(ISBLANK(D46),ISBLANK(D47))," - ",D47-D46)</f>
        <v>1120</v>
      </c>
      <c r="E50" s="6">
        <f>IF(AND(ISBLANK(E46),ISBLANK(E47))," - ",E47-E46)</f>
        <v>1700</v>
      </c>
      <c r="F50" s="6">
        <f t="shared" si="3"/>
        <v>900</v>
      </c>
      <c r="G50" s="6" t="str">
        <f t="shared" si="3"/>
        <v xml:space="preserve"> - </v>
      </c>
      <c r="H50" s="6" t="str">
        <f t="shared" si="3"/>
        <v xml:space="preserve"> - </v>
      </c>
      <c r="I50" s="6" t="str">
        <f t="shared" si="3"/>
        <v xml:space="preserve"> - </v>
      </c>
      <c r="J50" s="6" t="str">
        <f t="shared" si="3"/>
        <v xml:space="preserve"> - </v>
      </c>
      <c r="K50" s="6" t="str">
        <f t="shared" si="3"/>
        <v xml:space="preserve"> - </v>
      </c>
      <c r="L50" s="6" t="str">
        <f t="shared" si="3"/>
        <v xml:space="preserve"> - </v>
      </c>
      <c r="M50" s="6" t="str">
        <f t="shared" si="3"/>
        <v xml:space="preserve"> - </v>
      </c>
      <c r="N50" s="6" t="str">
        <f t="shared" si="3"/>
        <v xml:space="preserve"> - </v>
      </c>
      <c r="O50" s="6" t="str">
        <f t="shared" si="3"/>
        <v xml:space="preserve"> - </v>
      </c>
      <c r="Q50" s="2"/>
    </row>
    <row r="51" spans="1:17" ht="12.75" customHeight="1" x14ac:dyDescent="0.4">
      <c r="A51" s="2"/>
      <c r="B51" s="2"/>
      <c r="C51" s="6" t="s">
        <v>36</v>
      </c>
      <c r="D51" s="6">
        <f t="shared" ref="D51:O51" si="4">IF(AND(ISBLANK(D46),ISBLANK(D47))," - ",D47-D43)</f>
        <v>-280</v>
      </c>
      <c r="E51" s="6">
        <f t="shared" si="4"/>
        <v>1150</v>
      </c>
      <c r="F51" s="6">
        <f t="shared" si="4"/>
        <v>-200</v>
      </c>
      <c r="G51" s="6" t="str">
        <f t="shared" si="4"/>
        <v xml:space="preserve"> - </v>
      </c>
      <c r="H51" s="6" t="str">
        <f t="shared" si="4"/>
        <v xml:space="preserve"> - </v>
      </c>
      <c r="I51" s="6" t="str">
        <f t="shared" si="4"/>
        <v xml:space="preserve"> - </v>
      </c>
      <c r="J51" s="6" t="str">
        <f t="shared" si="4"/>
        <v xml:space="preserve"> - </v>
      </c>
      <c r="K51" s="6" t="str">
        <f t="shared" si="4"/>
        <v xml:space="preserve"> - </v>
      </c>
      <c r="L51" s="6" t="str">
        <f t="shared" si="4"/>
        <v xml:space="preserve"> - </v>
      </c>
      <c r="M51" s="6" t="str">
        <f t="shared" si="4"/>
        <v xml:space="preserve"> - </v>
      </c>
      <c r="N51" s="6" t="str">
        <f t="shared" si="4"/>
        <v xml:space="preserve"> - </v>
      </c>
      <c r="O51" s="6" t="str">
        <f t="shared" si="4"/>
        <v xml:space="preserve"> - </v>
      </c>
      <c r="Q51" s="2"/>
    </row>
    <row r="52" spans="1:17" ht="12.75" customHeight="1" x14ac:dyDescent="0.4">
      <c r="A52" s="2"/>
      <c r="B52" s="2"/>
      <c r="C52" s="6" t="s">
        <v>37</v>
      </c>
      <c r="D52" s="32">
        <f t="shared" ref="D52:O52" si="5">IF(AND(ISBLANK(D46),ISBLANK(D47))," - ",D47/D46)</f>
        <v>1.56</v>
      </c>
      <c r="E52" s="32">
        <f t="shared" si="5"/>
        <v>1.3148148148148149</v>
      </c>
      <c r="F52" s="32">
        <f t="shared" si="5"/>
        <v>1.1000000000000001</v>
      </c>
      <c r="G52" s="32" t="str">
        <f t="shared" si="5"/>
        <v xml:space="preserve"> - </v>
      </c>
      <c r="H52" s="32" t="str">
        <f t="shared" si="5"/>
        <v xml:space="preserve"> - </v>
      </c>
      <c r="I52" s="32" t="str">
        <f t="shared" si="5"/>
        <v xml:space="preserve"> - </v>
      </c>
      <c r="J52" s="32" t="str">
        <f t="shared" si="5"/>
        <v xml:space="preserve"> - </v>
      </c>
      <c r="K52" s="32" t="str">
        <f t="shared" si="5"/>
        <v xml:space="preserve"> - </v>
      </c>
      <c r="L52" s="32" t="str">
        <f t="shared" si="5"/>
        <v xml:space="preserve"> - </v>
      </c>
      <c r="M52" s="32" t="str">
        <f t="shared" si="5"/>
        <v xml:space="preserve"> - </v>
      </c>
      <c r="N52" s="32" t="str">
        <f t="shared" si="5"/>
        <v xml:space="preserve"> - </v>
      </c>
      <c r="O52" s="32" t="str">
        <f t="shared" si="5"/>
        <v xml:space="preserve"> - </v>
      </c>
      <c r="Q52" s="2"/>
    </row>
    <row r="53" spans="1:17" ht="12.75" customHeight="1" x14ac:dyDescent="0.4">
      <c r="A53" s="2"/>
      <c r="B53" s="2"/>
      <c r="C53" s="6" t="s">
        <v>38</v>
      </c>
      <c r="D53" s="32">
        <f t="shared" ref="D53:O53" si="6">IF(AND(ISBLANK(D46),ISBLANK(D47))," - ",D47/D43)</f>
        <v>0.91764705882352937</v>
      </c>
      <c r="E53" s="32">
        <f t="shared" si="6"/>
        <v>1.1932773109243697</v>
      </c>
      <c r="F53" s="32">
        <f t="shared" si="6"/>
        <v>0.98019801980198018</v>
      </c>
      <c r="G53" s="32" t="str">
        <f t="shared" si="6"/>
        <v xml:space="preserve"> - </v>
      </c>
      <c r="H53" s="32" t="str">
        <f t="shared" si="6"/>
        <v xml:space="preserve"> - </v>
      </c>
      <c r="I53" s="32" t="str">
        <f t="shared" si="6"/>
        <v xml:space="preserve"> - </v>
      </c>
      <c r="J53" s="32" t="str">
        <f t="shared" si="6"/>
        <v xml:space="preserve"> - </v>
      </c>
      <c r="K53" s="32" t="str">
        <f t="shared" si="6"/>
        <v xml:space="preserve"> - </v>
      </c>
      <c r="L53" s="32" t="str">
        <f t="shared" si="6"/>
        <v xml:space="preserve"> - </v>
      </c>
      <c r="M53" s="32" t="str">
        <f t="shared" si="6"/>
        <v xml:space="preserve"> - </v>
      </c>
      <c r="N53" s="32" t="str">
        <f t="shared" si="6"/>
        <v xml:space="preserve"> - </v>
      </c>
      <c r="O53" s="32" t="str">
        <f t="shared" si="6"/>
        <v xml:space="preserve"> - </v>
      </c>
      <c r="Q53" s="2"/>
    </row>
    <row r="54" spans="1:17" ht="12.75" customHeight="1" x14ac:dyDescent="0.4">
      <c r="A54" s="2"/>
      <c r="B54" s="2"/>
      <c r="C54" s="6" t="s">
        <v>39</v>
      </c>
      <c r="D54" s="33">
        <f t="shared" ref="D54:O54" si="7">IF(AND(ISBLANK(D46),ISBLANK(D47))," - ",$C$42/D52)</f>
        <v>6346.1538461538457</v>
      </c>
      <c r="E54" s="33">
        <f t="shared" si="7"/>
        <v>7529.577464788732</v>
      </c>
      <c r="F54" s="33">
        <f t="shared" si="7"/>
        <v>9000</v>
      </c>
      <c r="G54" s="33" t="str">
        <f t="shared" si="7"/>
        <v xml:space="preserve"> - </v>
      </c>
      <c r="H54" s="33" t="str">
        <f t="shared" si="7"/>
        <v xml:space="preserve"> - </v>
      </c>
      <c r="I54" s="33" t="str">
        <f t="shared" si="7"/>
        <v xml:space="preserve"> - </v>
      </c>
      <c r="J54" s="33" t="str">
        <f t="shared" si="7"/>
        <v xml:space="preserve"> - </v>
      </c>
      <c r="K54" s="33" t="str">
        <f t="shared" si="7"/>
        <v xml:space="preserve"> - </v>
      </c>
      <c r="L54" s="33" t="str">
        <f t="shared" si="7"/>
        <v xml:space="preserve"> - </v>
      </c>
      <c r="M54" s="33" t="str">
        <f t="shared" si="7"/>
        <v xml:space="preserve"> - </v>
      </c>
      <c r="N54" s="33" t="str">
        <f t="shared" si="7"/>
        <v xml:space="preserve"> - </v>
      </c>
      <c r="O54" s="33" t="str">
        <f t="shared" si="7"/>
        <v xml:space="preserve"> - </v>
      </c>
      <c r="Q54" s="2"/>
    </row>
    <row r="55" spans="1:17" ht="12.7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</row>
    <row r="56" spans="1:17" ht="12.7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</row>
    <row r="57" spans="1:17" ht="12.7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 spans="1:17" ht="12.7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</row>
    <row r="59" spans="1:17" ht="12.7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</row>
    <row r="60" spans="1:17" ht="12.7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</row>
    <row r="61" spans="1:17" ht="12.7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 spans="1:17" ht="12.7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</row>
    <row r="63" spans="1:17" ht="12.7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</row>
    <row r="64" spans="1:17" ht="12.7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</row>
    <row r="65" spans="1:17" ht="12.7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</row>
    <row r="66" spans="1:17" ht="12.7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</row>
    <row r="67" spans="1:17" ht="12.7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 spans="1:17" ht="12.7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 spans="1:17" ht="12.7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 spans="1:17" ht="12.7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 spans="1:17" ht="12.7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 spans="1:17" ht="12.7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 spans="1:17" ht="12.7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 spans="1:17" ht="12.7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 spans="1:17" ht="12.7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 spans="1:17" ht="12.7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 spans="1:17" ht="12.7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 spans="1:17" ht="12.7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 spans="1:17" ht="12.7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 spans="1:17" ht="12.7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 spans="1:17" ht="12.7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 spans="1:17" ht="12.7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 spans="1:17" ht="12.7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 spans="1:17" ht="12.7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 spans="1:17" ht="12.7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 spans="1:17" ht="12.7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 spans="1:17" ht="12.7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spans="1:17" ht="12.7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spans="1:17" ht="12.7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17" ht="12.7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spans="1:17" ht="12.7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spans="1:17" ht="12.7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spans="1:17" ht="12.7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spans="1:17" ht="12.7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spans="1:17" ht="12.7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1:17" ht="12.7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 spans="1:17" ht="12.7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 spans="1:17" ht="12.7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 spans="1:17" ht="12.7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 spans="1:17" ht="12.7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 spans="1:17" ht="12.7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 spans="1:17" ht="12.7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 spans="1:17" ht="12.7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 spans="1:17" ht="12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 spans="1:17" ht="12.7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 spans="1:17" ht="12.7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 spans="1:17" ht="12.7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 spans="1:17" ht="12.7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 spans="1:17" ht="12.7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 spans="1:17" ht="12.7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 spans="1:17" ht="12.7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 spans="1:17" ht="12.7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 spans="1:17" ht="12.7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 spans="1:17" ht="12.7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 spans="1:17" ht="12.7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 spans="1:17" ht="12.7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 spans="1:17" ht="12.7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 spans="1:17" ht="12.7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 spans="1:17" ht="12.7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 spans="1:17" ht="12.7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 spans="1:17" ht="12.7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 spans="1:17" ht="12.7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 spans="1:17" ht="12.7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 spans="1:17" ht="12.7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 spans="1:17" ht="12.7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 spans="1:17" ht="12.7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 spans="1:17" ht="12.7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 spans="1:17" ht="12.7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 spans="1:17" ht="12.7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 spans="1:17" ht="12.7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 spans="1:17" ht="12.7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 spans="1:17" ht="12.7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 spans="1:17" ht="12.7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 spans="1:17" ht="12.7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 spans="1:17" ht="12.7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 spans="1:17" ht="12.7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 spans="1:17" ht="12.7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 spans="1:17" ht="12.7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 spans="1:17" ht="12.7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 spans="1:17" ht="12.7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 spans="1:17" ht="12.7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 spans="1:17" ht="12.7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 spans="1:17" ht="12.7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 spans="1:17" ht="12.7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 spans="1:17" ht="12.7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 spans="1:17" ht="12.7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 spans="1:17" ht="12.7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 spans="1:17" ht="12.7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 spans="1:17" ht="12.7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 spans="1:17" ht="12.7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 spans="1:17" ht="12.7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 spans="1:17" ht="12.7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 spans="1:17" ht="12.7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 spans="1:17" ht="12.7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 spans="1:17" ht="12.7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 spans="1:17" ht="12.7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 spans="1:17" ht="12.7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 spans="1:17" ht="12.7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 spans="1:17" ht="12.7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 spans="1:17" ht="12.7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 spans="1:17" ht="12.7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 spans="1:17" ht="12.7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 spans="1:17" ht="12.7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 spans="1:17" ht="12.7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 spans="1:17" ht="12.7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 spans="1:17" ht="12.7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 spans="1:17" ht="12.7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 spans="1:17" ht="12.7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 spans="1:17" ht="12.7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 spans="1:17" ht="12.7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 spans="1:17" ht="12.7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 spans="1:17" ht="12.7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 spans="1:17" ht="12.7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 spans="1:17" ht="12.7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 spans="1:17" ht="12.7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 spans="1:17" ht="12.7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 spans="1:17" ht="12.7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 spans="1:17" ht="12.7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 spans="1:17" ht="12.7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 spans="1:17" ht="12.7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 spans="1:17" ht="12.7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 spans="1:17" ht="12.7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 spans="1:17" ht="12.7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 spans="1:17" ht="12.7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 spans="1:17" ht="12.7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 spans="1:17" ht="12.7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 spans="1:17" ht="12.7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 spans="1:17" ht="12.7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 spans="1:17" ht="12.7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 spans="1:17" ht="12.7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 spans="1:17" ht="12.7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 spans="1:17" ht="12.7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 spans="1:17" ht="12.7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 spans="1:17" ht="12.7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 spans="1:17" ht="12.7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 spans="1:17" ht="12.7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 spans="1:17" ht="12.7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</row>
    <row r="198" spans="1:17" ht="12.7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</row>
    <row r="199" spans="1:17" ht="12.7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</row>
    <row r="200" spans="1:17" ht="12.7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</row>
    <row r="201" spans="1:17" ht="12.7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</row>
    <row r="202" spans="1:17" ht="12.7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</row>
    <row r="203" spans="1:17" ht="12.7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</row>
    <row r="204" spans="1:17" ht="12.7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</row>
    <row r="205" spans="1:17" ht="12.7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</row>
    <row r="206" spans="1:17" ht="12.7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</row>
    <row r="207" spans="1:17" ht="12.7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</row>
    <row r="208" spans="1:17" ht="12.7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</row>
    <row r="209" spans="1:17" ht="12.7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</row>
    <row r="210" spans="1:17" ht="12.7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</row>
    <row r="211" spans="1:17" ht="12.7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</row>
    <row r="212" spans="1:17" ht="12.7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</row>
    <row r="213" spans="1:17" ht="12.7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</row>
    <row r="214" spans="1:17" ht="12.7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</row>
    <row r="215" spans="1:17" ht="12.7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</row>
    <row r="216" spans="1:17" ht="12.7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</row>
    <row r="217" spans="1:17" ht="12.7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</row>
    <row r="218" spans="1:17" ht="12.7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</row>
    <row r="219" spans="1:17" ht="12.7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</row>
    <row r="220" spans="1:17" ht="12.7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</row>
    <row r="221" spans="1:17" ht="12.7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</row>
    <row r="222" spans="1:17" ht="12.7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</row>
    <row r="223" spans="1:17" ht="12.7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</row>
    <row r="224" spans="1:17" ht="12.7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</row>
    <row r="225" spans="1:17" ht="12.7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</row>
    <row r="226" spans="1:17" ht="12.7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</row>
    <row r="227" spans="1:17" ht="12.7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</row>
    <row r="228" spans="1:17" ht="12.7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</row>
    <row r="229" spans="1:17" ht="12.7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/>
    </row>
    <row r="230" spans="1:17" ht="12.75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2"/>
    </row>
    <row r="231" spans="1:17" ht="12.75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2"/>
    </row>
    <row r="232" spans="1:17" ht="12.75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2"/>
    </row>
    <row r="233" spans="1:17" ht="12.75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2"/>
    </row>
    <row r="234" spans="1:17" ht="12.75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2"/>
    </row>
    <row r="235" spans="1:17" ht="12.75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2"/>
    </row>
    <row r="236" spans="1:17" ht="12.75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/>
    </row>
    <row r="237" spans="1:17" ht="12.75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2"/>
    </row>
    <row r="238" spans="1:17" ht="12.75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2"/>
    </row>
    <row r="239" spans="1:17" ht="12.75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2"/>
    </row>
    <row r="240" spans="1:17" ht="12.75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/>
    </row>
    <row r="241" spans="1:17" ht="12.75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2"/>
    </row>
    <row r="242" spans="1:17" ht="12.75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2"/>
    </row>
    <row r="243" spans="1:17" ht="12.75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/>
    </row>
    <row r="244" spans="1:17" ht="12.75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2"/>
    </row>
    <row r="245" spans="1:17" ht="12.75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2"/>
    </row>
    <row r="246" spans="1:17" ht="12.75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/>
    </row>
    <row r="247" spans="1:17" ht="12.75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2"/>
    </row>
    <row r="248" spans="1:17" ht="12.75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2"/>
    </row>
    <row r="249" spans="1:17" ht="12.75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/>
    </row>
    <row r="250" spans="1:17" ht="12.75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2"/>
    </row>
    <row r="251" spans="1:17" ht="12.75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/>
    </row>
    <row r="252" spans="1:17" ht="12.75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2"/>
    </row>
    <row r="253" spans="1:17" ht="12.75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/>
    </row>
    <row r="254" spans="1:17" ht="12.75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</row>
    <row r="255" spans="1:17" ht="15.75" customHeight="1" x14ac:dyDescent="0.4"/>
    <row r="256" spans="1:17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</sheetData>
  <mergeCells count="3">
    <mergeCell ref="C5:D5"/>
    <mergeCell ref="C7:D7"/>
    <mergeCell ref="B10:E18"/>
  </mergeCells>
  <conditionalFormatting sqref="D52:O53">
    <cfRule type="cellIs" dxfId="3" priority="1" operator="lessThan">
      <formula>1</formula>
    </cfRule>
  </conditionalFormatting>
  <conditionalFormatting sqref="D52:O53">
    <cfRule type="cellIs" dxfId="2" priority="2" operator="greaterThanOrEqual">
      <formula>1</formula>
    </cfRule>
  </conditionalFormatting>
  <conditionalFormatting sqref="D50:O51">
    <cfRule type="cellIs" dxfId="1" priority="3" operator="greaterThanOrEqual">
      <formula>0</formula>
    </cfRule>
  </conditionalFormatting>
  <conditionalFormatting sqref="D50:O51">
    <cfRule type="cellIs" dxfId="0" priority="4" operator="lessThan">
      <formula>0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5"/>
  <sheetViews>
    <sheetView showGridLines="0" topLeftCell="A4" workbookViewId="0">
      <selection activeCell="E21" sqref="E21"/>
    </sheetView>
  </sheetViews>
  <sheetFormatPr defaultColWidth="14.44140625" defaultRowHeight="15" customHeight="1" x14ac:dyDescent="0.4"/>
  <cols>
    <col min="1" max="1" width="6.5546875" customWidth="1"/>
    <col min="2" max="2" width="22" customWidth="1"/>
    <col min="3" max="3" width="6.44140625" customWidth="1"/>
    <col min="4" max="15" width="8.71875" customWidth="1"/>
    <col min="16" max="16" width="8" customWidth="1"/>
    <col min="17" max="26" width="17.27734375" customWidth="1"/>
  </cols>
  <sheetData>
    <row r="1" spans="1:17" ht="20.25" customHeight="1" x14ac:dyDescent="0.65">
      <c r="A1" s="34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/>
    </row>
    <row r="2" spans="1:17" ht="15.75" customHeight="1" x14ac:dyDescent="0.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</row>
    <row r="3" spans="1:17" ht="12.75" customHeight="1" x14ac:dyDescent="0.45">
      <c r="A3" s="10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5" t="str">
        <f>HYPERLINK("http://www.vertex42.com/ExcelTemplates/earned-value-management.html","Earned Value Management Template")</f>
        <v>Earned Value Management Template</v>
      </c>
    </row>
    <row r="4" spans="1:17" ht="12.75" customHeight="1" x14ac:dyDescent="0.45">
      <c r="A4" s="10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8" t="s">
        <v>43</v>
      </c>
    </row>
    <row r="5" spans="1:17" ht="12.75" customHeight="1" x14ac:dyDescent="0.45">
      <c r="A5" s="10" t="s">
        <v>44</v>
      </c>
      <c r="B5" s="2"/>
      <c r="C5" s="2"/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</row>
    <row r="6" spans="1:17" ht="12.75" customHeigh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 spans="1:17" ht="18" customHeight="1" x14ac:dyDescent="0.55000000000000004">
      <c r="A7" s="4" t="s">
        <v>33</v>
      </c>
      <c r="B7" s="2"/>
      <c r="C7" s="2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Q7" s="2"/>
    </row>
    <row r="8" spans="1:17" ht="12.75" customHeight="1" x14ac:dyDescent="0.4">
      <c r="A8" s="11" t="s">
        <v>10</v>
      </c>
      <c r="B8" s="12" t="s">
        <v>11</v>
      </c>
      <c r="C8" s="13" t="s">
        <v>12</v>
      </c>
      <c r="D8" s="35" t="s">
        <v>45</v>
      </c>
      <c r="E8" s="35" t="s">
        <v>46</v>
      </c>
      <c r="F8" s="35" t="s">
        <v>47</v>
      </c>
      <c r="G8" s="35" t="s">
        <v>48</v>
      </c>
      <c r="H8" s="35" t="s">
        <v>49</v>
      </c>
      <c r="I8" s="35" t="s">
        <v>50</v>
      </c>
      <c r="J8" s="35" t="s">
        <v>51</v>
      </c>
      <c r="K8" s="35" t="s">
        <v>52</v>
      </c>
      <c r="L8" s="35" t="s">
        <v>53</v>
      </c>
      <c r="M8" s="35" t="s">
        <v>54</v>
      </c>
      <c r="N8" s="35" t="s">
        <v>55</v>
      </c>
      <c r="O8" s="35" t="s">
        <v>56</v>
      </c>
      <c r="Q8" s="2"/>
    </row>
    <row r="9" spans="1:17" ht="12.75" customHeight="1" x14ac:dyDescent="0.4">
      <c r="A9" s="16">
        <v>1.1000000000000001</v>
      </c>
      <c r="B9" s="17" t="s">
        <v>13</v>
      </c>
      <c r="C9" s="23">
        <f>Report!C22</f>
        <v>300</v>
      </c>
      <c r="D9" s="36">
        <v>1</v>
      </c>
      <c r="E9" s="37">
        <v>1</v>
      </c>
      <c r="F9" s="37">
        <v>1</v>
      </c>
      <c r="G9" s="37"/>
      <c r="H9" s="37"/>
      <c r="I9" s="37"/>
      <c r="J9" s="37"/>
      <c r="K9" s="37"/>
      <c r="L9" s="37"/>
      <c r="M9" s="37"/>
      <c r="N9" s="37"/>
      <c r="O9" s="37"/>
      <c r="Q9" s="2"/>
    </row>
    <row r="10" spans="1:17" ht="12.75" customHeight="1" x14ac:dyDescent="0.4">
      <c r="A10" s="16">
        <v>1.2</v>
      </c>
      <c r="B10" s="21" t="s">
        <v>14</v>
      </c>
      <c r="C10" s="23">
        <f>Report!C23</f>
        <v>400</v>
      </c>
      <c r="D10" s="36">
        <v>1</v>
      </c>
      <c r="E10" s="37">
        <v>1</v>
      </c>
      <c r="F10" s="37">
        <v>1</v>
      </c>
      <c r="G10" s="37"/>
      <c r="H10" s="37"/>
      <c r="I10" s="37"/>
      <c r="J10" s="37"/>
      <c r="K10" s="37"/>
      <c r="L10" s="37"/>
      <c r="M10" s="37"/>
      <c r="N10" s="37"/>
      <c r="O10" s="37"/>
      <c r="Q10" s="2"/>
    </row>
    <row r="11" spans="1:17" ht="12.75" customHeight="1" x14ac:dyDescent="0.4">
      <c r="A11" s="16">
        <v>1.3</v>
      </c>
      <c r="B11" s="17" t="s">
        <v>15</v>
      </c>
      <c r="C11" s="23">
        <f>Report!C24</f>
        <v>1000</v>
      </c>
      <c r="D11" s="36">
        <v>1</v>
      </c>
      <c r="E11" s="37">
        <v>1</v>
      </c>
      <c r="F11" s="37">
        <v>1</v>
      </c>
      <c r="G11" s="37"/>
      <c r="H11" s="37"/>
      <c r="I11" s="37"/>
      <c r="J11" s="37"/>
      <c r="K11" s="37"/>
      <c r="L11" s="37"/>
      <c r="M11" s="37"/>
      <c r="N11" s="37"/>
      <c r="O11" s="37"/>
      <c r="Q11" s="2"/>
    </row>
    <row r="12" spans="1:17" ht="12.75" customHeight="1" x14ac:dyDescent="0.4">
      <c r="A12" s="16">
        <v>1.4</v>
      </c>
      <c r="B12" s="17" t="s">
        <v>16</v>
      </c>
      <c r="C12" s="23">
        <f>Report!C25</f>
        <v>300</v>
      </c>
      <c r="D12" s="36">
        <v>1</v>
      </c>
      <c r="E12" s="37">
        <v>1</v>
      </c>
      <c r="F12" s="37">
        <v>1</v>
      </c>
      <c r="G12" s="37"/>
      <c r="H12" s="37"/>
      <c r="I12" s="37"/>
      <c r="J12" s="37"/>
      <c r="K12" s="37"/>
      <c r="L12" s="37"/>
      <c r="M12" s="37"/>
      <c r="N12" s="37"/>
      <c r="O12" s="37"/>
      <c r="Q12" s="2"/>
    </row>
    <row r="13" spans="1:17" ht="12.75" customHeight="1" x14ac:dyDescent="0.4">
      <c r="A13" s="16">
        <v>1.5</v>
      </c>
      <c r="B13" s="17" t="s">
        <v>17</v>
      </c>
      <c r="C13" s="23">
        <f>Report!C26</f>
        <v>500</v>
      </c>
      <c r="D13" s="36"/>
      <c r="E13" s="36">
        <v>0.7</v>
      </c>
      <c r="F13" s="36">
        <v>1</v>
      </c>
      <c r="G13" s="37"/>
      <c r="H13" s="37"/>
      <c r="I13" s="37"/>
      <c r="J13" s="37"/>
      <c r="K13" s="37"/>
      <c r="L13" s="37"/>
      <c r="M13" s="37"/>
      <c r="N13" s="37"/>
      <c r="O13" s="37"/>
      <c r="Q13" s="2"/>
    </row>
    <row r="14" spans="1:17" ht="12.75" customHeight="1" x14ac:dyDescent="0.4">
      <c r="A14" s="16">
        <v>1.6</v>
      </c>
      <c r="B14" s="17" t="s">
        <v>18</v>
      </c>
      <c r="C14" s="23">
        <f>Report!C27</f>
        <v>500</v>
      </c>
      <c r="D14" s="36">
        <v>0.3</v>
      </c>
      <c r="E14" s="36">
        <v>1</v>
      </c>
      <c r="F14" s="36">
        <v>1</v>
      </c>
      <c r="G14" s="37"/>
      <c r="H14" s="37"/>
      <c r="I14" s="37"/>
      <c r="J14" s="37"/>
      <c r="K14" s="37"/>
      <c r="L14" s="37"/>
      <c r="M14" s="37"/>
      <c r="N14" s="37"/>
      <c r="O14" s="37"/>
      <c r="Q14" s="2"/>
    </row>
    <row r="15" spans="1:17" ht="12.75" customHeight="1" x14ac:dyDescent="0.4">
      <c r="A15" s="16">
        <v>1.7</v>
      </c>
      <c r="B15" s="17" t="s">
        <v>19</v>
      </c>
      <c r="C15" s="23">
        <f>Report!C28</f>
        <v>500</v>
      </c>
      <c r="D15" s="36">
        <v>0.3</v>
      </c>
      <c r="E15" s="36">
        <v>0.7</v>
      </c>
      <c r="F15" s="36">
        <v>1</v>
      </c>
      <c r="G15" s="37"/>
      <c r="H15" s="37"/>
      <c r="I15" s="37"/>
      <c r="J15" s="37"/>
      <c r="K15" s="37"/>
      <c r="L15" s="37"/>
      <c r="M15" s="37"/>
      <c r="N15" s="37"/>
      <c r="O15" s="37"/>
      <c r="Q15" s="2"/>
    </row>
    <row r="16" spans="1:17" ht="12.75" customHeight="1" x14ac:dyDescent="0.4">
      <c r="A16" s="16">
        <v>1.8</v>
      </c>
      <c r="B16" s="17" t="s">
        <v>20</v>
      </c>
      <c r="C16" s="23">
        <f>Report!C29</f>
        <v>500</v>
      </c>
      <c r="D16" s="36">
        <v>0.3</v>
      </c>
      <c r="E16" s="36">
        <v>1</v>
      </c>
      <c r="F16" s="36">
        <v>1</v>
      </c>
      <c r="G16" s="37"/>
      <c r="H16" s="37"/>
      <c r="I16" s="37"/>
      <c r="J16" s="37"/>
      <c r="K16" s="37"/>
      <c r="L16" s="37"/>
      <c r="M16" s="37"/>
      <c r="N16" s="37"/>
      <c r="O16" s="37"/>
      <c r="Q16" s="2"/>
    </row>
    <row r="17" spans="1:17" ht="12.75" customHeight="1" x14ac:dyDescent="0.4">
      <c r="A17" s="16">
        <v>1.9</v>
      </c>
      <c r="B17" s="17" t="s">
        <v>21</v>
      </c>
      <c r="C17" s="23">
        <f>Report!C30</f>
        <v>500</v>
      </c>
      <c r="D17" s="36">
        <v>0.3</v>
      </c>
      <c r="E17" s="36">
        <v>1</v>
      </c>
      <c r="F17" s="36">
        <v>1</v>
      </c>
      <c r="G17" s="37"/>
      <c r="H17" s="37"/>
      <c r="I17" s="37"/>
      <c r="J17" s="37"/>
      <c r="K17" s="37"/>
      <c r="L17" s="37"/>
      <c r="M17" s="37"/>
      <c r="N17" s="37"/>
      <c r="O17" s="37"/>
      <c r="Q17" s="2"/>
    </row>
    <row r="18" spans="1:17" ht="12.75" customHeight="1" x14ac:dyDescent="0.4">
      <c r="A18" s="16">
        <v>1.1000000000000001</v>
      </c>
      <c r="B18" s="17" t="s">
        <v>22</v>
      </c>
      <c r="C18" s="23">
        <f>Report!C31</f>
        <v>500</v>
      </c>
      <c r="D18" s="36"/>
      <c r="E18" s="36">
        <v>0.7</v>
      </c>
      <c r="F18" s="36">
        <v>1</v>
      </c>
      <c r="G18" s="37"/>
      <c r="H18" s="37"/>
      <c r="I18" s="37"/>
      <c r="J18" s="37"/>
      <c r="K18" s="37"/>
      <c r="L18" s="37"/>
      <c r="M18" s="37"/>
      <c r="N18" s="37"/>
      <c r="O18" s="37"/>
      <c r="Q18" s="2"/>
    </row>
    <row r="19" spans="1:17" ht="12.75" customHeight="1" x14ac:dyDescent="0.4">
      <c r="A19" s="16">
        <v>1.1100000000000001</v>
      </c>
      <c r="B19" s="17" t="s">
        <v>23</v>
      </c>
      <c r="C19" s="23">
        <f>Report!C32</f>
        <v>500</v>
      </c>
      <c r="D19" s="36"/>
      <c r="E19" s="36">
        <v>0.7</v>
      </c>
      <c r="F19" s="36">
        <v>1</v>
      </c>
      <c r="G19" s="37"/>
      <c r="H19" s="37"/>
      <c r="I19" s="37"/>
      <c r="J19" s="37"/>
      <c r="K19" s="37"/>
      <c r="L19" s="37"/>
      <c r="M19" s="37"/>
      <c r="N19" s="37"/>
      <c r="O19" s="37"/>
      <c r="Q19" s="2"/>
    </row>
    <row r="20" spans="1:17" ht="12.75" customHeight="1" x14ac:dyDescent="0.4">
      <c r="A20" s="16">
        <v>1.1200000000000001</v>
      </c>
      <c r="B20" s="17" t="s">
        <v>24</v>
      </c>
      <c r="C20" s="23">
        <f>Report!C33</f>
        <v>2000</v>
      </c>
      <c r="D20" s="36">
        <v>0.2</v>
      </c>
      <c r="E20" s="36">
        <v>0.5</v>
      </c>
      <c r="F20" s="36">
        <v>1</v>
      </c>
      <c r="G20" s="37"/>
      <c r="H20" s="37"/>
      <c r="I20" s="37"/>
      <c r="J20" s="37"/>
      <c r="K20" s="37"/>
      <c r="L20" s="37"/>
      <c r="M20" s="37"/>
      <c r="N20" s="37"/>
      <c r="O20" s="37"/>
      <c r="Q20" s="2"/>
    </row>
    <row r="21" spans="1:17" ht="12.75" customHeight="1" x14ac:dyDescent="0.4">
      <c r="A21" s="16">
        <v>1.1299999999999999</v>
      </c>
      <c r="B21" s="17" t="s">
        <v>25</v>
      </c>
      <c r="C21" s="23">
        <f>Report!C34</f>
        <v>200</v>
      </c>
      <c r="D21" s="36">
        <v>0</v>
      </c>
      <c r="E21" s="36">
        <v>0</v>
      </c>
      <c r="F21" s="36">
        <v>1</v>
      </c>
      <c r="G21" s="37"/>
      <c r="H21" s="37"/>
      <c r="I21" s="37"/>
      <c r="J21" s="37"/>
      <c r="K21" s="37"/>
      <c r="L21" s="37"/>
      <c r="M21" s="37"/>
      <c r="N21" s="37"/>
      <c r="O21" s="37"/>
      <c r="Q21" s="2"/>
    </row>
    <row r="22" spans="1:17" ht="12.75" customHeight="1" x14ac:dyDescent="0.4">
      <c r="A22" s="24">
        <v>1.1399999999999999</v>
      </c>
      <c r="B22" s="17" t="s">
        <v>63</v>
      </c>
      <c r="C22" s="23">
        <v>800</v>
      </c>
      <c r="D22" s="36">
        <v>0</v>
      </c>
      <c r="E22" s="36">
        <v>0.4</v>
      </c>
      <c r="F22" s="36">
        <v>1</v>
      </c>
      <c r="G22" s="37"/>
      <c r="H22" s="37"/>
      <c r="I22" s="37"/>
      <c r="J22" s="37"/>
      <c r="K22" s="37"/>
      <c r="L22" s="37"/>
      <c r="M22" s="37"/>
      <c r="N22" s="37"/>
      <c r="O22" s="37"/>
      <c r="Q22" s="2"/>
    </row>
    <row r="23" spans="1:17" ht="12.75" customHeight="1" x14ac:dyDescent="0.4">
      <c r="A23" s="16">
        <v>1.1499999999999999</v>
      </c>
      <c r="B23" s="17" t="s">
        <v>26</v>
      </c>
      <c r="C23" s="23">
        <f>Report!C36</f>
        <v>800</v>
      </c>
      <c r="D23" s="36">
        <v>0</v>
      </c>
      <c r="E23" s="36">
        <v>0.5</v>
      </c>
      <c r="F23" s="36">
        <v>1</v>
      </c>
      <c r="G23" s="37"/>
      <c r="H23" s="37"/>
      <c r="I23" s="37"/>
      <c r="J23" s="37"/>
      <c r="K23" s="37"/>
      <c r="L23" s="37"/>
      <c r="M23" s="37"/>
      <c r="N23" s="37"/>
      <c r="O23" s="37"/>
      <c r="Q23" s="2"/>
    </row>
    <row r="24" spans="1:17" ht="12.75" customHeight="1" x14ac:dyDescent="0.4">
      <c r="A24" s="16">
        <v>1.1599999999999999</v>
      </c>
      <c r="B24" s="17" t="s">
        <v>27</v>
      </c>
      <c r="C24" s="23">
        <f>Report!C37</f>
        <v>600</v>
      </c>
      <c r="D24" s="36">
        <v>0.2</v>
      </c>
      <c r="E24" s="36">
        <v>0.8</v>
      </c>
      <c r="F24" s="36">
        <v>1</v>
      </c>
      <c r="G24" s="37"/>
      <c r="H24" s="37"/>
      <c r="I24" s="37"/>
      <c r="J24" s="37"/>
      <c r="K24" s="37"/>
      <c r="L24" s="37"/>
      <c r="M24" s="37"/>
      <c r="N24" s="37"/>
      <c r="O24" s="37"/>
      <c r="Q24" s="2"/>
    </row>
    <row r="25" spans="1:17" ht="12.75" customHeight="1" x14ac:dyDescent="0.4">
      <c r="A25" s="24"/>
      <c r="B25" s="23"/>
      <c r="C25" s="23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Q25" s="2"/>
    </row>
    <row r="26" spans="1:17" ht="12.75" customHeight="1" x14ac:dyDescent="0.4">
      <c r="A26" s="38" t="s">
        <v>28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Q26" s="2"/>
    </row>
    <row r="27" spans="1:17" ht="12.75" customHeight="1" x14ac:dyDescent="0.4">
      <c r="A27" s="2"/>
      <c r="B27" s="2"/>
      <c r="C27" s="29" t="s">
        <v>57</v>
      </c>
      <c r="D27" s="31">
        <f>SUMPRODUCT(D9:D26,$C$9:$C$26)</f>
        <v>3120</v>
      </c>
      <c r="E27" s="31">
        <f>SUMPRODUCT(E9:E26,$C$9:$C$26)</f>
        <v>7100</v>
      </c>
      <c r="F27" s="31">
        <f>SUMPRODUCT(F9:F26,$C$9:$C$26)</f>
        <v>9900</v>
      </c>
      <c r="G27" s="31">
        <f>SUMPRODUCT(G9:G26,$C$9:$C$26)</f>
        <v>0</v>
      </c>
      <c r="H27" s="31">
        <f>SUMPRODUCT(H9:H26,$C$9:$C$26)</f>
        <v>0</v>
      </c>
      <c r="I27" s="31">
        <f>SUMPRODUCT(I9:I26,$C$9:$C$26)</f>
        <v>0</v>
      </c>
      <c r="J27" s="31">
        <f>SUMPRODUCT(J9:J26,$C$9:$C$26)</f>
        <v>0</v>
      </c>
      <c r="K27" s="31">
        <f>SUMPRODUCT(K9:K26,$C$9:$C$26)</f>
        <v>0</v>
      </c>
      <c r="L27" s="31">
        <f>SUMPRODUCT(L9:L26,$C$9:$C$26)</f>
        <v>0</v>
      </c>
      <c r="M27" s="31">
        <f>SUMPRODUCT(M9:M26,$C$9:$C$26)</f>
        <v>0</v>
      </c>
      <c r="N27" s="31">
        <f>SUMPRODUCT(N9:N26,$C$9:$C$26)</f>
        <v>0</v>
      </c>
      <c r="O27" s="31">
        <f>SUMPRODUCT(O9:O26,$C$9:$C$26)</f>
        <v>0</v>
      </c>
      <c r="Q27" s="2"/>
    </row>
    <row r="28" spans="1:17" ht="12.7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</row>
    <row r="29" spans="1:17" ht="12.7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</row>
    <row r="30" spans="1:17" ht="12.7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</row>
    <row r="31" spans="1:17" ht="12.7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</row>
    <row r="32" spans="1:17" ht="12.7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</row>
    <row r="33" spans="1:17" ht="12.7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</row>
    <row r="34" spans="1:17" ht="12.7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</row>
    <row r="35" spans="1:17" ht="12.7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</row>
    <row r="36" spans="1:17" ht="12.7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</row>
    <row r="37" spans="1:17" ht="12.7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</row>
    <row r="38" spans="1:17" ht="12.7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</row>
    <row r="39" spans="1:17" ht="12.7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</row>
    <row r="40" spans="1:17" ht="12.7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</row>
    <row r="41" spans="1:17" ht="12.7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</row>
    <row r="42" spans="1:17" ht="12.7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</row>
    <row r="43" spans="1:17" ht="12.7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2"/>
    </row>
    <row r="44" spans="1:17" ht="12.7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</row>
    <row r="45" spans="1:17" ht="12.7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</row>
    <row r="46" spans="1:17" ht="12.7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2"/>
    </row>
    <row r="47" spans="1:17" ht="12.7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/>
    </row>
    <row r="48" spans="1:17" ht="12.7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</row>
    <row r="49" spans="1:17" ht="12.7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</row>
    <row r="50" spans="1:17" ht="12.7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</row>
    <row r="51" spans="1:17" ht="12.7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2"/>
    </row>
    <row r="52" spans="1:17" ht="12.7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2"/>
    </row>
    <row r="53" spans="1:17" ht="12.7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2"/>
    </row>
    <row r="54" spans="1:17" ht="12.7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2"/>
    </row>
    <row r="55" spans="1:17" ht="12.7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</row>
    <row r="56" spans="1:17" ht="12.7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</row>
    <row r="57" spans="1:17" ht="12.7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 spans="1:17" ht="12.7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</row>
    <row r="59" spans="1:17" ht="12.7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</row>
    <row r="60" spans="1:17" ht="12.7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</row>
    <row r="61" spans="1:17" ht="12.7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 spans="1:17" ht="12.7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</row>
    <row r="63" spans="1:17" ht="12.7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</row>
    <row r="64" spans="1:17" ht="12.7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</row>
    <row r="65" spans="1:17" ht="12.7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</row>
    <row r="66" spans="1:17" ht="12.7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</row>
    <row r="67" spans="1:17" ht="12.7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 spans="1:17" ht="12.7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 spans="1:17" ht="12.7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 spans="1:17" ht="12.7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 spans="1:17" ht="12.7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 spans="1:17" ht="12.7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 spans="1:17" ht="12.7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 spans="1:17" ht="12.7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 spans="1:17" ht="12.7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 spans="1:17" ht="12.7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 spans="1:17" ht="12.7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 spans="1:17" ht="12.7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 spans="1:17" ht="12.7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 spans="1:17" ht="12.7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 spans="1:17" ht="12.7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 spans="1:17" ht="12.7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 spans="1:17" ht="12.7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 spans="1:17" ht="12.7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 spans="1:17" ht="12.7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 spans="1:17" ht="12.7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 spans="1:17" ht="12.7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spans="1:17" ht="12.7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spans="1:17" ht="12.7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17" ht="12.7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spans="1:17" ht="12.7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spans="1:17" ht="12.7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spans="1:17" ht="12.7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spans="1:17" ht="12.7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spans="1:17" ht="12.7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1:17" ht="12.7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 spans="1:17" ht="12.7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 spans="1:17" ht="12.7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 spans="1:17" ht="12.7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 spans="1:17" ht="12.7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 spans="1:17" ht="12.7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 spans="1:17" ht="12.7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 spans="1:17" ht="12.7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 spans="1:17" ht="12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 spans="1:17" ht="12.7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 spans="1:17" ht="12.7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 spans="1:17" ht="12.7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 spans="1:17" ht="12.7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 spans="1:17" ht="12.7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 spans="1:17" ht="12.7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 spans="1:17" ht="12.7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 spans="1:17" ht="12.7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 spans="1:17" ht="12.7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 spans="1:17" ht="12.7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 spans="1:17" ht="12.7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 spans="1:17" ht="12.7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 spans="1:17" ht="12.7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 spans="1:17" ht="12.7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 spans="1:17" ht="12.7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 spans="1:17" ht="12.7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 spans="1:17" ht="12.7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 spans="1:17" ht="12.7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 spans="1:17" ht="12.7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 spans="1:17" ht="12.7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 spans="1:17" ht="12.7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 spans="1:17" ht="12.7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 spans="1:17" ht="12.7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 spans="1:17" ht="12.7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 spans="1:17" ht="12.7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 spans="1:17" ht="12.7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 spans="1:17" ht="12.7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 spans="1:17" ht="12.7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 spans="1:17" ht="12.7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 spans="1:17" ht="12.7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 spans="1:17" ht="12.7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 spans="1:17" ht="12.7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 spans="1:17" ht="12.7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 spans="1:17" ht="12.7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 spans="1:17" ht="12.7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 spans="1:17" ht="12.7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 spans="1:17" ht="12.7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 spans="1:17" ht="12.7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 spans="1:17" ht="12.7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 spans="1:17" ht="12.7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 spans="1:17" ht="12.7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 spans="1:17" ht="12.7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 spans="1:17" ht="12.7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 spans="1:17" ht="12.7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 spans="1:17" ht="12.7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 spans="1:17" ht="12.7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 spans="1:17" ht="12.7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 spans="1:17" ht="12.7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 spans="1:17" ht="12.7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 spans="1:17" ht="12.7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 spans="1:17" ht="12.7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 spans="1:17" ht="12.7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 spans="1:17" ht="12.7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 spans="1:17" ht="12.7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 spans="1:17" ht="12.7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 spans="1:17" ht="12.7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 spans="1:17" ht="12.7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 spans="1:17" ht="12.7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 spans="1:17" ht="12.7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 spans="1:17" ht="12.7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 spans="1:17" ht="12.7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 spans="1:17" ht="12.7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 spans="1:17" ht="12.7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 spans="1:17" ht="12.7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 spans="1:17" ht="12.7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 spans="1:17" ht="12.7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 spans="1:17" ht="12.7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 spans="1:17" ht="12.7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 spans="1:17" ht="12.7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 spans="1:17" ht="12.7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 spans="1:17" ht="12.7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 spans="1:17" ht="12.7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 spans="1:17" ht="12.7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 spans="1:17" ht="12.7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 spans="1:17" ht="12.7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 spans="1:17" ht="12.7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 spans="1:17" ht="12.7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 spans="1:17" ht="12.7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 spans="1:17" ht="12.7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 spans="1:17" ht="12.7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 spans="1:17" ht="12.7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 spans="1:17" ht="12.7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 spans="1:17" ht="12.7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 spans="1:17" ht="12.7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 spans="1:17" ht="12.7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 spans="1:17" ht="12.7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 spans="1:17" ht="12.7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 spans="1:17" ht="12.7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 spans="1:17" ht="12.7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 spans="1:17" ht="12.7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 spans="1:17" ht="12.7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 spans="1:17" ht="12.7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 spans="1:17" ht="12.7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</row>
    <row r="198" spans="1:17" ht="12.7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</row>
    <row r="199" spans="1:17" ht="12.7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</row>
    <row r="200" spans="1:17" ht="12.7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</row>
    <row r="201" spans="1:17" ht="12.7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</row>
    <row r="202" spans="1:17" ht="12.7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</row>
    <row r="203" spans="1:17" ht="12.7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</row>
    <row r="204" spans="1:17" ht="12.7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</row>
    <row r="205" spans="1:17" ht="12.7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</row>
    <row r="206" spans="1:17" ht="12.7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</row>
    <row r="207" spans="1:17" ht="12.7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</row>
    <row r="208" spans="1:17" ht="12.7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</row>
    <row r="209" spans="1:17" ht="12.7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</row>
    <row r="210" spans="1:17" ht="12.7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</row>
    <row r="211" spans="1:17" ht="12.7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</row>
    <row r="212" spans="1:17" ht="12.7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</row>
    <row r="213" spans="1:17" ht="12.7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</row>
    <row r="214" spans="1:17" ht="12.7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</row>
    <row r="215" spans="1:17" ht="12.7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</row>
    <row r="216" spans="1:17" ht="12.7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</row>
    <row r="217" spans="1:17" ht="12.7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</row>
    <row r="218" spans="1:17" ht="12.7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</row>
    <row r="219" spans="1:17" ht="12.7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</row>
    <row r="220" spans="1:17" ht="12.7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</row>
    <row r="221" spans="1:17" ht="12.7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</row>
    <row r="222" spans="1:17" ht="12.7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</row>
    <row r="223" spans="1:17" ht="12.7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</row>
    <row r="224" spans="1:17" ht="12.7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</row>
    <row r="225" spans="1:17" ht="12.7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</row>
    <row r="226" spans="1:17" ht="12.7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</row>
    <row r="227" spans="1:17" ht="12.7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</row>
    <row r="228" spans="1:17" ht="15.75" customHeight="1" x14ac:dyDescent="0.4"/>
    <row r="229" spans="1:17" ht="15.75" customHeight="1" x14ac:dyDescent="0.4"/>
    <row r="230" spans="1:17" ht="15.75" customHeight="1" x14ac:dyDescent="0.4"/>
    <row r="231" spans="1:17" ht="15.75" customHeight="1" x14ac:dyDescent="0.4"/>
    <row r="232" spans="1:17" ht="15.75" customHeight="1" x14ac:dyDescent="0.4"/>
    <row r="233" spans="1:17" ht="15.75" customHeight="1" x14ac:dyDescent="0.4"/>
    <row r="234" spans="1:17" ht="15.75" customHeight="1" x14ac:dyDescent="0.4"/>
    <row r="235" spans="1:17" ht="15.75" customHeight="1" x14ac:dyDescent="0.4"/>
    <row r="236" spans="1:17" ht="15.75" customHeight="1" x14ac:dyDescent="0.4"/>
    <row r="237" spans="1:17" ht="15.75" customHeight="1" x14ac:dyDescent="0.4"/>
    <row r="238" spans="1:17" ht="15.75" customHeight="1" x14ac:dyDescent="0.4"/>
    <row r="239" spans="1:17" ht="15.75" customHeight="1" x14ac:dyDescent="0.4"/>
    <row r="240" spans="1:17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5"/>
  <sheetViews>
    <sheetView showGridLines="0" workbookViewId="0">
      <selection activeCell="F9" sqref="F9"/>
    </sheetView>
  </sheetViews>
  <sheetFormatPr defaultColWidth="14.44140625" defaultRowHeight="15" customHeight="1" x14ac:dyDescent="0.4"/>
  <cols>
    <col min="1" max="1" width="6.5546875" customWidth="1"/>
    <col min="2" max="2" width="22" customWidth="1"/>
    <col min="3" max="3" width="6.44140625" customWidth="1"/>
    <col min="4" max="15" width="8.71875" customWidth="1"/>
    <col min="16" max="16" width="8" customWidth="1"/>
    <col min="17" max="26" width="17.27734375" customWidth="1"/>
  </cols>
  <sheetData>
    <row r="1" spans="1:17" ht="20.25" customHeight="1" x14ac:dyDescent="0.65">
      <c r="A1" s="34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/>
    </row>
    <row r="2" spans="1:17" ht="15.75" customHeight="1" x14ac:dyDescent="0.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</row>
    <row r="3" spans="1:17" ht="12.75" customHeight="1" x14ac:dyDescent="0.45">
      <c r="A3" s="10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5"/>
    </row>
    <row r="4" spans="1:17" ht="12.75" customHeight="1" x14ac:dyDescent="0.45">
      <c r="A4" s="10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8"/>
    </row>
    <row r="5" spans="1:17" ht="12.75" customHeight="1" x14ac:dyDescent="0.45">
      <c r="A5" s="10" t="s">
        <v>60</v>
      </c>
      <c r="B5" s="2"/>
      <c r="C5" s="2"/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</row>
    <row r="6" spans="1:17" ht="12.75" customHeigh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 spans="1:17" ht="18" customHeight="1" x14ac:dyDescent="0.55000000000000004">
      <c r="A7" s="4" t="s">
        <v>61</v>
      </c>
      <c r="B7" s="2"/>
      <c r="C7" s="2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Q7" s="2"/>
    </row>
    <row r="8" spans="1:17" ht="12.75" customHeight="1" x14ac:dyDescent="0.4">
      <c r="A8" s="39" t="s">
        <v>10</v>
      </c>
      <c r="B8" s="40" t="s">
        <v>11</v>
      </c>
      <c r="C8" s="41"/>
      <c r="D8" s="42" t="s">
        <v>45</v>
      </c>
      <c r="E8" s="42" t="s">
        <v>46</v>
      </c>
      <c r="F8" s="42" t="s">
        <v>47</v>
      </c>
      <c r="G8" s="42" t="s">
        <v>48</v>
      </c>
      <c r="H8" s="42" t="s">
        <v>49</v>
      </c>
      <c r="I8" s="42" t="s">
        <v>50</v>
      </c>
      <c r="J8" s="42" t="s">
        <v>51</v>
      </c>
      <c r="K8" s="42" t="s">
        <v>52</v>
      </c>
      <c r="L8" s="42" t="s">
        <v>53</v>
      </c>
      <c r="M8" s="42" t="s">
        <v>54</v>
      </c>
      <c r="N8" s="42" t="s">
        <v>55</v>
      </c>
      <c r="O8" s="42" t="s">
        <v>56</v>
      </c>
      <c r="Q8" s="2"/>
    </row>
    <row r="9" spans="1:17" ht="12.75" customHeight="1" x14ac:dyDescent="0.4">
      <c r="A9" s="16">
        <v>1.1000000000000001</v>
      </c>
      <c r="B9" s="17" t="s">
        <v>13</v>
      </c>
      <c r="C9" s="22"/>
      <c r="D9" s="22">
        <v>200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Q9" s="2"/>
    </row>
    <row r="10" spans="1:17" ht="12.75" customHeight="1" x14ac:dyDescent="0.4">
      <c r="A10" s="16">
        <v>1.2</v>
      </c>
      <c r="B10" s="21" t="s">
        <v>14</v>
      </c>
      <c r="C10" s="22"/>
      <c r="D10" s="22">
        <v>400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Q10" s="2"/>
    </row>
    <row r="11" spans="1:17" ht="12.75" customHeight="1" x14ac:dyDescent="0.4">
      <c r="A11" s="16">
        <v>1.3</v>
      </c>
      <c r="B11" s="17" t="s">
        <v>15</v>
      </c>
      <c r="C11" s="22"/>
      <c r="D11" s="22">
        <v>960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Q11" s="2"/>
    </row>
    <row r="12" spans="1:17" ht="12.75" customHeight="1" x14ac:dyDescent="0.4">
      <c r="A12" s="16">
        <v>1.4</v>
      </c>
      <c r="B12" s="17" t="s">
        <v>16</v>
      </c>
      <c r="C12" s="22"/>
      <c r="D12" s="22">
        <v>240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Q12" s="2"/>
    </row>
    <row r="13" spans="1:17" ht="12.75" customHeight="1" x14ac:dyDescent="0.4">
      <c r="A13" s="16">
        <v>1.5</v>
      </c>
      <c r="B13" s="53" t="s">
        <v>17</v>
      </c>
      <c r="C13" s="22"/>
      <c r="D13" s="17"/>
      <c r="E13" s="22">
        <v>240</v>
      </c>
      <c r="F13" s="22">
        <v>240</v>
      </c>
      <c r="G13" s="23"/>
      <c r="H13" s="23"/>
      <c r="I13" s="23"/>
      <c r="J13" s="23"/>
      <c r="K13" s="23"/>
      <c r="L13" s="23"/>
      <c r="M13" s="23"/>
      <c r="N13" s="23"/>
      <c r="O13" s="23"/>
      <c r="Q13" s="2"/>
    </row>
    <row r="14" spans="1:17" ht="12.75" customHeight="1" x14ac:dyDescent="0.4">
      <c r="A14" s="16">
        <v>1.6</v>
      </c>
      <c r="B14" s="53" t="s">
        <v>18</v>
      </c>
      <c r="C14" s="22"/>
      <c r="D14" s="23"/>
      <c r="E14" s="22">
        <v>240</v>
      </c>
      <c r="F14" s="22">
        <v>240</v>
      </c>
      <c r="G14" s="23"/>
      <c r="H14" s="23"/>
      <c r="I14" s="23"/>
      <c r="J14" s="23"/>
      <c r="K14" s="23"/>
      <c r="L14" s="23"/>
      <c r="M14" s="23"/>
      <c r="N14" s="23"/>
      <c r="O14" s="23"/>
      <c r="Q14" s="2"/>
    </row>
    <row r="15" spans="1:17" ht="12.75" customHeight="1" x14ac:dyDescent="0.4">
      <c r="A15" s="16">
        <v>1.7</v>
      </c>
      <c r="B15" s="53" t="s">
        <v>19</v>
      </c>
      <c r="C15" s="22"/>
      <c r="D15" s="23"/>
      <c r="E15" s="22">
        <v>480</v>
      </c>
      <c r="F15" s="22"/>
      <c r="G15" s="23"/>
      <c r="H15" s="23"/>
      <c r="I15" s="23"/>
      <c r="J15" s="23"/>
      <c r="K15" s="23"/>
      <c r="L15" s="23"/>
      <c r="M15" s="23"/>
      <c r="N15" s="23"/>
      <c r="O15" s="23"/>
      <c r="Q15" s="2"/>
    </row>
    <row r="16" spans="1:17" ht="12.75" customHeight="1" x14ac:dyDescent="0.4">
      <c r="A16" s="16">
        <v>1.8</v>
      </c>
      <c r="B16" s="53" t="s">
        <v>20</v>
      </c>
      <c r="C16" s="22"/>
      <c r="D16" s="23"/>
      <c r="E16" s="22">
        <v>180</v>
      </c>
      <c r="F16" s="22">
        <v>300</v>
      </c>
      <c r="G16" s="23"/>
      <c r="H16" s="23"/>
      <c r="I16" s="23"/>
      <c r="J16" s="23"/>
      <c r="K16" s="23"/>
      <c r="L16" s="23"/>
      <c r="M16" s="23"/>
      <c r="N16" s="23"/>
      <c r="O16" s="23"/>
      <c r="Q16" s="2"/>
    </row>
    <row r="17" spans="1:17" ht="12.75" customHeight="1" x14ac:dyDescent="0.4">
      <c r="A17" s="16">
        <v>1.9</v>
      </c>
      <c r="B17" s="53" t="s">
        <v>21</v>
      </c>
      <c r="C17" s="22"/>
      <c r="D17" s="23"/>
      <c r="E17" s="22">
        <v>480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Q17" s="2"/>
    </row>
    <row r="18" spans="1:17" ht="12.75" customHeight="1" x14ac:dyDescent="0.4">
      <c r="A18" s="16">
        <v>1.1000000000000001</v>
      </c>
      <c r="B18" s="53" t="s">
        <v>22</v>
      </c>
      <c r="C18" s="22"/>
      <c r="D18" s="23"/>
      <c r="E18" s="22">
        <v>480</v>
      </c>
      <c r="F18" s="22"/>
      <c r="G18" s="23"/>
      <c r="H18" s="23"/>
      <c r="I18" s="23"/>
      <c r="J18" s="23"/>
      <c r="K18" s="23"/>
      <c r="L18" s="23"/>
      <c r="M18" s="23"/>
      <c r="N18" s="23"/>
      <c r="O18" s="23"/>
      <c r="Q18" s="2"/>
    </row>
    <row r="19" spans="1:17" ht="12.75" customHeight="1" x14ac:dyDescent="0.4">
      <c r="A19" s="16">
        <v>1.1100000000000001</v>
      </c>
      <c r="B19" s="53" t="s">
        <v>23</v>
      </c>
      <c r="C19" s="22"/>
      <c r="D19" s="23"/>
      <c r="E19" s="23"/>
      <c r="F19" s="22">
        <v>480</v>
      </c>
      <c r="G19" s="23"/>
      <c r="H19" s="23"/>
      <c r="I19" s="23"/>
      <c r="J19" s="23"/>
      <c r="K19" s="23"/>
      <c r="L19" s="23"/>
      <c r="M19" s="23"/>
      <c r="N19" s="23"/>
      <c r="O19" s="23"/>
      <c r="Q19" s="2"/>
    </row>
    <row r="20" spans="1:17" ht="12.75" customHeight="1" x14ac:dyDescent="0.4">
      <c r="A20" s="16">
        <v>1.1200000000000001</v>
      </c>
      <c r="B20" s="53" t="s">
        <v>24</v>
      </c>
      <c r="C20" s="22"/>
      <c r="D20" s="22">
        <v>100</v>
      </c>
      <c r="E20" s="22">
        <v>500</v>
      </c>
      <c r="F20" s="22">
        <v>1000</v>
      </c>
      <c r="G20" s="23"/>
      <c r="H20" s="23"/>
      <c r="I20" s="23"/>
      <c r="J20" s="23"/>
      <c r="K20" s="23"/>
      <c r="L20" s="23"/>
      <c r="M20" s="23"/>
      <c r="N20" s="23"/>
      <c r="O20" s="23"/>
      <c r="Q20" s="2"/>
    </row>
    <row r="21" spans="1:17" ht="12.75" customHeight="1" x14ac:dyDescent="0.4">
      <c r="A21" s="16">
        <v>1.1299999999999999</v>
      </c>
      <c r="B21" s="53" t="s">
        <v>25</v>
      </c>
      <c r="C21" s="22"/>
      <c r="D21" s="23"/>
      <c r="E21" s="23"/>
      <c r="F21" s="22">
        <v>240</v>
      </c>
      <c r="G21" s="23"/>
      <c r="H21" s="23"/>
      <c r="I21" s="23"/>
      <c r="J21" s="23"/>
      <c r="K21" s="23"/>
      <c r="L21" s="23"/>
      <c r="M21" s="23"/>
      <c r="N21" s="23"/>
      <c r="O21" s="23"/>
      <c r="Q21" s="2"/>
    </row>
    <row r="22" spans="1:17" ht="12.75" customHeight="1" x14ac:dyDescent="0.4">
      <c r="A22" s="24">
        <v>1.1399999999999999</v>
      </c>
      <c r="B22" s="53" t="s">
        <v>63</v>
      </c>
      <c r="C22" s="22"/>
      <c r="D22" s="23"/>
      <c r="E22" s="23">
        <v>300</v>
      </c>
      <c r="F22" s="22">
        <v>500</v>
      </c>
      <c r="G22" s="23"/>
      <c r="H22" s="23"/>
      <c r="I22" s="23"/>
      <c r="J22" s="23"/>
      <c r="K22" s="23"/>
      <c r="L22" s="23"/>
      <c r="M22" s="23"/>
      <c r="N22" s="23"/>
      <c r="O22" s="23"/>
      <c r="Q22" s="2"/>
    </row>
    <row r="23" spans="1:17" ht="12.75" customHeight="1" x14ac:dyDescent="0.4">
      <c r="A23" s="16">
        <v>1.1499999999999999</v>
      </c>
      <c r="B23" s="53" t="s">
        <v>26</v>
      </c>
      <c r="C23" s="22"/>
      <c r="D23" s="17"/>
      <c r="E23" s="22">
        <v>300</v>
      </c>
      <c r="F23" s="22">
        <v>400</v>
      </c>
      <c r="G23" s="23"/>
      <c r="H23" s="23"/>
      <c r="I23" s="23"/>
      <c r="J23" s="23"/>
      <c r="K23" s="23"/>
      <c r="L23" s="23"/>
      <c r="M23" s="23"/>
      <c r="N23" s="23"/>
      <c r="O23" s="23"/>
      <c r="Q23" s="2"/>
    </row>
    <row r="24" spans="1:17" ht="12.75" customHeight="1" x14ac:dyDescent="0.4">
      <c r="A24" s="16">
        <v>1.1599999999999999</v>
      </c>
      <c r="B24" s="53" t="s">
        <v>27</v>
      </c>
      <c r="C24" s="22"/>
      <c r="D24" s="22">
        <v>100</v>
      </c>
      <c r="E24" s="22">
        <v>200</v>
      </c>
      <c r="F24" s="22">
        <v>200</v>
      </c>
      <c r="G24" s="23"/>
      <c r="H24" s="23"/>
      <c r="I24" s="23"/>
      <c r="J24" s="23"/>
      <c r="K24" s="23"/>
      <c r="L24" s="23"/>
      <c r="M24" s="23"/>
      <c r="N24" s="23"/>
      <c r="O24" s="23"/>
      <c r="Q24" s="2"/>
    </row>
    <row r="25" spans="1:17" ht="12.75" customHeight="1" x14ac:dyDescent="0.4">
      <c r="A25" s="43"/>
      <c r="B25" s="44"/>
      <c r="C25" s="2"/>
      <c r="D25" s="4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</row>
    <row r="26" spans="1:17" ht="12.75" customHeight="1" x14ac:dyDescent="0.4">
      <c r="A26" s="26" t="s">
        <v>28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Q26" s="2"/>
    </row>
    <row r="27" spans="1:17" ht="12.75" customHeight="1" x14ac:dyDescent="0.4">
      <c r="A27" s="2"/>
      <c r="B27" s="2"/>
      <c r="C27" s="6" t="s">
        <v>62</v>
      </c>
      <c r="D27" s="31">
        <f>SUM(D9:D26)</f>
        <v>2000</v>
      </c>
      <c r="E27" s="31">
        <f t="shared" ref="E27:O27" si="0">SUM(E10:E26)</f>
        <v>3400</v>
      </c>
      <c r="F27" s="31">
        <f t="shared" si="0"/>
        <v>3600</v>
      </c>
      <c r="G27" s="31">
        <f t="shared" si="0"/>
        <v>0</v>
      </c>
      <c r="H27" s="31">
        <f t="shared" si="0"/>
        <v>0</v>
      </c>
      <c r="I27" s="31">
        <f t="shared" si="0"/>
        <v>0</v>
      </c>
      <c r="J27" s="31">
        <f t="shared" si="0"/>
        <v>0</v>
      </c>
      <c r="K27" s="31">
        <f t="shared" si="0"/>
        <v>0</v>
      </c>
      <c r="L27" s="31">
        <f t="shared" si="0"/>
        <v>0</v>
      </c>
      <c r="M27" s="31">
        <f t="shared" si="0"/>
        <v>0</v>
      </c>
      <c r="N27" s="31">
        <f t="shared" si="0"/>
        <v>0</v>
      </c>
      <c r="O27" s="31">
        <f t="shared" si="0"/>
        <v>0</v>
      </c>
      <c r="Q27" s="2"/>
    </row>
    <row r="28" spans="1:17" ht="12.7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</row>
    <row r="29" spans="1:17" ht="12.75" customHeight="1" x14ac:dyDescent="0.4">
      <c r="A29" s="2"/>
      <c r="B29" s="2"/>
      <c r="C29" s="29" t="s">
        <v>32</v>
      </c>
      <c r="D29" s="45">
        <f t="shared" ref="D29:O29" si="1">SUM($D27:D27)</f>
        <v>2000</v>
      </c>
      <c r="E29" s="45">
        <f t="shared" si="1"/>
        <v>5400</v>
      </c>
      <c r="F29" s="45">
        <f t="shared" si="1"/>
        <v>9000</v>
      </c>
      <c r="G29" s="45">
        <f t="shared" si="1"/>
        <v>9000</v>
      </c>
      <c r="H29" s="45">
        <f t="shared" si="1"/>
        <v>9000</v>
      </c>
      <c r="I29" s="45">
        <f t="shared" si="1"/>
        <v>9000</v>
      </c>
      <c r="J29" s="45">
        <f t="shared" si="1"/>
        <v>9000</v>
      </c>
      <c r="K29" s="45">
        <f t="shared" si="1"/>
        <v>9000</v>
      </c>
      <c r="L29" s="45">
        <f t="shared" si="1"/>
        <v>9000</v>
      </c>
      <c r="M29" s="45">
        <f t="shared" si="1"/>
        <v>9000</v>
      </c>
      <c r="N29" s="45">
        <f t="shared" si="1"/>
        <v>9000</v>
      </c>
      <c r="O29" s="45">
        <f t="shared" si="1"/>
        <v>9000</v>
      </c>
      <c r="Q29" s="2"/>
    </row>
    <row r="30" spans="1:17" ht="12.7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</row>
    <row r="31" spans="1:17" ht="12.75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</row>
    <row r="32" spans="1:17" ht="12.75" customHeigh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</row>
    <row r="33" spans="1:17" ht="12.75" customHeigh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</row>
    <row r="34" spans="1:17" ht="12.75" customHeigh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</row>
    <row r="35" spans="1:17" ht="12.75" customHeigh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</row>
    <row r="36" spans="1:17" ht="12.75" customHeigh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</row>
    <row r="37" spans="1:17" ht="12.7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</row>
    <row r="38" spans="1:17" ht="12.75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</row>
    <row r="39" spans="1:17" ht="12.75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</row>
    <row r="40" spans="1:17" ht="12.75" customHeigh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</row>
    <row r="41" spans="1:17" ht="12.75" customHeigh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</row>
    <row r="42" spans="1:17" ht="12.75" customHeigh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</row>
    <row r="43" spans="1:17" ht="12.7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2"/>
    </row>
    <row r="44" spans="1:17" ht="12.7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</row>
    <row r="45" spans="1:17" ht="12.7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</row>
    <row r="46" spans="1:17" ht="12.7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2"/>
    </row>
    <row r="47" spans="1:17" ht="12.7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/>
    </row>
    <row r="48" spans="1:17" ht="12.7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</row>
    <row r="49" spans="1:17" ht="12.7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</row>
    <row r="50" spans="1:17" ht="12.7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</row>
    <row r="51" spans="1:17" ht="12.7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2"/>
    </row>
    <row r="52" spans="1:17" ht="12.7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2"/>
    </row>
    <row r="53" spans="1:17" ht="12.7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2"/>
    </row>
    <row r="54" spans="1:17" ht="12.7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2"/>
    </row>
    <row r="55" spans="1:17" ht="12.7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</row>
    <row r="56" spans="1:17" ht="12.7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</row>
    <row r="57" spans="1:17" ht="12.7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 spans="1:17" ht="12.7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</row>
    <row r="59" spans="1:17" ht="12.7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</row>
    <row r="60" spans="1:17" ht="12.7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</row>
    <row r="61" spans="1:17" ht="12.7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 spans="1:17" ht="12.7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</row>
    <row r="63" spans="1:17" ht="12.7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</row>
    <row r="64" spans="1:17" ht="12.7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</row>
    <row r="65" spans="1:17" ht="12.7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</row>
    <row r="66" spans="1:17" ht="12.7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</row>
    <row r="67" spans="1:17" ht="12.7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 spans="1:17" ht="12.7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 spans="1:17" ht="12.7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 spans="1:17" ht="12.7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 spans="1:17" ht="12.7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 spans="1:17" ht="12.7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 spans="1:17" ht="12.7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 spans="1:17" ht="12.7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 spans="1:17" ht="12.7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 spans="1:17" ht="12.7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 spans="1:17" ht="12.7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 spans="1:17" ht="12.7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 spans="1:17" ht="12.7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 spans="1:17" ht="12.7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 spans="1:17" ht="12.7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 spans="1:17" ht="12.7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 spans="1:17" ht="12.7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 spans="1:17" ht="12.7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 spans="1:17" ht="12.7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 spans="1:17" ht="12.7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 spans="1:17" ht="12.7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 spans="1:17" ht="12.7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 spans="1:17" ht="12.7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 spans="1:17" ht="12.7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 spans="1:17" ht="12.7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 spans="1:17" ht="12.7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 spans="1:17" ht="12.7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 spans="1:17" ht="12.7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 spans="1:17" ht="12.7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 spans="1:17" ht="12.7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 spans="1:17" ht="12.7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 spans="1:17" ht="12.7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 spans="1:17" ht="12.7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 spans="1:17" ht="12.7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 spans="1:17" ht="12.7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 spans="1:17" ht="12.7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 spans="1:17" ht="12.7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 spans="1:17" ht="12.7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 spans="1:17" ht="12.7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 spans="1:17" ht="12.7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 spans="1:17" ht="12.7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 spans="1:17" ht="12.7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 spans="1:17" ht="12.7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 spans="1:17" ht="12.7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 spans="1:17" ht="12.7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 spans="1:17" ht="12.7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 spans="1:17" ht="12.7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 spans="1:17" ht="12.7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 spans="1:17" ht="12.7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 spans="1:17" ht="12.7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 spans="1:17" ht="12.7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 spans="1:17" ht="12.7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 spans="1:17" ht="12.7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 spans="1:17" ht="12.7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 spans="1:17" ht="12.7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 spans="1:17" ht="12.7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 spans="1:17" ht="12.7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 spans="1:17" ht="12.7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 spans="1:17" ht="12.7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 spans="1:17" ht="12.7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 spans="1:17" ht="12.7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 spans="1:17" ht="12.7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 spans="1:17" ht="12.7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 spans="1:17" ht="12.7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 spans="1:17" ht="12.7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 spans="1:17" ht="12.7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 spans="1:17" ht="12.7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 spans="1:17" ht="12.7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 spans="1:17" ht="12.7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 spans="1:17" ht="12.7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 spans="1:17" ht="12.7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 spans="1:17" ht="12.7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 spans="1:17" ht="12.7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 spans="1:17" ht="12.7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 spans="1:17" ht="12.7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 spans="1:17" ht="12.7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 spans="1:17" ht="12.7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 spans="1:17" ht="12.7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 spans="1:17" ht="12.7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 spans="1:17" ht="12.7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 spans="1:17" ht="12.7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 spans="1:17" ht="12.7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 spans="1:17" ht="12.7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 spans="1:17" ht="12.7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 spans="1:17" ht="12.7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 spans="1:17" ht="12.7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 spans="1:17" ht="12.7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 spans="1:17" ht="12.7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 spans="1:17" ht="12.7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 spans="1:17" ht="12.7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 spans="1:17" ht="12.7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 spans="1:17" ht="12.7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 spans="1:17" ht="12.7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 spans="1:17" ht="12.7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 spans="1:17" ht="12.7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 spans="1:17" ht="12.7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 spans="1:17" ht="12.7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 spans="1:17" ht="12.7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 spans="1:17" ht="12.7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 spans="1:17" ht="12.7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 spans="1:17" ht="12.7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 spans="1:17" ht="12.7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 spans="1:17" ht="12.7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 spans="1:17" ht="12.7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 spans="1:17" ht="12.7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 spans="1:17" ht="12.7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 spans="1:17" ht="12.7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 spans="1:17" ht="12.7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 spans="1:17" ht="12.7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 spans="1:17" ht="12.7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 spans="1:17" ht="12.7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 spans="1:17" ht="12.7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 spans="1:17" ht="12.7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 spans="1:17" ht="12.7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 spans="1:17" ht="12.7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 spans="1:17" ht="12.7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 spans="1:17" ht="12.7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 spans="1:17" ht="12.7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 spans="1:17" ht="12.7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 spans="1:17" ht="12.7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 spans="1:17" ht="12.7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 spans="1:17" ht="12.7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 spans="1:17" ht="12.7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 spans="1:17" ht="12.7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 spans="1:17" ht="12.7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 spans="1:17" ht="12.7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 spans="1:17" ht="12.7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 spans="1:17" ht="12.7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 spans="1:17" ht="12.7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 spans="1:17" ht="12.7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 spans="1:17" ht="12.7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</row>
    <row r="198" spans="1:17" ht="12.7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</row>
    <row r="199" spans="1:17" ht="12.7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</row>
    <row r="200" spans="1:17" ht="12.7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</row>
    <row r="201" spans="1:17" ht="12.7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</row>
    <row r="202" spans="1:17" ht="12.7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</row>
    <row r="203" spans="1:17" ht="12.7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</row>
    <row r="204" spans="1:17" ht="12.7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</row>
    <row r="205" spans="1:17" ht="12.7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</row>
    <row r="206" spans="1:17" ht="12.7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</row>
    <row r="207" spans="1:17" ht="12.7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</row>
    <row r="208" spans="1:17" ht="12.7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</row>
    <row r="209" spans="1:17" ht="12.7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</row>
    <row r="210" spans="1:17" ht="12.7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</row>
    <row r="211" spans="1:17" ht="12.7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</row>
    <row r="212" spans="1:17" ht="12.7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</row>
    <row r="213" spans="1:17" ht="12.7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</row>
    <row r="214" spans="1:17" ht="12.7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</row>
    <row r="215" spans="1:17" ht="12.7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</row>
    <row r="216" spans="1:17" ht="12.7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</row>
    <row r="217" spans="1:17" ht="12.7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</row>
    <row r="218" spans="1:17" ht="12.7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</row>
    <row r="219" spans="1:17" ht="12.7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</row>
    <row r="220" spans="1:17" ht="12.7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</row>
    <row r="221" spans="1:17" ht="12.75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</row>
    <row r="222" spans="1:17" ht="12.75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</row>
    <row r="223" spans="1:17" ht="12.75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</row>
    <row r="224" spans="1:17" ht="12.75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</row>
    <row r="225" spans="1:17" ht="12.75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</row>
    <row r="226" spans="1:17" ht="12.75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</row>
    <row r="227" spans="1:17" ht="12.75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</row>
    <row r="228" spans="1:17" ht="12.75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</row>
    <row r="229" spans="1:17" ht="12.75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/>
    </row>
    <row r="230" spans="1:17" ht="15.75" customHeight="1" x14ac:dyDescent="0.4"/>
    <row r="231" spans="1:17" ht="15.75" customHeight="1" x14ac:dyDescent="0.4"/>
    <row r="232" spans="1:17" ht="15.75" customHeight="1" x14ac:dyDescent="0.4"/>
    <row r="233" spans="1:17" ht="15.75" customHeight="1" x14ac:dyDescent="0.4"/>
    <row r="234" spans="1:17" ht="15.75" customHeight="1" x14ac:dyDescent="0.4"/>
    <row r="235" spans="1:17" ht="15.75" customHeight="1" x14ac:dyDescent="0.4"/>
    <row r="236" spans="1:17" ht="15.75" customHeight="1" x14ac:dyDescent="0.4"/>
    <row r="237" spans="1:17" ht="15.75" customHeight="1" x14ac:dyDescent="0.4"/>
    <row r="238" spans="1:17" ht="15.75" customHeight="1" x14ac:dyDescent="0.4"/>
    <row r="239" spans="1:17" ht="15.75" customHeight="1" x14ac:dyDescent="0.4"/>
    <row r="240" spans="1:17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6D111D6DFF7F4CBA3989FB61DA516F" ma:contentTypeVersion="5" ma:contentTypeDescription="Create a new document." ma:contentTypeScope="" ma:versionID="28221e5f6c7954d8fbcdb9019a19c6a5">
  <xsd:schema xmlns:xsd="http://www.w3.org/2001/XMLSchema" xmlns:xs="http://www.w3.org/2001/XMLSchema" xmlns:p="http://schemas.microsoft.com/office/2006/metadata/properties" xmlns:ns3="366b97bf-a9cd-4e99-9ca0-710079e5efe7" xmlns:ns4="c2021b6b-7e7a-46bf-8ea8-917a2f02af7f" targetNamespace="http://schemas.microsoft.com/office/2006/metadata/properties" ma:root="true" ma:fieldsID="ca4a62e8ab7973c29c00c09ca1f17a80" ns3:_="" ns4:_="">
    <xsd:import namespace="366b97bf-a9cd-4e99-9ca0-710079e5efe7"/>
    <xsd:import namespace="c2021b6b-7e7a-46bf-8ea8-917a2f02af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b97bf-a9cd-4e99-9ca0-710079e5e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21b6b-7e7a-46bf-8ea8-917a2f02a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65605-5C53-4237-999D-419776FEE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6b97bf-a9cd-4e99-9ca0-710079e5efe7"/>
    <ds:schemaRef ds:uri="c2021b6b-7e7a-46bf-8ea8-917a2f02a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4B52F-24CB-4D9E-ABF2-7E06CF42D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74404E-1155-4160-891B-D653485B57F2}">
  <ds:schemaRefs>
    <ds:schemaRef ds:uri="http://www.w3.org/XML/1998/namespace"/>
    <ds:schemaRef ds:uri="http://schemas.microsoft.com/office/2006/documentManagement/types"/>
    <ds:schemaRef ds:uri="366b97bf-a9cd-4e99-9ca0-710079e5efe7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c2021b6b-7e7a-46bf-8ea8-917a2f02af7f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EV</vt:lpstr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Chanukah Wijeratne</dc:creator>
  <cp:lastModifiedBy>Chanukah Wijeratne</cp:lastModifiedBy>
  <dcterms:created xsi:type="dcterms:W3CDTF">2021-11-29T02:02:20Z</dcterms:created>
  <dcterms:modified xsi:type="dcterms:W3CDTF">2021-11-29T17:39:54Z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0x010100146D111D6DFF7F4CBA3989FB61DA516F</vt:lpwstr>
  </property>
</Properties>
</file>