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 Materials\Computer Course\"/>
    </mc:Choice>
  </mc:AlternateContent>
  <xr:revisionPtr revIDLastSave="0" documentId="8_{76BE2FE4-667F-47F7-8285-B50D9CAD85C8}" xr6:coauthVersionLast="47" xr6:coauthVersionMax="47" xr10:uidLastSave="{00000000-0000-0000-0000-000000000000}"/>
  <bookViews>
    <workbookView xWindow="-108" yWindow="-108" windowWidth="23256" windowHeight="12456" tabRatio="713" activeTab="3" xr2:uid="{50023918-40D7-4523-84B4-24168C6D3E23}"/>
  </bookViews>
  <sheets>
    <sheet name="StudentList" sheetId="1" r:id="rId1"/>
    <sheet name="CourseList" sheetId="11" r:id="rId2"/>
    <sheet name="CourseTeacher" sheetId="2" r:id="rId3"/>
    <sheet name="Sheet1" sheetId="12" r:id="rId4"/>
  </sheets>
  <externalReferences>
    <externalReference r:id="rId5"/>
  </externalReferences>
  <definedNames>
    <definedName name="_xlnm.Print_Area" localSheetId="2">CourseTeacher!$A:$E</definedName>
    <definedName name="_xlnm.Print_Area" localSheetId="0">StudentList!$A:$E</definedName>
    <definedName name="temp" localSheetId="1">CourseList!$B$1:$E$14</definedName>
    <definedName name="temp" localSheetId="2">CourseTeacher!#REF!</definedName>
    <definedName name="temp_1" localSheetId="1">CourseList!#REF!</definedName>
    <definedName name="temp_1" localSheetId="2">CourseTeacher!$B$1:$E$13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5" i="12" l="1"/>
  <c r="N45" i="12" s="1"/>
  <c r="M4" i="12"/>
  <c r="N4" i="12" s="1"/>
  <c r="M5" i="12"/>
  <c r="N5" i="12" s="1"/>
  <c r="M6" i="12"/>
  <c r="N6" i="12" s="1"/>
  <c r="M7" i="12"/>
  <c r="N7" i="12" s="1"/>
  <c r="M8" i="12"/>
  <c r="N8" i="12" s="1"/>
  <c r="M9" i="12"/>
  <c r="N9" i="12" s="1"/>
  <c r="M10" i="12"/>
  <c r="N10" i="12" s="1"/>
  <c r="M11" i="12"/>
  <c r="N11" i="12" s="1"/>
  <c r="M12" i="12"/>
  <c r="N12" i="12" s="1"/>
  <c r="M13" i="12"/>
  <c r="N13" i="12" s="1"/>
  <c r="M14" i="12"/>
  <c r="N14" i="12" s="1"/>
  <c r="M15" i="12"/>
  <c r="N15" i="12" s="1"/>
  <c r="M16" i="12"/>
  <c r="N16" i="12" s="1"/>
  <c r="M17" i="12"/>
  <c r="N17" i="12" s="1"/>
  <c r="M18" i="12"/>
  <c r="N18" i="12" s="1"/>
  <c r="M19" i="12"/>
  <c r="N19" i="12" s="1"/>
  <c r="M20" i="12"/>
  <c r="N20" i="12" s="1"/>
  <c r="M21" i="12"/>
  <c r="N21" i="12" s="1"/>
  <c r="M22" i="12"/>
  <c r="N22" i="12" s="1"/>
  <c r="M23" i="12"/>
  <c r="N23" i="12" s="1"/>
  <c r="M24" i="12"/>
  <c r="N24" i="12" s="1"/>
  <c r="M25" i="12"/>
  <c r="N25" i="12" s="1"/>
  <c r="M26" i="12"/>
  <c r="N26" i="12" s="1"/>
  <c r="M27" i="12"/>
  <c r="N27" i="12" s="1"/>
  <c r="M28" i="12"/>
  <c r="N28" i="12" s="1"/>
  <c r="M29" i="12"/>
  <c r="N29" i="12" s="1"/>
  <c r="M30" i="12"/>
  <c r="N30" i="12" s="1"/>
  <c r="M31" i="12"/>
  <c r="N31" i="12" s="1"/>
  <c r="M32" i="12"/>
  <c r="N32" i="12" s="1"/>
  <c r="M33" i="12"/>
  <c r="N33" i="12" s="1"/>
  <c r="M34" i="12"/>
  <c r="N34" i="12" s="1"/>
  <c r="M35" i="12"/>
  <c r="N35" i="12" s="1"/>
  <c r="M36" i="12"/>
  <c r="N36" i="12" s="1"/>
  <c r="M37" i="12"/>
  <c r="N37" i="12" s="1"/>
  <c r="M38" i="12"/>
  <c r="N38" i="12" s="1"/>
  <c r="M39" i="12"/>
  <c r="N39" i="12" s="1"/>
  <c r="M40" i="12"/>
  <c r="N40" i="12" s="1"/>
  <c r="M41" i="12"/>
  <c r="N41" i="12" s="1"/>
  <c r="M42" i="12"/>
  <c r="N42" i="12" s="1"/>
  <c r="M43" i="12"/>
  <c r="N43" i="12" s="1"/>
  <c r="M44" i="12"/>
  <c r="N44" i="12" s="1"/>
  <c r="M3" i="12"/>
  <c r="N3" i="12" s="1"/>
  <c r="E27" i="12"/>
  <c r="F27" i="12" s="1"/>
  <c r="E28" i="12"/>
  <c r="G28" i="12" s="1"/>
  <c r="E29" i="12"/>
  <c r="G29" i="12" s="1"/>
  <c r="E30" i="12"/>
  <c r="G30" i="12" s="1"/>
  <c r="E31" i="12"/>
  <c r="G31" i="12" s="1"/>
  <c r="E32" i="12"/>
  <c r="G32" i="12" s="1"/>
  <c r="E33" i="12"/>
  <c r="F33" i="12" s="1"/>
  <c r="E34" i="12"/>
  <c r="F34" i="12" s="1"/>
  <c r="E35" i="12"/>
  <c r="F35" i="12" s="1"/>
  <c r="E36" i="12"/>
  <c r="G36" i="12" s="1"/>
  <c r="E37" i="12"/>
  <c r="G37" i="12" s="1"/>
  <c r="E38" i="12"/>
  <c r="G38" i="12" s="1"/>
  <c r="E39" i="12"/>
  <c r="G39" i="12" s="1"/>
  <c r="E40" i="12"/>
  <c r="G40" i="12" s="1"/>
  <c r="E41" i="12"/>
  <c r="F41" i="12" s="1"/>
  <c r="E42" i="12"/>
  <c r="F42" i="12" s="1"/>
  <c r="E43" i="12"/>
  <c r="F43" i="12" s="1"/>
  <c r="E44" i="12"/>
  <c r="G44" i="12" s="1"/>
  <c r="E45" i="12"/>
  <c r="G45" i="12" s="1"/>
  <c r="E4" i="12"/>
  <c r="G4" i="12" s="1"/>
  <c r="E5" i="12"/>
  <c r="G5" i="12" s="1"/>
  <c r="E6" i="12"/>
  <c r="G6" i="12" s="1"/>
  <c r="E7" i="12"/>
  <c r="G7" i="12" s="1"/>
  <c r="E8" i="12"/>
  <c r="G8" i="12" s="1"/>
  <c r="E9" i="12"/>
  <c r="F9" i="12" s="1"/>
  <c r="E10" i="12"/>
  <c r="F10" i="12" s="1"/>
  <c r="E11" i="12"/>
  <c r="F11" i="12" s="1"/>
  <c r="E12" i="12"/>
  <c r="G12" i="12" s="1"/>
  <c r="E13" i="12"/>
  <c r="G13" i="12" s="1"/>
  <c r="E14" i="12"/>
  <c r="G14" i="12" s="1"/>
  <c r="E15" i="12"/>
  <c r="G15" i="12" s="1"/>
  <c r="E16" i="12"/>
  <c r="G16" i="12" s="1"/>
  <c r="E17" i="12"/>
  <c r="F17" i="12" s="1"/>
  <c r="E18" i="12"/>
  <c r="F18" i="12" s="1"/>
  <c r="E19" i="12"/>
  <c r="F19" i="12" s="1"/>
  <c r="E20" i="12"/>
  <c r="G20" i="12" s="1"/>
  <c r="E21" i="12"/>
  <c r="G21" i="12" s="1"/>
  <c r="E22" i="12"/>
  <c r="G22" i="12" s="1"/>
  <c r="E23" i="12"/>
  <c r="G23" i="12" s="1"/>
  <c r="E24" i="12"/>
  <c r="G24" i="12" s="1"/>
  <c r="E25" i="12"/>
  <c r="F25" i="12" s="1"/>
  <c r="E26" i="12"/>
  <c r="F26" i="12" s="1"/>
  <c r="E3" i="12"/>
  <c r="G3" i="12" s="1"/>
  <c r="A2" i="12"/>
  <c r="A3" i="12"/>
  <c r="I3" i="12" s="1"/>
  <c r="A4" i="12"/>
  <c r="I4" i="12" s="1"/>
  <c r="A5" i="12"/>
  <c r="I5" i="12" s="1"/>
  <c r="A6" i="12"/>
  <c r="I6" i="12" s="1"/>
  <c r="A7" i="12"/>
  <c r="I7" i="12" s="1"/>
  <c r="A8" i="12"/>
  <c r="I8" i="12" s="1"/>
  <c r="A9" i="12"/>
  <c r="I9" i="12" s="1"/>
  <c r="A10" i="12"/>
  <c r="I10" i="12" s="1"/>
  <c r="A11" i="12"/>
  <c r="I11" i="12" s="1"/>
  <c r="A12" i="12"/>
  <c r="I12" i="12" s="1"/>
  <c r="A13" i="12"/>
  <c r="I13" i="12" s="1"/>
  <c r="A14" i="12"/>
  <c r="I14" i="12" s="1"/>
  <c r="A15" i="12"/>
  <c r="I15" i="12" s="1"/>
  <c r="A16" i="12"/>
  <c r="I16" i="12" s="1"/>
  <c r="A17" i="12"/>
  <c r="I17" i="12" s="1"/>
  <c r="A18" i="12"/>
  <c r="I18" i="12" s="1"/>
  <c r="A19" i="12"/>
  <c r="I19" i="12" s="1"/>
  <c r="A20" i="12"/>
  <c r="I20" i="12" s="1"/>
  <c r="A21" i="12"/>
  <c r="I21" i="12" s="1"/>
  <c r="A22" i="12"/>
  <c r="I22" i="12" s="1"/>
  <c r="A23" i="12"/>
  <c r="I23" i="12" s="1"/>
  <c r="A24" i="12"/>
  <c r="I24" i="12" s="1"/>
  <c r="A25" i="12"/>
  <c r="I25" i="12" s="1"/>
  <c r="A26" i="12"/>
  <c r="I26" i="12" s="1"/>
  <c r="A27" i="12"/>
  <c r="I27" i="12" s="1"/>
  <c r="A28" i="12"/>
  <c r="I28" i="12" s="1"/>
  <c r="A29" i="12"/>
  <c r="I29" i="12" s="1"/>
  <c r="A30" i="12"/>
  <c r="I30" i="12" s="1"/>
  <c r="A31" i="12"/>
  <c r="I31" i="12" s="1"/>
  <c r="A32" i="12"/>
  <c r="I32" i="12" s="1"/>
  <c r="A33" i="12"/>
  <c r="I33" i="12" s="1"/>
  <c r="A34" i="12"/>
  <c r="I34" i="12" s="1"/>
  <c r="A35" i="12"/>
  <c r="I35" i="12" s="1"/>
  <c r="A36" i="12"/>
  <c r="I36" i="12" s="1"/>
  <c r="A37" i="12"/>
  <c r="I37" i="12" s="1"/>
  <c r="A38" i="12"/>
  <c r="I38" i="12" s="1"/>
  <c r="A39" i="12"/>
  <c r="I39" i="12" s="1"/>
  <c r="A40" i="12"/>
  <c r="I40" i="12" s="1"/>
  <c r="A41" i="12"/>
  <c r="I41" i="12" s="1"/>
  <c r="A42" i="12"/>
  <c r="I42" i="12" s="1"/>
  <c r="A43" i="12"/>
  <c r="I43" i="12" s="1"/>
  <c r="A44" i="12"/>
  <c r="I44" i="12" s="1"/>
  <c r="A45" i="12"/>
  <c r="I45" i="12" s="1"/>
  <c r="B13" i="2"/>
  <c r="B12" i="2"/>
  <c r="B11" i="2"/>
  <c r="B10" i="2"/>
  <c r="B9" i="2"/>
  <c r="B8" i="2"/>
  <c r="B7" i="2"/>
  <c r="B6" i="2"/>
  <c r="B5" i="2"/>
  <c r="B4" i="2"/>
  <c r="B3" i="2"/>
  <c r="B2" i="2"/>
  <c r="E15" i="11"/>
  <c r="F3" i="12" l="1"/>
  <c r="F5" i="12"/>
  <c r="F4" i="12"/>
  <c r="F40" i="12"/>
  <c r="F32" i="12"/>
  <c r="F24" i="12"/>
  <c r="F16" i="12"/>
  <c r="F8" i="12"/>
  <c r="G43" i="12"/>
  <c r="G35" i="12"/>
  <c r="G27" i="12"/>
  <c r="G19" i="12"/>
  <c r="G11" i="12"/>
  <c r="F39" i="12"/>
  <c r="F31" i="12"/>
  <c r="F23" i="12"/>
  <c r="F15" i="12"/>
  <c r="F7" i="12"/>
  <c r="G42" i="12"/>
  <c r="G34" i="12"/>
  <c r="G26" i="12"/>
  <c r="G18" i="12"/>
  <c r="G10" i="12"/>
  <c r="F38" i="12"/>
  <c r="F30" i="12"/>
  <c r="F22" i="12"/>
  <c r="F14" i="12"/>
  <c r="F6" i="12"/>
  <c r="G41" i="12"/>
  <c r="G33" i="12"/>
  <c r="G25" i="12"/>
  <c r="G17" i="12"/>
  <c r="G9" i="12"/>
  <c r="F45" i="12"/>
  <c r="F37" i="12"/>
  <c r="F29" i="12"/>
  <c r="F21" i="12"/>
  <c r="F13" i="12"/>
  <c r="F44" i="12"/>
  <c r="F36" i="12"/>
  <c r="F28" i="12"/>
  <c r="F20" i="12"/>
  <c r="F1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37198E-DD61-4F16-8774-0F50F08F85BB}" name="temp1" type="6" refreshedVersion="3" background="1" saveData="1">
    <textPr codePage="10006" sourceFile="D:\CRTC - Documents\temp.txt">
      <textFields count="4">
        <textField/>
        <textField/>
        <textField/>
        <textField/>
      </textFields>
    </textPr>
  </connection>
  <connection id="2" xr16:uid="{92B1F4FF-D8AE-4631-9B44-9F2E8327058F}" name="temp11" type="6" refreshedVersion="3" background="1" saveData="1">
    <textPr codePage="10006" sourceFile="D:\CRTC - Documents\temp.txt">
      <textFields count="4">
        <textField/>
        <textField/>
        <textField/>
        <textField/>
      </textFields>
    </textPr>
  </connection>
  <connection id="3" xr16:uid="{244665E1-0E40-4086-A5C3-F88317B6E625}" name="temp111" type="6" refreshedVersion="3" background="1">
    <textPr codePage="10006" sourceFile="D:\CRTC - Documents\temp.txt">
      <textFields count="4">
        <textField/>
        <textField/>
        <textField/>
        <textField/>
      </textFields>
    </textPr>
  </connection>
  <connection id="4" xr16:uid="{661857E0-CA8F-4E3A-B4D8-19A8447D90EB}" name="temp12" type="6" refreshedVersion="3" background="1" saveData="1">
    <textPr codePage="10006" sourceFile="D:\CRTC - Documents\temp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<sst xmlns="http://schemas.openxmlformats.org/spreadsheetml/2006/main" count="287" uniqueCount="203">
  <si>
    <t>S.I.</t>
  </si>
  <si>
    <t>Student ID</t>
  </si>
  <si>
    <t>Student's Name</t>
  </si>
  <si>
    <t>Father's Name</t>
  </si>
  <si>
    <t>Mother's Name</t>
  </si>
  <si>
    <t>Course ID</t>
  </si>
  <si>
    <t>Course Title</t>
  </si>
  <si>
    <t>Class/Hour</t>
  </si>
  <si>
    <t>Structured Programming</t>
  </si>
  <si>
    <t>PGD-211</t>
  </si>
  <si>
    <t>Object Oriented Programming</t>
  </si>
  <si>
    <t>Software Engineering</t>
  </si>
  <si>
    <t>PGD-311</t>
  </si>
  <si>
    <t>PGD-300</t>
  </si>
  <si>
    <t>Term</t>
  </si>
  <si>
    <t>Assigned Teacher</t>
  </si>
  <si>
    <t>Code</t>
  </si>
  <si>
    <t>Designation and Department</t>
  </si>
  <si>
    <t>Lecturer, CSE Department</t>
  </si>
  <si>
    <t>20*2</t>
  </si>
  <si>
    <t>14*2</t>
  </si>
  <si>
    <t>Credit</t>
  </si>
  <si>
    <t>Total Credits</t>
  </si>
  <si>
    <t>Md. Ataur Rahman</t>
  </si>
  <si>
    <t>PGD-111</t>
  </si>
  <si>
    <t>PGD-113</t>
  </si>
  <si>
    <t>PGD-115</t>
  </si>
  <si>
    <t>PGD-117</t>
  </si>
  <si>
    <t>PGD-213</t>
  </si>
  <si>
    <t>PGD-215</t>
  </si>
  <si>
    <t>PGD-217</t>
  </si>
  <si>
    <t>PGD-313</t>
  </si>
  <si>
    <t>PGD-315</t>
  </si>
  <si>
    <t>Computer Fundamentals and Office Automation</t>
  </si>
  <si>
    <t>Computer Networking</t>
  </si>
  <si>
    <t>Web Engineering</t>
  </si>
  <si>
    <t>DBMS and Database Programming</t>
  </si>
  <si>
    <t>Data Structure</t>
  </si>
  <si>
    <t>Management Information System</t>
  </si>
  <si>
    <t xml:space="preserve">Mobile Apps Deelopment </t>
  </si>
  <si>
    <t>Projet</t>
  </si>
  <si>
    <t xml:space="preserve">Md.Arif Sarkar </t>
  </si>
  <si>
    <t>S.M. Jasim Uddin</t>
  </si>
  <si>
    <t>Bidyut Jyoti Chakrabarty</t>
  </si>
  <si>
    <t>Md. Shamsuzzaman</t>
  </si>
  <si>
    <t>Md.Azad Miah</t>
  </si>
  <si>
    <t>Md. Osman Goni</t>
  </si>
  <si>
    <t>S.M. Muakherul Islam</t>
  </si>
  <si>
    <t>Md.Habib-Al-Islam Miah</t>
  </si>
  <si>
    <t>Kazi Jahurul Islam</t>
  </si>
  <si>
    <t>Md.Juber Rahman</t>
  </si>
  <si>
    <t>Md.Emdadur Rahman</t>
  </si>
  <si>
    <t>Niranjan Chandra Bhowmik</t>
  </si>
  <si>
    <t>Tanwir Osman Ahsan</t>
  </si>
  <si>
    <t>Muzaddid Ahammad</t>
  </si>
  <si>
    <t>Kazi Mohshin Shiraz</t>
  </si>
  <si>
    <t>Mitun Chandra Das</t>
  </si>
  <si>
    <t>Saikat Das</t>
  </si>
  <si>
    <t>Shams- E-Adath</t>
  </si>
  <si>
    <t>Suvasish Chowdhury</t>
  </si>
  <si>
    <t>Palash Chandra Das</t>
  </si>
  <si>
    <t>S.M. Mohsin Reza</t>
  </si>
  <si>
    <t>Md. Ashrafuzzaman</t>
  </si>
  <si>
    <t>Muhammad Tayyibur Rahman</t>
  </si>
  <si>
    <t>Sabit Sarwar Nadhvee</t>
  </si>
  <si>
    <t>Chayan Kumer Sarker</t>
  </si>
  <si>
    <t>Md. Haris Ali</t>
  </si>
  <si>
    <t xml:space="preserve">Md. Sadrul Alam </t>
  </si>
  <si>
    <t>Mohammad Asif Arefin</t>
  </si>
  <si>
    <t>Mohammad Shahidur Rahman</t>
  </si>
  <si>
    <t>Swity Sultana Monni</t>
  </si>
  <si>
    <t>G.M Aslam</t>
  </si>
  <si>
    <t>Khadeza Yesmin Lucky</t>
  </si>
  <si>
    <t>Nazneen Noor Jenny</t>
  </si>
  <si>
    <t>Md. Mobarok Hossan</t>
  </si>
  <si>
    <t>Md.Maruf Ahmed</t>
  </si>
  <si>
    <t>Md. Abdal Khan</t>
  </si>
  <si>
    <t>Shamsul Arifin Md. Sha Eakram</t>
  </si>
  <si>
    <t>Muhammed Khoyrul Amin</t>
  </si>
  <si>
    <t>Md. Salah Uddin</t>
  </si>
  <si>
    <t>Mohammed Ismail Hossain</t>
  </si>
  <si>
    <t>Md. Muhibur Rahman</t>
  </si>
  <si>
    <t>Mihir Chandra Paul</t>
  </si>
  <si>
    <t>Mohammed Zahedul Ialam</t>
  </si>
  <si>
    <t>Md.Firuj Sarkar</t>
  </si>
  <si>
    <t>Rokeya Begum</t>
  </si>
  <si>
    <t>SK. Abdul Malek</t>
  </si>
  <si>
    <t>Mouludara Begum</t>
  </si>
  <si>
    <t>Beni Madhab Chakrabarty</t>
  </si>
  <si>
    <t>Gita Rani Chakrabarty</t>
  </si>
  <si>
    <t>Late Forman Ali</t>
  </si>
  <si>
    <t>Hamida Begum</t>
  </si>
  <si>
    <t>Md. Ali Akbar</t>
  </si>
  <si>
    <t>Minara Begum</t>
  </si>
  <si>
    <t>Md. Azgor Ali</t>
  </si>
  <si>
    <t>Hameda Begum</t>
  </si>
  <si>
    <t>S.M. Ali Abu Rayhan</t>
  </si>
  <si>
    <t>Ayesha Rayhan</t>
  </si>
  <si>
    <t>Md.Shahanoor Islam Miah</t>
  </si>
  <si>
    <t>Sayeda Hena Islam</t>
  </si>
  <si>
    <t>Kazi Md. Jalil</t>
  </si>
  <si>
    <t>Shahanaz Parvin</t>
  </si>
  <si>
    <t>Md. Mujibur Rahman</t>
  </si>
  <si>
    <t>Hasna Begum</t>
  </si>
  <si>
    <t>Md. Abdul Goffer</t>
  </si>
  <si>
    <t>Most. Sakera Begum</t>
  </si>
  <si>
    <t>Sukumar Chandra Bhowmik</t>
  </si>
  <si>
    <t>Khelon Rani</t>
  </si>
  <si>
    <t>Muhammad Habibul Ahsan</t>
  </si>
  <si>
    <t>Rabeya Akhter Banu Chowdhury</t>
  </si>
  <si>
    <t>Md. Kachan Miah</t>
  </si>
  <si>
    <t>Mst. Rahima Begum</t>
  </si>
  <si>
    <t>Kazi Kamor Uddin</t>
  </si>
  <si>
    <t>Kazi Rabeya Khatun</t>
  </si>
  <si>
    <t>Mrittunjoy Das</t>
  </si>
  <si>
    <t>Kalpana Rani Das</t>
  </si>
  <si>
    <t>Jogesh Chandra Das</t>
  </si>
  <si>
    <t>Ajita Rani Das</t>
  </si>
  <si>
    <t>Md. Shahadath Hossain</t>
  </si>
  <si>
    <t>Nazma Hossain</t>
  </si>
  <si>
    <t>Late Sudindra Chowdhury</t>
  </si>
  <si>
    <t>Rani Chowdhury</t>
  </si>
  <si>
    <t>Basudeb Das</t>
  </si>
  <si>
    <t>Shanti Bala Das</t>
  </si>
  <si>
    <t>S.M. Abdus Salam</t>
  </si>
  <si>
    <t>Maksuda Salam</t>
  </si>
  <si>
    <t>Md. Habibur Rahman Matubber</t>
  </si>
  <si>
    <t>Manju Ara Rahmanh</t>
  </si>
  <si>
    <t>Muhammad As-Adullah</t>
  </si>
  <si>
    <t>Shamsun Nessa</t>
  </si>
  <si>
    <t>Md. Shah Alam Mollah</t>
  </si>
  <si>
    <t>Khujista Arwat</t>
  </si>
  <si>
    <t>Sachin Chandra Sarker</t>
  </si>
  <si>
    <t>Rani Sarker</t>
  </si>
  <si>
    <t>Md. Mona Ullah</t>
  </si>
  <si>
    <t>Khoyrun Nesa</t>
  </si>
  <si>
    <t>Mrs. Rase Kahtun</t>
  </si>
  <si>
    <t>Md. Abdul Malek</t>
  </si>
  <si>
    <t>Azizun Nessa</t>
  </si>
  <si>
    <t>Hafiz Mujibur Rahman</t>
  </si>
  <si>
    <t>Mrs. Shamsun Nahar</t>
  </si>
  <si>
    <t xml:space="preserve">Saleh Ahmed </t>
  </si>
  <si>
    <t>Late Kazi Zahan Box</t>
  </si>
  <si>
    <t>Rabeya Begum</t>
  </si>
  <si>
    <t>Md. Noor Uddin</t>
  </si>
  <si>
    <t>Monmila Begum</t>
  </si>
  <si>
    <t>Md.Abdun Noor</t>
  </si>
  <si>
    <t>Monowara Akter</t>
  </si>
  <si>
    <t>Md. Abdul Karim Khan</t>
  </si>
  <si>
    <t>Mahmuda Begum</t>
  </si>
  <si>
    <t>Abdul Aziz</t>
  </si>
  <si>
    <t>Salma Begum</t>
  </si>
  <si>
    <t>Md. Abdul Gafur khan</t>
  </si>
  <si>
    <t>Mrs. Suruk khan</t>
  </si>
  <si>
    <t>Md. Abdur Rahim</t>
  </si>
  <si>
    <t>Khondakar Showkal Ara</t>
  </si>
  <si>
    <t xml:space="preserve">Muhammed Shamsul Haque </t>
  </si>
  <si>
    <t>Jamirun Nessa</t>
  </si>
  <si>
    <t>Md. Charag Miah</t>
  </si>
  <si>
    <t>Monirun Nessa</t>
  </si>
  <si>
    <t>Late Nur Mohammed</t>
  </si>
  <si>
    <t>Late Mahmuda Khatun</t>
  </si>
  <si>
    <t>Md.Mashudur  Rahman</t>
  </si>
  <si>
    <t>Sufia Begum</t>
  </si>
  <si>
    <t xml:space="preserve">Mohan Lal Paul </t>
  </si>
  <si>
    <t>Sheli Rani Paul</t>
  </si>
  <si>
    <t>Late Mohammed Rafiq Miah</t>
  </si>
  <si>
    <t>Khudeza Khatun</t>
  </si>
  <si>
    <t>Sabir Ismail</t>
  </si>
  <si>
    <t>Sayma Sultana Chowdhury</t>
  </si>
  <si>
    <t>SI</t>
  </si>
  <si>
    <t>SSC</t>
  </si>
  <si>
    <t>Leturer,IICT</t>
  </si>
  <si>
    <t>Algorithm</t>
  </si>
  <si>
    <t>Sheikh Nabil Mohammad</t>
  </si>
  <si>
    <t>Lecturer, IICT</t>
  </si>
  <si>
    <t>Biswa Prio Chakrabarty</t>
  </si>
  <si>
    <t>BPC</t>
  </si>
  <si>
    <t>Lecturer,CSE Department</t>
  </si>
  <si>
    <t>Lecturer,IICT</t>
  </si>
  <si>
    <t>Md Saiful Islam</t>
  </si>
  <si>
    <t>MSI</t>
  </si>
  <si>
    <t>Asif Mohammed Samir</t>
  </si>
  <si>
    <t>AMS</t>
  </si>
  <si>
    <t>SNM</t>
  </si>
  <si>
    <t>SWE 121</t>
  </si>
  <si>
    <t>Attendance(10)</t>
  </si>
  <si>
    <t>Final(70)</t>
  </si>
  <si>
    <t>GPA</t>
  </si>
  <si>
    <t>Grade</t>
  </si>
  <si>
    <t>SWE 122</t>
  </si>
  <si>
    <t>Total(100)</t>
  </si>
  <si>
    <t>Term Test(20)</t>
  </si>
  <si>
    <t>A+</t>
  </si>
  <si>
    <t>A</t>
  </si>
  <si>
    <t>A-</t>
  </si>
  <si>
    <t>B+</t>
  </si>
  <si>
    <t>B</t>
  </si>
  <si>
    <t>B-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</si>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</sst>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u/>
      <sz val="11"/>
      <color indexed="12"/>
      <name val="Calibri"/>
      <family val="2"/>
    </font>
    <font>
      <sz val="11"/>
      <name val="Calibri"/>
    </font>
    <font>
      <sz val="10"/>
      <color theme="1"/>
      <name val="Times New Roman"/>
      <family val="1"/>
    </font>
    <font>
      <b/>
      <sz val="11"/>
      <color rgb="FF000000"/>
      <name val="Calibri"/>
    </font>
    <font>
      <b/>
      <sz val="12"/>
      <color theme="3"/>
      <name val="Times New Roman"/>
      <family val="1"/>
    </font>
    <font>
      <b/>
      <sz val="12"/>
      <color theme="6" tint="-0.249977111117893"/>
      <name val="Times New Roman"/>
      <family val="1"/>
    </font>
    <font>
      <sz val="11"/>
      <name val="Calibri"/>
      <family val="2"/>
    </font>
    <font>
      <sz val="8"/>
      <name val="Calibri"/>
      <family val="2"/>
      <scheme val="minor"/>
    </font>
    <font>
      <b/>
      <sz val="12"/>
      <color theme="5"/>
      <name val="Arial"/>
      <family val="2"/>
    </font>
    <font>
      <b/>
      <sz val="12"/>
      <color theme="9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justify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justify" vertical="top" wrapText="1"/>
    </xf>
    <xf numFmtId="0" fontId="5" fillId="0" borderId="8" xfId="0" applyFont="1" applyBorder="1" applyAlignment="1">
      <alignment vertical="top" wrapText="1"/>
    </xf>
    <xf numFmtId="0" fontId="5" fillId="0" borderId="5" xfId="0" applyFont="1" applyBorder="1" applyAlignment="1">
      <alignment horizontal="justify" vertical="top" wrapText="1"/>
    </xf>
    <xf numFmtId="0" fontId="5" fillId="0" borderId="7" xfId="0" applyFont="1" applyBorder="1" applyAlignment="1">
      <alignment horizontal="justify" vertical="top" wrapText="1"/>
    </xf>
    <xf numFmtId="0" fontId="5" fillId="0" borderId="7" xfId="0" applyFont="1" applyBorder="1" applyAlignment="1">
      <alignment vertical="top" wrapText="1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0" fontId="0" fillId="0" borderId="9" xfId="0" applyBorder="1" applyAlignment="1">
      <alignment horizontal="center"/>
    </xf>
    <xf numFmtId="0" fontId="0" fillId="0" borderId="9" xfId="0" applyBorder="1"/>
    <xf numFmtId="49" fontId="0" fillId="0" borderId="0" xfId="0" applyNumberFormat="1"/>
    <xf numFmtId="0" fontId="9" fillId="0" borderId="0" xfId="1" applyFont="1" applyAlignment="1" applyProtection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1" xfId="0" applyFont="1" applyBorder="1"/>
    <xf numFmtId="0" fontId="4" fillId="0" borderId="12" xfId="0" applyFont="1" applyBorder="1"/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12" fillId="0" borderId="0" xfId="0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y%20Materials/Users/User/AppData/Local/Temp/PGD_RPS_2014_final.x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udentList"/>
      <sheetName val="CourseList"/>
      <sheetName val="CourseTeacher"/>
      <sheetName val="Term-1"/>
      <sheetName val="Term-2"/>
      <sheetName val="Term-3"/>
      <sheetName val="tebulation-1"/>
      <sheetName val="tebulation-2"/>
      <sheetName val="tebulation-3"/>
    </sheetNames>
    <sheetDataSet>
      <sheetData sheetId="0"/>
      <sheetData sheetId="1">
        <row r="2">
          <cell r="B2" t="str">
            <v>PGD-111</v>
          </cell>
        </row>
        <row r="3">
          <cell r="B3" t="str">
            <v>PGD-113</v>
          </cell>
        </row>
        <row r="4">
          <cell r="B4" t="str">
            <v>PGD-115</v>
          </cell>
        </row>
        <row r="5">
          <cell r="B5" t="str">
            <v>PGD-117</v>
          </cell>
        </row>
        <row r="6">
          <cell r="B6" t="str">
            <v>PGD-211</v>
          </cell>
        </row>
        <row r="7">
          <cell r="B7" t="str">
            <v>PGD-213</v>
          </cell>
        </row>
        <row r="8">
          <cell r="B8" t="str">
            <v>PGD-215</v>
          </cell>
        </row>
        <row r="9">
          <cell r="B9" t="str">
            <v>PGD-217</v>
          </cell>
        </row>
        <row r="10">
          <cell r="B10" t="str">
            <v>PGD-311</v>
          </cell>
        </row>
        <row r="11">
          <cell r="B11" t="str">
            <v>PGD-315</v>
          </cell>
        </row>
        <row r="12">
          <cell r="B12" t="str">
            <v>PGD-313</v>
          </cell>
        </row>
        <row r="13">
          <cell r="B13" t="str">
            <v>PGD-300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" connectionId="4" xr16:uid="{612EA03A-AC32-47AF-AD7B-1C4D0E8867B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_1" connectionId="2" xr16:uid="{8AEBFC48-B857-4CFE-A59A-08B14203844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032A9A-D657-4351-A4DB-EBF4C08A6C7E}" name="Table1" displayName="Table1" ref="S4:T14" totalsRowShown="0">
  <autoFilter ref="S4:T14" xr:uid="{78032A9A-D657-4351-A4DB-EBF4C08A6C7E}"/>
  <tableColumns count="2">
    <tableColumn id="1" xr3:uid="{693628FC-5DE4-4C9D-AE07-9F5AB34A986D}" name="Grade"/>
    <tableColumn id="2" xr3:uid="{E1817F1E-F12B-44B7-BDE0-D4C24DB13283}" name="GPA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95E70-16EA-4934-B77D-8F68D5020E38}">
  <dimension ref="A1:E44"/>
  <sheetViews>
    <sheetView workbookViewId="0">
      <selection activeCell="B1" sqref="B1:B44"/>
    </sheetView>
  </sheetViews>
  <sheetFormatPr defaultRowHeight="14.4" x14ac:dyDescent="0.3"/>
  <cols>
    <col min="1" max="1" width="6" style="2" customWidth="1"/>
    <col min="2" max="2" width="14.21875" style="14" customWidth="1"/>
    <col min="3" max="3" width="42.77734375" bestFit="1" customWidth="1"/>
    <col min="4" max="4" width="42.44140625" customWidth="1"/>
    <col min="5" max="5" width="42.77734375" bestFit="1" customWidth="1"/>
  </cols>
  <sheetData>
    <row r="1" spans="1:5" s="1" customFormat="1" ht="15" thickBot="1" x14ac:dyDescent="0.35">
      <c r="A1" s="7" t="s">
        <v>0</v>
      </c>
      <c r="B1" s="13" t="s">
        <v>1</v>
      </c>
      <c r="C1" s="8" t="s">
        <v>2</v>
      </c>
      <c r="D1" s="8" t="s">
        <v>3</v>
      </c>
      <c r="E1" s="8" t="s">
        <v>4</v>
      </c>
    </row>
    <row r="2" spans="1:5" ht="15" thickBot="1" x14ac:dyDescent="0.35">
      <c r="A2" s="5">
        <v>1</v>
      </c>
      <c r="B2" s="19">
        <v>140931001</v>
      </c>
      <c r="C2" s="20" t="s">
        <v>41</v>
      </c>
      <c r="D2" s="24" t="s">
        <v>84</v>
      </c>
      <c r="E2" s="20" t="s">
        <v>85</v>
      </c>
    </row>
    <row r="3" spans="1:5" ht="15" thickBot="1" x14ac:dyDescent="0.35">
      <c r="A3" s="5">
        <v>2</v>
      </c>
      <c r="B3" s="21">
        <v>140931002</v>
      </c>
      <c r="C3" s="22" t="s">
        <v>42</v>
      </c>
      <c r="D3" s="25" t="s">
        <v>86</v>
      </c>
      <c r="E3" s="22" t="s">
        <v>87</v>
      </c>
    </row>
    <row r="4" spans="1:5" ht="15" thickBot="1" x14ac:dyDescent="0.35">
      <c r="A4" s="5">
        <v>3</v>
      </c>
      <c r="B4" s="21">
        <v>140931003</v>
      </c>
      <c r="C4" s="22" t="s">
        <v>43</v>
      </c>
      <c r="D4" s="25" t="s">
        <v>88</v>
      </c>
      <c r="E4" s="22" t="s">
        <v>89</v>
      </c>
    </row>
    <row r="5" spans="1:5" ht="15" thickBot="1" x14ac:dyDescent="0.35">
      <c r="A5" s="5">
        <v>4</v>
      </c>
      <c r="B5" s="21">
        <v>140931004</v>
      </c>
      <c r="C5" s="22" t="s">
        <v>44</v>
      </c>
      <c r="D5" s="25" t="s">
        <v>90</v>
      </c>
      <c r="E5" s="22" t="s">
        <v>91</v>
      </c>
    </row>
    <row r="6" spans="1:5" ht="15" thickBot="1" x14ac:dyDescent="0.35">
      <c r="A6" s="5">
        <v>5</v>
      </c>
      <c r="B6" s="21">
        <v>140931005</v>
      </c>
      <c r="C6" s="22" t="s">
        <v>45</v>
      </c>
      <c r="D6" s="25" t="s">
        <v>92</v>
      </c>
      <c r="E6" s="22" t="s">
        <v>93</v>
      </c>
    </row>
    <row r="7" spans="1:5" ht="15" thickBot="1" x14ac:dyDescent="0.35">
      <c r="A7" s="5">
        <v>6</v>
      </c>
      <c r="B7" s="21">
        <v>140931006</v>
      </c>
      <c r="C7" s="22" t="s">
        <v>46</v>
      </c>
      <c r="D7" s="25" t="s">
        <v>94</v>
      </c>
      <c r="E7" s="22" t="s">
        <v>95</v>
      </c>
    </row>
    <row r="8" spans="1:5" ht="15" thickBot="1" x14ac:dyDescent="0.35">
      <c r="A8" s="5">
        <v>7</v>
      </c>
      <c r="B8" s="21">
        <v>140931007</v>
      </c>
      <c r="C8" s="22" t="s">
        <v>47</v>
      </c>
      <c r="D8" s="25" t="s">
        <v>96</v>
      </c>
      <c r="E8" s="22" t="s">
        <v>97</v>
      </c>
    </row>
    <row r="9" spans="1:5" ht="15" thickBot="1" x14ac:dyDescent="0.35">
      <c r="A9" s="5">
        <v>8</v>
      </c>
      <c r="B9" s="21">
        <v>140931008</v>
      </c>
      <c r="C9" s="22" t="s">
        <v>48</v>
      </c>
      <c r="D9" s="25" t="s">
        <v>98</v>
      </c>
      <c r="E9" s="22" t="s">
        <v>99</v>
      </c>
    </row>
    <row r="10" spans="1:5" ht="15" thickBot="1" x14ac:dyDescent="0.35">
      <c r="A10" s="5">
        <v>9</v>
      </c>
      <c r="B10" s="21">
        <v>140931009</v>
      </c>
      <c r="C10" s="22" t="s">
        <v>49</v>
      </c>
      <c r="D10" s="25" t="s">
        <v>100</v>
      </c>
      <c r="E10" s="22" t="s">
        <v>101</v>
      </c>
    </row>
    <row r="11" spans="1:5" ht="15" thickBot="1" x14ac:dyDescent="0.35">
      <c r="A11" s="5">
        <v>10</v>
      </c>
      <c r="B11" s="21">
        <v>140931010</v>
      </c>
      <c r="C11" s="22" t="s">
        <v>50</v>
      </c>
      <c r="D11" s="25" t="s">
        <v>102</v>
      </c>
      <c r="E11" s="22" t="s">
        <v>103</v>
      </c>
    </row>
    <row r="12" spans="1:5" ht="15" thickBot="1" x14ac:dyDescent="0.35">
      <c r="A12" s="5">
        <v>11</v>
      </c>
      <c r="B12" s="21">
        <v>140931011</v>
      </c>
      <c r="C12" s="22" t="s">
        <v>51</v>
      </c>
      <c r="D12" s="25" t="s">
        <v>104</v>
      </c>
      <c r="E12" s="22" t="s">
        <v>105</v>
      </c>
    </row>
    <row r="13" spans="1:5" ht="15" thickBot="1" x14ac:dyDescent="0.35">
      <c r="A13" s="5">
        <v>12</v>
      </c>
      <c r="B13" s="21">
        <v>140931012</v>
      </c>
      <c r="C13" s="23" t="s">
        <v>52</v>
      </c>
      <c r="D13" s="25" t="s">
        <v>106</v>
      </c>
      <c r="E13" s="22" t="s">
        <v>107</v>
      </c>
    </row>
    <row r="14" spans="1:5" ht="15" thickBot="1" x14ac:dyDescent="0.35">
      <c r="A14" s="5">
        <v>13</v>
      </c>
      <c r="B14" s="21">
        <v>140931013</v>
      </c>
      <c r="C14" s="22" t="s">
        <v>53</v>
      </c>
      <c r="D14" s="25" t="s">
        <v>108</v>
      </c>
      <c r="E14" s="22" t="s">
        <v>109</v>
      </c>
    </row>
    <row r="15" spans="1:5" ht="15" thickBot="1" x14ac:dyDescent="0.35">
      <c r="A15" s="5">
        <v>14</v>
      </c>
      <c r="B15" s="21">
        <v>140931014</v>
      </c>
      <c r="C15" s="22" t="s">
        <v>54</v>
      </c>
      <c r="D15" s="25" t="s">
        <v>110</v>
      </c>
      <c r="E15" s="22" t="s">
        <v>111</v>
      </c>
    </row>
    <row r="16" spans="1:5" ht="15" thickBot="1" x14ac:dyDescent="0.35">
      <c r="A16" s="5">
        <v>15</v>
      </c>
      <c r="B16" s="21">
        <v>140931015</v>
      </c>
      <c r="C16" s="22" t="s">
        <v>55</v>
      </c>
      <c r="D16" s="25" t="s">
        <v>112</v>
      </c>
      <c r="E16" s="22" t="s">
        <v>113</v>
      </c>
    </row>
    <row r="17" spans="1:5" ht="15" thickBot="1" x14ac:dyDescent="0.35">
      <c r="A17" s="5">
        <v>16</v>
      </c>
      <c r="B17" s="21">
        <v>140931016</v>
      </c>
      <c r="C17" s="22" t="s">
        <v>56</v>
      </c>
      <c r="D17" s="25" t="s">
        <v>114</v>
      </c>
      <c r="E17" s="22" t="s">
        <v>115</v>
      </c>
    </row>
    <row r="18" spans="1:5" ht="15" thickBot="1" x14ac:dyDescent="0.35">
      <c r="A18" s="5">
        <v>17</v>
      </c>
      <c r="B18" s="21">
        <v>140931017</v>
      </c>
      <c r="C18" s="22" t="s">
        <v>57</v>
      </c>
      <c r="D18" s="25" t="s">
        <v>116</v>
      </c>
      <c r="E18" s="22" t="s">
        <v>117</v>
      </c>
    </row>
    <row r="19" spans="1:5" ht="15" thickBot="1" x14ac:dyDescent="0.35">
      <c r="A19" s="5">
        <v>18</v>
      </c>
      <c r="B19" s="21">
        <v>140931018</v>
      </c>
      <c r="C19" s="22" t="s">
        <v>58</v>
      </c>
      <c r="D19" s="25" t="s">
        <v>118</v>
      </c>
      <c r="E19" s="22" t="s">
        <v>119</v>
      </c>
    </row>
    <row r="20" spans="1:5" ht="15" thickBot="1" x14ac:dyDescent="0.35">
      <c r="A20" s="5">
        <v>19</v>
      </c>
      <c r="B20" s="21">
        <v>140931019</v>
      </c>
      <c r="C20" s="22" t="s">
        <v>59</v>
      </c>
      <c r="D20" s="25" t="s">
        <v>120</v>
      </c>
      <c r="E20" s="22" t="s">
        <v>121</v>
      </c>
    </row>
    <row r="21" spans="1:5" ht="15" thickBot="1" x14ac:dyDescent="0.35">
      <c r="A21" s="5">
        <v>20</v>
      </c>
      <c r="B21" s="21">
        <v>140931020</v>
      </c>
      <c r="C21" s="22" t="s">
        <v>60</v>
      </c>
      <c r="D21" s="25" t="s">
        <v>122</v>
      </c>
      <c r="E21" s="22" t="s">
        <v>123</v>
      </c>
    </row>
    <row r="22" spans="1:5" ht="15" thickBot="1" x14ac:dyDescent="0.35">
      <c r="A22" s="5">
        <v>21</v>
      </c>
      <c r="B22" s="21">
        <v>140931021</v>
      </c>
      <c r="C22" s="22" t="s">
        <v>61</v>
      </c>
      <c r="D22" s="25" t="s">
        <v>124</v>
      </c>
      <c r="E22" s="22" t="s">
        <v>125</v>
      </c>
    </row>
    <row r="23" spans="1:5" ht="15" thickBot="1" x14ac:dyDescent="0.35">
      <c r="A23" s="5">
        <v>22</v>
      </c>
      <c r="B23" s="21">
        <v>140931022</v>
      </c>
      <c r="C23" s="22" t="s">
        <v>62</v>
      </c>
      <c r="D23" s="26" t="s">
        <v>126</v>
      </c>
      <c r="E23" s="22" t="s">
        <v>127</v>
      </c>
    </row>
    <row r="24" spans="1:5" s="3" customFormat="1" ht="15" thickBot="1" x14ac:dyDescent="0.35">
      <c r="A24" s="5">
        <v>23</v>
      </c>
      <c r="B24" s="21">
        <v>140931023</v>
      </c>
      <c r="C24" s="22" t="s">
        <v>63</v>
      </c>
      <c r="D24" s="25" t="s">
        <v>128</v>
      </c>
      <c r="E24" s="22" t="s">
        <v>129</v>
      </c>
    </row>
    <row r="25" spans="1:5" s="3" customFormat="1" ht="15" thickBot="1" x14ac:dyDescent="0.35">
      <c r="A25" s="5">
        <v>24</v>
      </c>
      <c r="B25" s="21">
        <v>140931024</v>
      </c>
      <c r="C25" s="22" t="s">
        <v>64</v>
      </c>
      <c r="D25" s="25" t="s">
        <v>130</v>
      </c>
      <c r="E25" s="22" t="s">
        <v>131</v>
      </c>
    </row>
    <row r="26" spans="1:5" ht="15" thickBot="1" x14ac:dyDescent="0.35">
      <c r="A26" s="5">
        <v>25</v>
      </c>
      <c r="B26" s="21">
        <v>140931025</v>
      </c>
      <c r="C26" s="22" t="s">
        <v>65</v>
      </c>
      <c r="D26" s="25" t="s">
        <v>132</v>
      </c>
      <c r="E26" s="22" t="s">
        <v>133</v>
      </c>
    </row>
    <row r="27" spans="1:5" ht="15" thickBot="1" x14ac:dyDescent="0.35">
      <c r="A27" s="5">
        <v>26</v>
      </c>
      <c r="B27" s="21">
        <v>140931026</v>
      </c>
      <c r="C27" s="22" t="s">
        <v>66</v>
      </c>
      <c r="D27" s="25" t="s">
        <v>134</v>
      </c>
      <c r="E27" s="22" t="s">
        <v>135</v>
      </c>
    </row>
    <row r="28" spans="1:5" ht="15" thickBot="1" x14ac:dyDescent="0.35">
      <c r="A28" s="5">
        <v>27</v>
      </c>
      <c r="B28" s="21">
        <v>140931027</v>
      </c>
      <c r="C28" s="22" t="s">
        <v>67</v>
      </c>
      <c r="D28" s="25" t="s">
        <v>23</v>
      </c>
      <c r="E28" s="22" t="s">
        <v>136</v>
      </c>
    </row>
    <row r="29" spans="1:5" ht="15" thickBot="1" x14ac:dyDescent="0.35">
      <c r="A29" s="5">
        <v>28</v>
      </c>
      <c r="B29" s="21">
        <v>140931028</v>
      </c>
      <c r="C29" s="22" t="s">
        <v>68</v>
      </c>
      <c r="D29" s="25" t="s">
        <v>137</v>
      </c>
      <c r="E29" s="22" t="s">
        <v>138</v>
      </c>
    </row>
    <row r="30" spans="1:5" ht="15" thickBot="1" x14ac:dyDescent="0.35">
      <c r="A30" s="5">
        <v>29</v>
      </c>
      <c r="B30" s="21">
        <v>140931029</v>
      </c>
      <c r="C30" s="22" t="s">
        <v>69</v>
      </c>
      <c r="D30" s="25" t="s">
        <v>139</v>
      </c>
      <c r="E30" s="22" t="s">
        <v>140</v>
      </c>
    </row>
    <row r="31" spans="1:5" ht="15" thickBot="1" x14ac:dyDescent="0.35">
      <c r="A31" s="5">
        <v>30</v>
      </c>
      <c r="B31" s="21">
        <v>140931030</v>
      </c>
      <c r="C31" s="22" t="s">
        <v>70</v>
      </c>
      <c r="D31" s="25" t="s">
        <v>141</v>
      </c>
      <c r="E31" s="22" t="s">
        <v>85</v>
      </c>
    </row>
    <row r="32" spans="1:5" ht="15" thickBot="1" x14ac:dyDescent="0.35">
      <c r="A32" s="5">
        <v>31</v>
      </c>
      <c r="B32" s="21">
        <v>140931031</v>
      </c>
      <c r="C32" s="22" t="s">
        <v>71</v>
      </c>
      <c r="D32" s="25" t="s">
        <v>142</v>
      </c>
      <c r="E32" s="22" t="s">
        <v>143</v>
      </c>
    </row>
    <row r="33" spans="1:5" ht="15" thickBot="1" x14ac:dyDescent="0.35">
      <c r="A33" s="5">
        <v>32</v>
      </c>
      <c r="B33" s="21">
        <v>140931032</v>
      </c>
      <c r="C33" s="22" t="s">
        <v>72</v>
      </c>
      <c r="D33" s="25" t="s">
        <v>144</v>
      </c>
      <c r="E33" s="22" t="s">
        <v>145</v>
      </c>
    </row>
    <row r="34" spans="1:5" ht="15" thickBot="1" x14ac:dyDescent="0.35">
      <c r="A34" s="5">
        <v>33</v>
      </c>
      <c r="B34" s="21">
        <v>140931033</v>
      </c>
      <c r="C34" s="22" t="s">
        <v>73</v>
      </c>
      <c r="D34" s="25" t="s">
        <v>146</v>
      </c>
      <c r="E34" s="22" t="s">
        <v>147</v>
      </c>
    </row>
    <row r="35" spans="1:5" ht="15" thickBot="1" x14ac:dyDescent="0.35">
      <c r="A35" s="5">
        <v>34</v>
      </c>
      <c r="B35" s="21">
        <v>140931034</v>
      </c>
      <c r="C35" s="22" t="s">
        <v>74</v>
      </c>
      <c r="D35" s="25" t="s">
        <v>148</v>
      </c>
      <c r="E35" s="22" t="s">
        <v>149</v>
      </c>
    </row>
    <row r="36" spans="1:5" ht="15" thickBot="1" x14ac:dyDescent="0.35">
      <c r="A36" s="5">
        <v>35</v>
      </c>
      <c r="B36" s="21">
        <v>140931035</v>
      </c>
      <c r="C36" s="22" t="s">
        <v>75</v>
      </c>
      <c r="D36" s="25" t="s">
        <v>150</v>
      </c>
      <c r="E36" s="22" t="s">
        <v>151</v>
      </c>
    </row>
    <row r="37" spans="1:5" ht="15" thickBot="1" x14ac:dyDescent="0.35">
      <c r="A37" s="5">
        <v>36</v>
      </c>
      <c r="B37" s="21">
        <v>140931036</v>
      </c>
      <c r="C37" s="22" t="s">
        <v>76</v>
      </c>
      <c r="D37" s="25" t="s">
        <v>152</v>
      </c>
      <c r="E37" s="22" t="s">
        <v>153</v>
      </c>
    </row>
    <row r="38" spans="1:5" ht="15" thickBot="1" x14ac:dyDescent="0.35">
      <c r="A38" s="5">
        <v>37</v>
      </c>
      <c r="B38" s="21">
        <v>140931037</v>
      </c>
      <c r="C38" s="22" t="s">
        <v>77</v>
      </c>
      <c r="D38" s="25" t="s">
        <v>154</v>
      </c>
      <c r="E38" s="22" t="s">
        <v>155</v>
      </c>
    </row>
    <row r="39" spans="1:5" ht="15" thickBot="1" x14ac:dyDescent="0.35">
      <c r="A39" s="5">
        <v>38</v>
      </c>
      <c r="B39" s="21">
        <v>140931038</v>
      </c>
      <c r="C39" s="22" t="s">
        <v>78</v>
      </c>
      <c r="D39" s="25" t="s">
        <v>156</v>
      </c>
      <c r="E39" s="22" t="s">
        <v>157</v>
      </c>
    </row>
    <row r="40" spans="1:5" ht="15" thickBot="1" x14ac:dyDescent="0.35">
      <c r="A40" s="5">
        <v>39</v>
      </c>
      <c r="B40" s="21">
        <v>140931039</v>
      </c>
      <c r="C40" s="22" t="s">
        <v>79</v>
      </c>
      <c r="D40" s="25" t="s">
        <v>158</v>
      </c>
      <c r="E40" s="22" t="s">
        <v>159</v>
      </c>
    </row>
    <row r="41" spans="1:5" ht="15" thickBot="1" x14ac:dyDescent="0.35">
      <c r="A41" s="5">
        <v>40</v>
      </c>
      <c r="B41" s="21">
        <v>140931040</v>
      </c>
      <c r="C41" s="22" t="s">
        <v>80</v>
      </c>
      <c r="D41" s="25" t="s">
        <v>160</v>
      </c>
      <c r="E41" s="22" t="s">
        <v>161</v>
      </c>
    </row>
    <row r="42" spans="1:5" ht="15" thickBot="1" x14ac:dyDescent="0.35">
      <c r="A42" s="5">
        <v>41</v>
      </c>
      <c r="B42" s="21">
        <v>140931041</v>
      </c>
      <c r="C42" s="22" t="s">
        <v>81</v>
      </c>
      <c r="D42" s="25" t="s">
        <v>162</v>
      </c>
      <c r="E42" s="22" t="s">
        <v>163</v>
      </c>
    </row>
    <row r="43" spans="1:5" ht="15" thickBot="1" x14ac:dyDescent="0.35">
      <c r="A43" s="5">
        <v>42</v>
      </c>
      <c r="B43" s="21">
        <v>140931042</v>
      </c>
      <c r="C43" s="22" t="s">
        <v>82</v>
      </c>
      <c r="D43" s="25" t="s">
        <v>164</v>
      </c>
      <c r="E43" s="22" t="s">
        <v>165</v>
      </c>
    </row>
    <row r="44" spans="1:5" ht="15" thickBot="1" x14ac:dyDescent="0.35">
      <c r="A44" s="5">
        <v>43</v>
      </c>
      <c r="B44" s="21">
        <v>140931043</v>
      </c>
      <c r="C44" s="22" t="s">
        <v>83</v>
      </c>
      <c r="D44" s="25" t="s">
        <v>166</v>
      </c>
      <c r="E44" s="22" t="s">
        <v>167</v>
      </c>
    </row>
  </sheetData>
  <phoneticPr fontId="2" type="noConversion"/>
  <pageMargins left="1" right="1" top="0.5" bottom="0.5" header="0" footer="0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2561-CE96-4E0F-81F7-7D062A71D2EB}">
  <dimension ref="A1:E15"/>
  <sheetViews>
    <sheetView topLeftCell="B1" workbookViewId="0">
      <selection activeCell="B12" sqref="B12"/>
    </sheetView>
  </sheetViews>
  <sheetFormatPr defaultColWidth="9.21875" defaultRowHeight="14.4" x14ac:dyDescent="0.3"/>
  <cols>
    <col min="1" max="1" width="5.5546875" bestFit="1" customWidth="1"/>
    <col min="2" max="2" width="9.44140625" bestFit="1" customWidth="1"/>
    <col min="3" max="3" width="45.5546875" customWidth="1"/>
    <col min="4" max="5" width="10.5546875" bestFit="1" customWidth="1"/>
  </cols>
  <sheetData>
    <row r="1" spans="1:5" s="1" customFormat="1" x14ac:dyDescent="0.3">
      <c r="A1" s="11" t="s">
        <v>14</v>
      </c>
      <c r="B1" s="7" t="s">
        <v>5</v>
      </c>
      <c r="C1" s="12" t="s">
        <v>6</v>
      </c>
      <c r="D1" s="7" t="s">
        <v>7</v>
      </c>
      <c r="E1" s="7" t="s">
        <v>21</v>
      </c>
    </row>
    <row r="2" spans="1:5" x14ac:dyDescent="0.3">
      <c r="A2" s="34">
        <v>1</v>
      </c>
      <c r="B2" s="5" t="s">
        <v>24</v>
      </c>
      <c r="C2" s="4" t="s">
        <v>33</v>
      </c>
      <c r="D2" s="5" t="s">
        <v>19</v>
      </c>
      <c r="E2" s="6">
        <v>3</v>
      </c>
    </row>
    <row r="3" spans="1:5" x14ac:dyDescent="0.3">
      <c r="A3" s="34"/>
      <c r="B3" s="5" t="s">
        <v>25</v>
      </c>
      <c r="C3" s="4" t="s">
        <v>8</v>
      </c>
      <c r="D3" s="5" t="s">
        <v>19</v>
      </c>
      <c r="E3" s="6">
        <v>4</v>
      </c>
    </row>
    <row r="4" spans="1:5" x14ac:dyDescent="0.3">
      <c r="A4" s="34"/>
      <c r="B4" s="5" t="s">
        <v>26</v>
      </c>
      <c r="C4" s="4" t="s">
        <v>34</v>
      </c>
      <c r="D4" s="5" t="s">
        <v>19</v>
      </c>
      <c r="E4" s="6">
        <v>3</v>
      </c>
    </row>
    <row r="5" spans="1:5" x14ac:dyDescent="0.3">
      <c r="A5" s="34"/>
      <c r="B5" s="5" t="s">
        <v>27</v>
      </c>
      <c r="C5" s="4" t="s">
        <v>35</v>
      </c>
      <c r="D5" s="5" t="s">
        <v>19</v>
      </c>
      <c r="E5" s="6">
        <v>2</v>
      </c>
    </row>
    <row r="6" spans="1:5" x14ac:dyDescent="0.3">
      <c r="A6" s="34">
        <v>2</v>
      </c>
      <c r="B6" s="5" t="s">
        <v>9</v>
      </c>
      <c r="C6" s="4" t="s">
        <v>36</v>
      </c>
      <c r="D6" s="5" t="s">
        <v>20</v>
      </c>
      <c r="E6" s="6">
        <v>4</v>
      </c>
    </row>
    <row r="7" spans="1:5" x14ac:dyDescent="0.3">
      <c r="A7" s="34"/>
      <c r="B7" s="5" t="s">
        <v>28</v>
      </c>
      <c r="C7" s="4" t="s">
        <v>37</v>
      </c>
      <c r="D7" s="5" t="s">
        <v>19</v>
      </c>
      <c r="E7" s="6">
        <v>3</v>
      </c>
    </row>
    <row r="8" spans="1:5" x14ac:dyDescent="0.3">
      <c r="A8" s="34"/>
      <c r="B8" s="5" t="s">
        <v>29</v>
      </c>
      <c r="C8" s="4" t="s">
        <v>10</v>
      </c>
      <c r="D8" s="5" t="s">
        <v>19</v>
      </c>
      <c r="E8" s="6">
        <v>4</v>
      </c>
    </row>
    <row r="9" spans="1:5" x14ac:dyDescent="0.3">
      <c r="A9" s="34"/>
      <c r="B9" s="5" t="s">
        <v>30</v>
      </c>
      <c r="C9" s="4" t="s">
        <v>38</v>
      </c>
      <c r="D9" s="5" t="s">
        <v>19</v>
      </c>
      <c r="E9" s="6">
        <v>2</v>
      </c>
    </row>
    <row r="10" spans="1:5" x14ac:dyDescent="0.3">
      <c r="A10" s="34"/>
      <c r="B10" s="5" t="s">
        <v>12</v>
      </c>
      <c r="C10" s="4" t="s">
        <v>11</v>
      </c>
      <c r="D10" s="5" t="s">
        <v>19</v>
      </c>
      <c r="E10" s="6">
        <v>3</v>
      </c>
    </row>
    <row r="11" spans="1:5" x14ac:dyDescent="0.3">
      <c r="A11" s="34">
        <v>3</v>
      </c>
      <c r="B11" s="5" t="s">
        <v>32</v>
      </c>
      <c r="C11" s="4" t="s">
        <v>173</v>
      </c>
      <c r="D11" s="5" t="s">
        <v>19</v>
      </c>
      <c r="E11" s="6">
        <v>2</v>
      </c>
    </row>
    <row r="12" spans="1:5" x14ac:dyDescent="0.3">
      <c r="A12" s="34"/>
      <c r="B12" s="5" t="s">
        <v>31</v>
      </c>
      <c r="C12" s="4" t="s">
        <v>39</v>
      </c>
      <c r="D12" s="5" t="s">
        <v>20</v>
      </c>
      <c r="E12" s="6">
        <v>2</v>
      </c>
    </row>
    <row r="13" spans="1:5" x14ac:dyDescent="0.3">
      <c r="A13" s="34"/>
      <c r="B13" s="15" t="s">
        <v>13</v>
      </c>
      <c r="C13" s="4" t="s">
        <v>40</v>
      </c>
      <c r="D13" s="15" t="s">
        <v>19</v>
      </c>
      <c r="E13" s="17">
        <v>4</v>
      </c>
    </row>
    <row r="14" spans="1:5" x14ac:dyDescent="0.3">
      <c r="A14" s="35"/>
      <c r="B14" s="16"/>
      <c r="D14" s="16"/>
      <c r="E14" s="18"/>
    </row>
    <row r="15" spans="1:5" x14ac:dyDescent="0.3">
      <c r="C15" s="10" t="s">
        <v>22</v>
      </c>
      <c r="E15" s="9">
        <f>SUM(E2:E14)</f>
        <v>36</v>
      </c>
    </row>
  </sheetData>
  <mergeCells count="3">
    <mergeCell ref="A2:A5"/>
    <mergeCell ref="A6:A10"/>
    <mergeCell ref="A11:A14"/>
  </mergeCells>
  <phoneticPr fontId="2" type="noConversion"/>
  <pageMargins left="0.5" right="0.5" top="0.25" bottom="0.2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A7B9-AE95-49DC-8C5E-8BA1A341EED5}">
  <dimension ref="A1:E13"/>
  <sheetViews>
    <sheetView workbookViewId="0">
      <selection activeCell="D9" sqref="D9"/>
    </sheetView>
  </sheetViews>
  <sheetFormatPr defaultRowHeight="14.4" x14ac:dyDescent="0.3"/>
  <cols>
    <col min="1" max="1" width="5.5546875" bestFit="1" customWidth="1"/>
    <col min="2" max="2" width="9.44140625" bestFit="1" customWidth="1"/>
    <col min="3" max="3" width="42.21875" customWidth="1"/>
    <col min="4" max="4" width="10.5546875" bestFit="1" customWidth="1"/>
    <col min="5" max="5" width="34.44140625" bestFit="1" customWidth="1"/>
  </cols>
  <sheetData>
    <row r="1" spans="1:5" s="1" customFormat="1" x14ac:dyDescent="0.3">
      <c r="A1" s="27" t="s">
        <v>14</v>
      </c>
      <c r="B1" s="28" t="s">
        <v>5</v>
      </c>
      <c r="C1" s="29" t="s">
        <v>15</v>
      </c>
      <c r="D1" s="28" t="s">
        <v>16</v>
      </c>
      <c r="E1" s="29" t="s">
        <v>17</v>
      </c>
    </row>
    <row r="2" spans="1:5" x14ac:dyDescent="0.3">
      <c r="A2" s="36">
        <v>1</v>
      </c>
      <c r="B2" s="30" t="str">
        <f>[1]CourseList!B2</f>
        <v>PGD-111</v>
      </c>
      <c r="C2" s="31" t="s">
        <v>168</v>
      </c>
      <c r="D2" s="30" t="s">
        <v>170</v>
      </c>
      <c r="E2" s="31" t="s">
        <v>18</v>
      </c>
    </row>
    <row r="3" spans="1:5" x14ac:dyDescent="0.3">
      <c r="A3" s="37"/>
      <c r="B3" s="30" t="str">
        <f>[1]CourseList!B3</f>
        <v>PGD-113</v>
      </c>
      <c r="C3" s="31" t="s">
        <v>169</v>
      </c>
      <c r="D3" s="30" t="s">
        <v>171</v>
      </c>
      <c r="E3" s="31" t="s">
        <v>172</v>
      </c>
    </row>
    <row r="4" spans="1:5" x14ac:dyDescent="0.3">
      <c r="A4" s="37"/>
      <c r="B4" s="30" t="str">
        <f>[1]CourseList!B4</f>
        <v>PGD-115</v>
      </c>
      <c r="C4" s="31" t="s">
        <v>180</v>
      </c>
      <c r="D4" s="30" t="s">
        <v>181</v>
      </c>
      <c r="E4" s="31" t="s">
        <v>18</v>
      </c>
    </row>
    <row r="5" spans="1:5" x14ac:dyDescent="0.3">
      <c r="A5" s="38"/>
      <c r="B5" s="30" t="str">
        <f>[1]CourseList!B5</f>
        <v>PGD-117</v>
      </c>
      <c r="C5" s="31" t="s">
        <v>182</v>
      </c>
      <c r="D5" s="30" t="s">
        <v>183</v>
      </c>
      <c r="E5" s="31" t="s">
        <v>172</v>
      </c>
    </row>
    <row r="6" spans="1:5" x14ac:dyDescent="0.3">
      <c r="A6" s="36">
        <v>2</v>
      </c>
      <c r="B6" s="30" t="str">
        <f>[1]CourseList!B6</f>
        <v>PGD-211</v>
      </c>
      <c r="C6" s="31" t="s">
        <v>174</v>
      </c>
      <c r="D6" s="30" t="s">
        <v>184</v>
      </c>
      <c r="E6" s="31" t="s">
        <v>18</v>
      </c>
    </row>
    <row r="7" spans="1:5" x14ac:dyDescent="0.3">
      <c r="A7" s="37"/>
      <c r="B7" s="30" t="str">
        <f>[1]CourseList!B7</f>
        <v>PGD-213</v>
      </c>
      <c r="C7" s="31" t="s">
        <v>169</v>
      </c>
      <c r="D7" s="30" t="s">
        <v>171</v>
      </c>
      <c r="E7" s="31" t="s">
        <v>175</v>
      </c>
    </row>
    <row r="8" spans="1:5" x14ac:dyDescent="0.3">
      <c r="A8" s="37"/>
      <c r="B8" s="30" t="str">
        <f>[1]CourseList!B8</f>
        <v>PGD-215</v>
      </c>
      <c r="C8" s="31" t="s">
        <v>176</v>
      </c>
      <c r="D8" s="30" t="s">
        <v>177</v>
      </c>
      <c r="E8" s="31" t="s">
        <v>178</v>
      </c>
    </row>
    <row r="9" spans="1:5" x14ac:dyDescent="0.3">
      <c r="A9" s="38"/>
      <c r="B9" s="30" t="str">
        <f>[1]CourseList!B9</f>
        <v>PGD-217</v>
      </c>
      <c r="C9" s="31" t="s">
        <v>182</v>
      </c>
      <c r="D9" s="30" t="s">
        <v>183</v>
      </c>
      <c r="E9" s="31" t="s">
        <v>175</v>
      </c>
    </row>
    <row r="10" spans="1:5" x14ac:dyDescent="0.3">
      <c r="A10" s="36">
        <v>3</v>
      </c>
      <c r="B10" s="30" t="str">
        <f>[1]CourseList!B10</f>
        <v>PGD-311</v>
      </c>
      <c r="C10" s="31" t="s">
        <v>169</v>
      </c>
      <c r="D10" s="30" t="s">
        <v>171</v>
      </c>
      <c r="E10" s="31" t="s">
        <v>179</v>
      </c>
    </row>
    <row r="11" spans="1:5" x14ac:dyDescent="0.3">
      <c r="A11" s="37"/>
      <c r="B11" s="30" t="str">
        <f>[1]CourseList!B11</f>
        <v>PGD-315</v>
      </c>
      <c r="C11" s="31" t="s">
        <v>176</v>
      </c>
      <c r="D11" s="30" t="s">
        <v>177</v>
      </c>
      <c r="E11" s="31" t="s">
        <v>18</v>
      </c>
    </row>
    <row r="12" spans="1:5" x14ac:dyDescent="0.3">
      <c r="A12" s="37"/>
      <c r="B12" s="30" t="str">
        <f>[1]CourseList!B12</f>
        <v>PGD-313</v>
      </c>
      <c r="C12" s="31" t="s">
        <v>182</v>
      </c>
      <c r="D12" s="30" t="s">
        <v>183</v>
      </c>
      <c r="E12" s="31" t="s">
        <v>175</v>
      </c>
    </row>
    <row r="13" spans="1:5" x14ac:dyDescent="0.3">
      <c r="A13" s="38"/>
      <c r="B13" s="30" t="str">
        <f>[1]CourseList!B13</f>
        <v>PGD-300</v>
      </c>
      <c r="C13" s="31" t="s">
        <v>182</v>
      </c>
      <c r="D13" s="30" t="s">
        <v>183</v>
      </c>
      <c r="E13" s="31" t="s">
        <v>175</v>
      </c>
    </row>
  </sheetData>
  <mergeCells count="3">
    <mergeCell ref="A2:A5"/>
    <mergeCell ref="A6:A9"/>
    <mergeCell ref="A10:A13"/>
  </mergeCells>
  <phoneticPr fontId="2" type="noConversion"/>
  <pageMargins left="0.5" right="0.5" top="0.25" bottom="0.25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27E70-B511-4BB2-AE05-A65F15E0DFC6}">
  <dimension ref="A1:T45"/>
  <sheetViews>
    <sheetView tabSelected="1" workbookViewId="0">
      <selection activeCell="O45" sqref="O45"/>
    </sheetView>
  </sheetViews>
  <sheetFormatPr defaultRowHeight="14.4" x14ac:dyDescent="0.3"/>
  <cols>
    <col min="1" max="1" width="14" customWidth="1"/>
    <col min="2" max="2" width="13" customWidth="1"/>
    <col min="3" max="3" width="11.6640625" customWidth="1"/>
    <col min="4" max="4" width="12" customWidth="1"/>
    <col min="5" max="5" width="10.6640625" customWidth="1"/>
    <col min="7" max="7" width="10.5546875" customWidth="1"/>
    <col min="8" max="8" width="1.109375" customWidth="1"/>
    <col min="9" max="9" width="15.5546875" customWidth="1"/>
    <col min="10" max="10" width="13.88671875" customWidth="1"/>
    <col min="11" max="11" width="12.109375" customWidth="1"/>
    <col min="19" max="19" width="9.33203125" customWidth="1"/>
  </cols>
  <sheetData>
    <row r="1" spans="1:20" ht="15.6" x14ac:dyDescent="0.3">
      <c r="A1" s="39" t="s">
        <v>185</v>
      </c>
      <c r="B1" s="40"/>
      <c r="C1" s="40"/>
      <c r="D1" s="40"/>
      <c r="E1" s="40"/>
      <c r="F1" s="40"/>
      <c r="G1" s="40"/>
      <c r="I1" s="41" t="s">
        <v>190</v>
      </c>
      <c r="J1" s="41"/>
      <c r="K1" s="41"/>
      <c r="L1" s="41"/>
      <c r="M1" s="41"/>
      <c r="N1" s="41"/>
      <c r="O1" s="41"/>
    </row>
    <row r="2" spans="1:20" x14ac:dyDescent="0.3">
      <c r="A2" s="32" t="str">
        <f>StudentList!B1</f>
        <v>Student ID</v>
      </c>
      <c r="B2" t="s">
        <v>186</v>
      </c>
      <c r="C2" t="s">
        <v>192</v>
      </c>
      <c r="D2" t="s">
        <v>187</v>
      </c>
      <c r="E2" t="s">
        <v>191</v>
      </c>
      <c r="F2" t="s">
        <v>188</v>
      </c>
      <c r="G2" t="s">
        <v>189</v>
      </c>
      <c r="I2" s="33" t="s">
        <v>1</v>
      </c>
      <c r="J2" t="s">
        <v>186</v>
      </c>
      <c r="K2" t="s">
        <v>192</v>
      </c>
      <c r="L2" t="s">
        <v>187</v>
      </c>
      <c r="M2" t="s">
        <v>191</v>
      </c>
      <c r="N2" t="s">
        <v>188</v>
      </c>
      <c r="O2" t="s">
        <v>189</v>
      </c>
    </row>
    <row r="3" spans="1:20" x14ac:dyDescent="0.3">
      <c r="A3" s="32">
        <f>StudentList!B2</f>
        <v>140931001</v>
      </c>
      <c r="B3">
        <v>10</v>
      </c>
      <c r="C3">
        <v>20</v>
      </c>
      <c r="D3">
        <v>52</v>
      </c>
      <c r="E3">
        <f>SUM(B3:D3)</f>
        <v>82</v>
      </c>
      <c r="F3">
        <f>LOOKUP(E3,{0,40,45,50,55,60,65,70,75,80,100},{0,2,2.25,2.5,2.75,3,3.25,3.5,3.75,4,"Invalid Entry"})</f>
        <v>4</v>
      </c>
      <c r="G3" t="str">
        <f>IF(E3&gt;79,"A+",IF(E3&gt;74,"A",IF(E3&gt;69,"A-",IF(E3&gt;64,"B+",IF(E3&gt;59,"B",IF(E3&gt;54,"B-",IF(E3&gt;49,"C","F")))))))</f>
        <v>A+</v>
      </c>
      <c r="I3" s="32">
        <f t="shared" ref="I3:I45" si="0">A3</f>
        <v>140931001</v>
      </c>
      <c r="J3">
        <v>8</v>
      </c>
      <c r="K3">
        <v>12</v>
      </c>
      <c r="L3">
        <v>45</v>
      </c>
      <c r="M3">
        <f>SUM(J3:L3)</f>
        <v>65</v>
      </c>
      <c r="N3">
        <f>LOOKUP(M3,{0,40,45,50,55,60,65,70,75,80,100},{0,2,2.25,2.5,2.75,3,3.25,3.5,3.75,4,"Invalid Entry"})</f>
        <v>3.25</v>
      </c>
      <c r="O3" t="s">
        <v>196</v>
      </c>
    </row>
    <row r="4" spans="1:20" ht="15.6" x14ac:dyDescent="0.3">
      <c r="A4" s="32">
        <f>StudentList!B3</f>
        <v>140931002</v>
      </c>
      <c r="B4">
        <v>9</v>
      </c>
      <c r="C4">
        <v>17</v>
      </c>
      <c r="D4">
        <v>49</v>
      </c>
      <c r="E4">
        <f t="shared" ref="E4:E45" si="1">SUM(B4:D4)</f>
        <v>75</v>
      </c>
      <c r="F4">
        <f>LOOKUP(E4,{0,40,45,50,55,60,65,70,75,80,100},{0,2,2.25,2.5,2.75,3,3.25,3.5,3.75,4,"Invalid Entry"})</f>
        <v>3.75</v>
      </c>
      <c r="G4" t="str">
        <f t="shared" ref="G4:G45" si="2">IF(E4&gt;79,"A+",IF(E4&gt;74,"A",IF(E4&gt;69,"A-",IF(E4&gt;64,"B+",IF(E4&gt;59,"B",IF(E4&gt;54,"B-",IF(E4&gt;49,"C","F")))))))</f>
        <v>A</v>
      </c>
      <c r="I4" s="32">
        <f t="shared" si="0"/>
        <v>140931002</v>
      </c>
      <c r="J4">
        <v>9</v>
      </c>
      <c r="K4">
        <v>14</v>
      </c>
      <c r="L4">
        <v>50</v>
      </c>
      <c r="M4">
        <f t="shared" ref="M4:M44" si="3">SUM(J4:L4)</f>
        <v>73</v>
      </c>
      <c r="N4">
        <f>LOOKUP(M4,{0,40,45,50,55,60,65,70,75,80,100},{0,2,2.25,2.5,2.75,3,3.25,3.5,3.75,4,"Invalid Entry"})</f>
        <v>3.5</v>
      </c>
      <c r="O4" t="s">
        <v>195</v>
      </c>
      <c r="S4" s="42" t="s">
        <v>189</v>
      </c>
      <c r="T4" s="43" t="s">
        <v>188</v>
      </c>
    </row>
    <row r="5" spans="1:20" x14ac:dyDescent="0.3">
      <c r="A5" s="32">
        <f>StudentList!B4</f>
        <v>140931003</v>
      </c>
      <c r="B5">
        <v>8</v>
      </c>
      <c r="C5">
        <v>18</v>
      </c>
      <c r="D5">
        <v>45</v>
      </c>
      <c r="E5">
        <f t="shared" si="1"/>
        <v>71</v>
      </c>
      <c r="F5">
        <f>LOOKUP(E5,{0,40,45,50,55,60,65,70,75,80,100},{0,2,2.25,2.5,2.75,3,3.25,3.5,3.75,4,"Invalid Entry"})</f>
        <v>3.5</v>
      </c>
      <c r="G5" t="str">
        <f t="shared" si="2"/>
        <v>A-</v>
      </c>
      <c r="I5" s="32">
        <f t="shared" si="0"/>
        <v>140931003</v>
      </c>
      <c r="J5">
        <v>7</v>
      </c>
      <c r="K5">
        <v>15</v>
      </c>
      <c r="L5">
        <v>44</v>
      </c>
      <c r="M5">
        <f t="shared" si="3"/>
        <v>66</v>
      </c>
      <c r="N5">
        <f>LOOKUP(M5,{0,40,45,50,55,60,65,70,75,80,100},{0,2,2.25,2.5,2.75,3,3.25,3.5,3.75,4,"Invalid Entry"})</f>
        <v>3.25</v>
      </c>
      <c r="O5" t="s">
        <v>196</v>
      </c>
      <c r="S5" t="s">
        <v>193</v>
      </c>
      <c r="T5">
        <v>4</v>
      </c>
    </row>
    <row r="6" spans="1:20" x14ac:dyDescent="0.3">
      <c r="A6" s="32">
        <f>StudentList!B5</f>
        <v>140931004</v>
      </c>
      <c r="B6">
        <v>10</v>
      </c>
      <c r="C6">
        <v>18</v>
      </c>
      <c r="D6">
        <v>48</v>
      </c>
      <c r="E6">
        <f t="shared" si="1"/>
        <v>76</v>
      </c>
      <c r="F6">
        <f>LOOKUP(E6,{0,40,45,50,55,60,65,70,75,80,100},{0,2,2.25,2.5,2.75,3,3.25,3.5,3.75,4,"Invalid Entry"})</f>
        <v>3.75</v>
      </c>
      <c r="G6" t="str">
        <f t="shared" si="2"/>
        <v>A</v>
      </c>
      <c r="I6" s="32">
        <f t="shared" si="0"/>
        <v>140931004</v>
      </c>
      <c r="J6">
        <v>6</v>
      </c>
      <c r="K6">
        <v>16</v>
      </c>
      <c r="L6">
        <v>55</v>
      </c>
      <c r="M6">
        <f t="shared" si="3"/>
        <v>77</v>
      </c>
      <c r="N6">
        <f>LOOKUP(M6,{0,40,45,50,55,60,65,70,75,80,100},{0,2,2.25,2.5,2.75,3,3.25,3.5,3.75,4,"Invalid Entry"})</f>
        <v>3.75</v>
      </c>
      <c r="O6" t="s">
        <v>194</v>
      </c>
      <c r="S6" t="s">
        <v>194</v>
      </c>
      <c r="T6">
        <v>3.75</v>
      </c>
    </row>
    <row r="7" spans="1:20" x14ac:dyDescent="0.3">
      <c r="A7" s="32">
        <f>StudentList!B6</f>
        <v>140931005</v>
      </c>
      <c r="B7">
        <v>7</v>
      </c>
      <c r="C7">
        <v>19</v>
      </c>
      <c r="D7">
        <v>42</v>
      </c>
      <c r="E7">
        <f t="shared" si="1"/>
        <v>68</v>
      </c>
      <c r="F7">
        <f>LOOKUP(E7,{0,40,45,50,55,60,65,70,75,80,100},{0,2,2.25,2.5,2.75,3,3.25,3.5,3.75,4,"Invalid Entry"})</f>
        <v>3.25</v>
      </c>
      <c r="G7" t="str">
        <f t="shared" si="2"/>
        <v>B+</v>
      </c>
      <c r="I7" s="32">
        <f t="shared" si="0"/>
        <v>140931005</v>
      </c>
      <c r="J7">
        <v>9</v>
      </c>
      <c r="K7">
        <v>15</v>
      </c>
      <c r="L7">
        <v>56</v>
      </c>
      <c r="M7">
        <f t="shared" si="3"/>
        <v>80</v>
      </c>
      <c r="N7">
        <f>LOOKUP(M7,{0,40,45,50,55,60,65,70,75,80,100},{0,2,2.25,2.5,2.75,3,3.25,3.5,3.75,4,"Invalid Entry"})</f>
        <v>4</v>
      </c>
      <c r="O7" t="s">
        <v>193</v>
      </c>
      <c r="S7" t="s">
        <v>195</v>
      </c>
      <c r="T7">
        <v>3.5</v>
      </c>
    </row>
    <row r="8" spans="1:20" x14ac:dyDescent="0.3">
      <c r="A8" s="32">
        <f>StudentList!B7</f>
        <v>140931006</v>
      </c>
      <c r="B8">
        <v>9</v>
      </c>
      <c r="C8">
        <v>17</v>
      </c>
      <c r="D8">
        <v>40</v>
      </c>
      <c r="E8">
        <f t="shared" si="1"/>
        <v>66</v>
      </c>
      <c r="F8">
        <f>LOOKUP(E8,{0,40,45,50,55,60,65,70,75,80,100},{0,2,2.25,2.5,2.75,3,3.25,3.5,3.75,4,"Invalid Entry"})</f>
        <v>3.25</v>
      </c>
      <c r="G8" t="str">
        <f t="shared" si="2"/>
        <v>B+</v>
      </c>
      <c r="I8" s="32">
        <f t="shared" si="0"/>
        <v>140931006</v>
      </c>
      <c r="J8">
        <v>10</v>
      </c>
      <c r="K8">
        <v>12</v>
      </c>
      <c r="L8">
        <v>57</v>
      </c>
      <c r="M8">
        <f t="shared" si="3"/>
        <v>79</v>
      </c>
      <c r="N8">
        <f>LOOKUP(M8,{0,40,45,50,55,60,65,70,75,80,100},{0,2,2.25,2.5,2.75,3,3.25,3.5,3.75,4,"Invalid Entry"})</f>
        <v>3.75</v>
      </c>
      <c r="O8" t="s">
        <v>194</v>
      </c>
      <c r="S8" t="s">
        <v>196</v>
      </c>
      <c r="T8">
        <v>3.25</v>
      </c>
    </row>
    <row r="9" spans="1:20" x14ac:dyDescent="0.3">
      <c r="A9" s="32">
        <f>StudentList!B8</f>
        <v>140931007</v>
      </c>
      <c r="B9">
        <v>8</v>
      </c>
      <c r="C9">
        <v>16</v>
      </c>
      <c r="D9">
        <v>50</v>
      </c>
      <c r="E9">
        <f t="shared" si="1"/>
        <v>74</v>
      </c>
      <c r="F9">
        <f>LOOKUP(E9,{0,40,45,50,55,60,65,70,75,80,100},{0,2,2.25,2.5,2.75,3,3.25,3.5,3.75,4,"Invalid Entry"})</f>
        <v>3.5</v>
      </c>
      <c r="G9" t="str">
        <f t="shared" si="2"/>
        <v>A-</v>
      </c>
      <c r="I9" s="32">
        <f t="shared" si="0"/>
        <v>140931007</v>
      </c>
      <c r="J9">
        <v>6</v>
      </c>
      <c r="K9">
        <v>13</v>
      </c>
      <c r="L9">
        <v>60</v>
      </c>
      <c r="M9">
        <f t="shared" si="3"/>
        <v>79</v>
      </c>
      <c r="N9">
        <f>LOOKUP(M9,{0,40,45,50,55,60,65,70,75,80,100},{0,2,2.25,2.5,2.75,3,3.25,3.5,3.75,4,"Invalid Entry"})</f>
        <v>3.75</v>
      </c>
      <c r="O9" t="s">
        <v>194</v>
      </c>
      <c r="S9" t="s">
        <v>197</v>
      </c>
      <c r="T9">
        <v>3</v>
      </c>
    </row>
    <row r="10" spans="1:20" x14ac:dyDescent="0.3">
      <c r="A10" s="32">
        <f>StudentList!B9</f>
        <v>140931008</v>
      </c>
      <c r="B10">
        <v>7</v>
      </c>
      <c r="C10">
        <v>17</v>
      </c>
      <c r="D10">
        <v>45</v>
      </c>
      <c r="E10">
        <f t="shared" si="1"/>
        <v>69</v>
      </c>
      <c r="F10">
        <f>LOOKUP(E10,{0,40,45,50,55,60,65,70,75,80,100},{0,2,2.25,2.5,2.75,3,3.25,3.5,3.75,4,"Invalid Entry"})</f>
        <v>3.25</v>
      </c>
      <c r="G10" t="str">
        <f t="shared" si="2"/>
        <v>B+</v>
      </c>
      <c r="I10" s="32">
        <f t="shared" si="0"/>
        <v>140931008</v>
      </c>
      <c r="J10">
        <v>7</v>
      </c>
      <c r="K10">
        <v>14</v>
      </c>
      <c r="L10">
        <v>62</v>
      </c>
      <c r="M10">
        <f t="shared" si="3"/>
        <v>83</v>
      </c>
      <c r="N10">
        <f>LOOKUP(M10,{0,40,45,50,55,60,65,70,75,80,100},{0,2,2.25,2.5,2.75,3,3.25,3.5,3.75,4,"Invalid Entry"})</f>
        <v>4</v>
      </c>
      <c r="O10" t="s">
        <v>193</v>
      </c>
      <c r="S10" t="s">
        <v>198</v>
      </c>
      <c r="T10">
        <v>2.75</v>
      </c>
    </row>
    <row r="11" spans="1:20" x14ac:dyDescent="0.3">
      <c r="A11" s="32">
        <f>StudentList!B10</f>
        <v>140931009</v>
      </c>
      <c r="B11">
        <v>8</v>
      </c>
      <c r="C11">
        <v>15</v>
      </c>
      <c r="D11">
        <v>45</v>
      </c>
      <c r="E11">
        <f t="shared" si="1"/>
        <v>68</v>
      </c>
      <c r="F11">
        <f>LOOKUP(E11,{0,40,45,50,55,60,65,70,75,80,100},{0,2,2.25,2.5,2.75,3,3.25,3.5,3.75,4,"Invalid Entry"})</f>
        <v>3.25</v>
      </c>
      <c r="G11" t="str">
        <f t="shared" si="2"/>
        <v>B+</v>
      </c>
      <c r="I11" s="32">
        <f t="shared" si="0"/>
        <v>140931009</v>
      </c>
      <c r="J11">
        <v>8</v>
      </c>
      <c r="K11">
        <v>15</v>
      </c>
      <c r="L11">
        <v>61</v>
      </c>
      <c r="M11">
        <f t="shared" si="3"/>
        <v>84</v>
      </c>
      <c r="N11">
        <f>LOOKUP(M11,{0,40,45,50,55,60,65,70,75,80,100},{0,2,2.25,2.5,2.75,3,3.25,3.5,3.75,4,"Invalid Entry"})</f>
        <v>4</v>
      </c>
      <c r="O11" t="s">
        <v>193</v>
      </c>
      <c r="S11" t="s">
        <v>199</v>
      </c>
      <c r="T11">
        <v>2.5</v>
      </c>
    </row>
    <row r="12" spans="1:20" x14ac:dyDescent="0.3">
      <c r="A12" s="32">
        <f>StudentList!B11</f>
        <v>140931010</v>
      </c>
      <c r="B12">
        <v>6</v>
      </c>
      <c r="C12">
        <v>13</v>
      </c>
      <c r="D12">
        <v>30</v>
      </c>
      <c r="E12">
        <f t="shared" si="1"/>
        <v>49</v>
      </c>
      <c r="F12">
        <f>LOOKUP(E12,{0,40,45,50,55,60,65,70,75,80,100},{0,2,2.25,2.5,2.75,3,3.25,3.5,3.75,4,"Invalid Entry"})</f>
        <v>2.25</v>
      </c>
      <c r="G12" t="str">
        <f t="shared" si="2"/>
        <v>F</v>
      </c>
      <c r="I12" s="32">
        <f t="shared" si="0"/>
        <v>140931010</v>
      </c>
      <c r="J12">
        <v>9</v>
      </c>
      <c r="K12">
        <v>16</v>
      </c>
      <c r="L12">
        <v>54</v>
      </c>
      <c r="M12">
        <f t="shared" si="3"/>
        <v>79</v>
      </c>
      <c r="N12">
        <f>LOOKUP(M12,{0,40,45,50,55,60,65,70,75,80,100},{0,2,2.25,2.5,2.75,3,3.25,3.5,3.75,4,"Invalid Entry"})</f>
        <v>3.75</v>
      </c>
      <c r="O12" t="s">
        <v>194</v>
      </c>
      <c r="S12" t="s">
        <v>200</v>
      </c>
      <c r="T12">
        <v>2.25</v>
      </c>
    </row>
    <row r="13" spans="1:20" x14ac:dyDescent="0.3">
      <c r="A13" s="32">
        <f>StudentList!B12</f>
        <v>140931011</v>
      </c>
      <c r="B13">
        <v>9</v>
      </c>
      <c r="C13">
        <v>19</v>
      </c>
      <c r="D13">
        <v>43</v>
      </c>
      <c r="E13">
        <f t="shared" si="1"/>
        <v>71</v>
      </c>
      <c r="F13">
        <f>LOOKUP(E13,{0,40,45,50,55,60,65,70,75,80,100},{0,2,2.25,2.5,2.75,3,3.25,3.5,3.75,4,"Invalid Entry"})</f>
        <v>3.5</v>
      </c>
      <c r="G13" t="str">
        <f t="shared" si="2"/>
        <v>A-</v>
      </c>
      <c r="I13" s="32">
        <f t="shared" si="0"/>
        <v>140931011</v>
      </c>
      <c r="J13">
        <v>6</v>
      </c>
      <c r="K13">
        <v>17</v>
      </c>
      <c r="L13">
        <v>55</v>
      </c>
      <c r="M13">
        <f t="shared" si="3"/>
        <v>78</v>
      </c>
      <c r="N13">
        <f>LOOKUP(M13,{0,40,45,50,55,60,65,70,75,80,100},{0,2,2.25,2.5,2.75,3,3.25,3.5,3.75,4,"Invalid Entry"})</f>
        <v>3.75</v>
      </c>
      <c r="O13" t="s">
        <v>194</v>
      </c>
      <c r="S13" t="s">
        <v>201</v>
      </c>
      <c r="T13">
        <v>2</v>
      </c>
    </row>
    <row r="14" spans="1:20" x14ac:dyDescent="0.3">
      <c r="A14" s="32">
        <f>StudentList!B13</f>
        <v>140931012</v>
      </c>
      <c r="B14">
        <v>10</v>
      </c>
      <c r="C14">
        <v>17</v>
      </c>
      <c r="D14">
        <v>47</v>
      </c>
      <c r="E14">
        <f t="shared" si="1"/>
        <v>74</v>
      </c>
      <c r="F14">
        <f>LOOKUP(E14,{0,40,45,50,55,60,65,70,75,80,100},{0,2,2.25,2.5,2.75,3,3.25,3.5,3.75,4,"Invalid Entry"})</f>
        <v>3.5</v>
      </c>
      <c r="G14" t="str">
        <f t="shared" si="2"/>
        <v>A-</v>
      </c>
      <c r="I14" s="32">
        <f t="shared" si="0"/>
        <v>140931012</v>
      </c>
      <c r="J14">
        <v>6</v>
      </c>
      <c r="K14">
        <v>13</v>
      </c>
      <c r="L14">
        <v>65</v>
      </c>
      <c r="M14">
        <f t="shared" si="3"/>
        <v>84</v>
      </c>
      <c r="N14">
        <f>LOOKUP(M14,{0,40,45,50,55,60,65,70,75,80,100},{0,2,2.25,2.5,2.75,3,3.25,3.5,3.75,4,"Invalid Entry"})</f>
        <v>4</v>
      </c>
      <c r="O14" t="s">
        <v>193</v>
      </c>
      <c r="S14" t="s">
        <v>202</v>
      </c>
      <c r="T14">
        <v>0</v>
      </c>
    </row>
    <row r="15" spans="1:20" x14ac:dyDescent="0.3">
      <c r="A15" s="32">
        <f>StudentList!B14</f>
        <v>140931013</v>
      </c>
      <c r="B15">
        <v>6</v>
      </c>
      <c r="C15">
        <v>15</v>
      </c>
      <c r="D15">
        <v>32</v>
      </c>
      <c r="E15">
        <f t="shared" si="1"/>
        <v>53</v>
      </c>
      <c r="F15">
        <f>LOOKUP(E15,{0,40,45,50,55,60,65,70,75,80,100},{0,2,2.25,2.5,2.75,3,3.25,3.5,3.75,4,"Invalid Entry"})</f>
        <v>2.5</v>
      </c>
      <c r="G15" t="str">
        <f t="shared" si="2"/>
        <v>C</v>
      </c>
      <c r="I15" s="32">
        <f t="shared" si="0"/>
        <v>140931013</v>
      </c>
      <c r="J15">
        <v>7</v>
      </c>
      <c r="K15">
        <v>19</v>
      </c>
      <c r="L15">
        <v>46</v>
      </c>
      <c r="M15">
        <f t="shared" si="3"/>
        <v>72</v>
      </c>
      <c r="N15">
        <f>LOOKUP(M15,{0,40,45,50,55,60,65,70,75,80,100},{0,2,2.25,2.5,2.75,3,3.25,3.5,3.75,4,"Invalid Entry"})</f>
        <v>3.5</v>
      </c>
      <c r="O15" t="s">
        <v>195</v>
      </c>
    </row>
    <row r="16" spans="1:20" x14ac:dyDescent="0.3">
      <c r="A16" s="32">
        <f>StudentList!B15</f>
        <v>140931014</v>
      </c>
      <c r="B16">
        <v>9</v>
      </c>
      <c r="C16">
        <v>16</v>
      </c>
      <c r="D16">
        <v>45</v>
      </c>
      <c r="E16">
        <f t="shared" si="1"/>
        <v>70</v>
      </c>
      <c r="F16">
        <f>LOOKUP(E16,{0,40,45,50,55,60,65,70,75,80,100},{0,2,2.25,2.5,2.75,3,3.25,3.5,3.75,4,"Invalid Entry"})</f>
        <v>3.5</v>
      </c>
      <c r="G16" t="str">
        <f t="shared" si="2"/>
        <v>A-</v>
      </c>
      <c r="I16" s="32">
        <f t="shared" si="0"/>
        <v>140931014</v>
      </c>
      <c r="J16">
        <v>8</v>
      </c>
      <c r="K16">
        <v>18</v>
      </c>
      <c r="L16">
        <v>40</v>
      </c>
      <c r="M16">
        <f t="shared" si="3"/>
        <v>66</v>
      </c>
      <c r="N16">
        <f>LOOKUP(M16,{0,40,45,50,55,60,65,70,75,80,100},{0,2,2.25,2.5,2.75,3,3.25,3.5,3.75,4,"Invalid Entry"})</f>
        <v>3.25</v>
      </c>
      <c r="O16" t="s">
        <v>196</v>
      </c>
    </row>
    <row r="17" spans="1:15" x14ac:dyDescent="0.3">
      <c r="A17" s="32">
        <f>StudentList!B16</f>
        <v>140931015</v>
      </c>
      <c r="B17">
        <v>9</v>
      </c>
      <c r="C17">
        <v>14</v>
      </c>
      <c r="D17">
        <v>50</v>
      </c>
      <c r="E17">
        <f t="shared" si="1"/>
        <v>73</v>
      </c>
      <c r="F17">
        <f>LOOKUP(E17,{0,40,45,50,55,60,65,70,75,80,100},{0,2,2.25,2.5,2.75,3,3.25,3.5,3.75,4,"Invalid Entry"})</f>
        <v>3.5</v>
      </c>
      <c r="G17" t="str">
        <f t="shared" si="2"/>
        <v>A-</v>
      </c>
      <c r="I17" s="32">
        <f t="shared" si="0"/>
        <v>140931015</v>
      </c>
      <c r="J17">
        <v>9</v>
      </c>
      <c r="K17">
        <v>20</v>
      </c>
      <c r="L17">
        <v>56</v>
      </c>
      <c r="M17">
        <f t="shared" si="3"/>
        <v>85</v>
      </c>
      <c r="N17">
        <f>LOOKUP(M17,{0,40,45,50,55,60,65,70,75,80,100},{0,2,2.25,2.5,2.75,3,3.25,3.5,3.75,4,"Invalid Entry"})</f>
        <v>4</v>
      </c>
      <c r="O17" t="s">
        <v>193</v>
      </c>
    </row>
    <row r="18" spans="1:15" x14ac:dyDescent="0.3">
      <c r="A18" s="32">
        <f>StudentList!B17</f>
        <v>140931016</v>
      </c>
      <c r="B18">
        <v>8</v>
      </c>
      <c r="C18">
        <v>16</v>
      </c>
      <c r="D18">
        <v>56</v>
      </c>
      <c r="E18">
        <f t="shared" si="1"/>
        <v>80</v>
      </c>
      <c r="F18">
        <f>LOOKUP(E18,{0,40,45,50,55,60,65,70,75,80,100},{0,2,2.25,2.5,2.75,3,3.25,3.5,3.75,4,"Invalid Entry"})</f>
        <v>4</v>
      </c>
      <c r="G18" t="str">
        <f t="shared" si="2"/>
        <v>A+</v>
      </c>
      <c r="I18" s="32">
        <f t="shared" si="0"/>
        <v>140931016</v>
      </c>
      <c r="J18">
        <v>10</v>
      </c>
      <c r="K18">
        <v>16</v>
      </c>
      <c r="L18">
        <v>60</v>
      </c>
      <c r="M18">
        <f t="shared" si="3"/>
        <v>86</v>
      </c>
      <c r="N18">
        <f>LOOKUP(M18,{0,40,45,50,55,60,65,70,75,80,100},{0,2,2.25,2.5,2.75,3,3.25,3.5,3.75,4,"Invalid Entry"})</f>
        <v>4</v>
      </c>
      <c r="O18" t="s">
        <v>193</v>
      </c>
    </row>
    <row r="19" spans="1:15" x14ac:dyDescent="0.3">
      <c r="A19" s="32">
        <f>StudentList!B18</f>
        <v>140931017</v>
      </c>
      <c r="B19">
        <v>8</v>
      </c>
      <c r="C19">
        <v>15</v>
      </c>
      <c r="D19">
        <v>44</v>
      </c>
      <c r="E19">
        <f t="shared" si="1"/>
        <v>67</v>
      </c>
      <c r="F19">
        <f>LOOKUP(E19,{0,40,45,50,55,60,65,70,75,80,100},{0,2,2.25,2.5,2.75,3,3.25,3.5,3.75,4,"Invalid Entry"})</f>
        <v>3.25</v>
      </c>
      <c r="G19" t="str">
        <f t="shared" si="2"/>
        <v>B+</v>
      </c>
      <c r="I19" s="32">
        <f t="shared" si="0"/>
        <v>140931017</v>
      </c>
      <c r="J19">
        <v>8</v>
      </c>
      <c r="K19">
        <v>17</v>
      </c>
      <c r="L19">
        <v>43</v>
      </c>
      <c r="M19">
        <f t="shared" si="3"/>
        <v>68</v>
      </c>
      <c r="N19">
        <f>LOOKUP(M19,{0,40,45,50,55,60,65,70,75,80,100},{0,2,2.25,2.5,2.75,3,3.25,3.5,3.75,4,"Invalid Entry"})</f>
        <v>3.25</v>
      </c>
      <c r="O19" t="s">
        <v>196</v>
      </c>
    </row>
    <row r="20" spans="1:15" x14ac:dyDescent="0.3">
      <c r="A20" s="32">
        <f>StudentList!B19</f>
        <v>140931018</v>
      </c>
      <c r="B20">
        <v>9</v>
      </c>
      <c r="C20">
        <v>16</v>
      </c>
      <c r="D20">
        <v>53</v>
      </c>
      <c r="E20">
        <f t="shared" si="1"/>
        <v>78</v>
      </c>
      <c r="F20">
        <f>LOOKUP(E20,{0,40,45,50,55,60,65,70,75,80,100},{0,2,2.25,2.5,2.75,3,3.25,3.5,3.75,4,"Invalid Entry"})</f>
        <v>3.75</v>
      </c>
      <c r="G20" t="str">
        <f t="shared" si="2"/>
        <v>A</v>
      </c>
      <c r="I20" s="32">
        <f t="shared" si="0"/>
        <v>140931018</v>
      </c>
      <c r="J20">
        <v>7</v>
      </c>
      <c r="K20">
        <v>14</v>
      </c>
      <c r="L20">
        <v>46</v>
      </c>
      <c r="M20">
        <f t="shared" si="3"/>
        <v>67</v>
      </c>
      <c r="N20">
        <f>LOOKUP(M20,{0,40,45,50,55,60,65,70,75,80,100},{0,2,2.25,2.5,2.75,3,3.25,3.5,3.75,4,"Invalid Entry"})</f>
        <v>3.25</v>
      </c>
      <c r="O20" t="s">
        <v>196</v>
      </c>
    </row>
    <row r="21" spans="1:15" x14ac:dyDescent="0.3">
      <c r="A21" s="32">
        <f>StudentList!B20</f>
        <v>140931019</v>
      </c>
      <c r="B21">
        <v>8</v>
      </c>
      <c r="C21">
        <v>15</v>
      </c>
      <c r="D21">
        <v>54</v>
      </c>
      <c r="E21">
        <f t="shared" si="1"/>
        <v>77</v>
      </c>
      <c r="F21">
        <f>LOOKUP(E21,{0,40,45,50,55,60,65,70,75,80,100},{0,2,2.25,2.5,2.75,3,3.25,3.5,3.75,4,"Invalid Entry"})</f>
        <v>3.75</v>
      </c>
      <c r="G21" t="str">
        <f t="shared" si="2"/>
        <v>A</v>
      </c>
      <c r="I21" s="32">
        <f t="shared" si="0"/>
        <v>140931019</v>
      </c>
      <c r="J21">
        <v>8</v>
      </c>
      <c r="K21">
        <v>15</v>
      </c>
      <c r="L21">
        <v>52</v>
      </c>
      <c r="M21">
        <f t="shared" si="3"/>
        <v>75</v>
      </c>
      <c r="N21">
        <f>LOOKUP(M21,{0,40,45,50,55,60,65,70,75,80,100},{0,2,2.25,2.5,2.75,3,3.25,3.5,3.75,4,"Invalid Entry"})</f>
        <v>3.75</v>
      </c>
      <c r="O21" t="s">
        <v>194</v>
      </c>
    </row>
    <row r="22" spans="1:15" x14ac:dyDescent="0.3">
      <c r="A22" s="32">
        <f>StudentList!B21</f>
        <v>140931020</v>
      </c>
      <c r="B22">
        <v>10</v>
      </c>
      <c r="C22">
        <v>17</v>
      </c>
      <c r="D22">
        <v>42</v>
      </c>
      <c r="E22">
        <f t="shared" si="1"/>
        <v>69</v>
      </c>
      <c r="F22">
        <f>LOOKUP(E22,{0,40,45,50,55,60,65,70,75,80,100},{0,2,2.25,2.5,2.75,3,3.25,3.5,3.75,4,"Invalid Entry"})</f>
        <v>3.25</v>
      </c>
      <c r="G22" t="str">
        <f t="shared" si="2"/>
        <v>B+</v>
      </c>
      <c r="I22" s="32">
        <f t="shared" si="0"/>
        <v>140931020</v>
      </c>
      <c r="J22">
        <v>9</v>
      </c>
      <c r="K22">
        <v>16</v>
      </c>
      <c r="L22">
        <v>61</v>
      </c>
      <c r="M22">
        <f t="shared" si="3"/>
        <v>86</v>
      </c>
      <c r="N22">
        <f>LOOKUP(M22,{0,40,45,50,55,60,65,70,75,80,100},{0,2,2.25,2.5,2.75,3,3.25,3.5,3.75,4,"Invalid Entry"})</f>
        <v>4</v>
      </c>
      <c r="O22" t="s">
        <v>193</v>
      </c>
    </row>
    <row r="23" spans="1:15" x14ac:dyDescent="0.3">
      <c r="A23" s="32">
        <f>StudentList!B22</f>
        <v>140931021</v>
      </c>
      <c r="B23">
        <v>10</v>
      </c>
      <c r="C23">
        <v>16</v>
      </c>
      <c r="D23">
        <v>56</v>
      </c>
      <c r="E23">
        <f t="shared" si="1"/>
        <v>82</v>
      </c>
      <c r="F23">
        <f>LOOKUP(E23,{0,40,45,50,55,60,65,70,75,80,100},{0,2,2.25,2.5,2.75,3,3.25,3.5,3.75,4,"Invalid Entry"})</f>
        <v>4</v>
      </c>
      <c r="G23" t="str">
        <f t="shared" si="2"/>
        <v>A+</v>
      </c>
      <c r="I23" s="32">
        <f t="shared" si="0"/>
        <v>140931021</v>
      </c>
      <c r="J23">
        <v>6</v>
      </c>
      <c r="K23">
        <v>18</v>
      </c>
      <c r="L23">
        <v>59</v>
      </c>
      <c r="M23">
        <f t="shared" si="3"/>
        <v>83</v>
      </c>
      <c r="N23">
        <f>LOOKUP(M23,{0,40,45,50,55,60,65,70,75,80,100},{0,2,2.25,2.5,2.75,3,3.25,3.5,3.75,4,"Invalid Entry"})</f>
        <v>4</v>
      </c>
      <c r="O23" t="s">
        <v>193</v>
      </c>
    </row>
    <row r="24" spans="1:15" x14ac:dyDescent="0.3">
      <c r="A24" s="32">
        <f>StudentList!B23</f>
        <v>140931022</v>
      </c>
      <c r="B24">
        <v>9</v>
      </c>
      <c r="C24">
        <v>15</v>
      </c>
      <c r="D24">
        <v>49</v>
      </c>
      <c r="E24">
        <f t="shared" si="1"/>
        <v>73</v>
      </c>
      <c r="F24">
        <f>LOOKUP(E24,{0,40,45,50,55,60,65,70,75,80,100},{0,2,2.25,2.5,2.75,3,3.25,3.5,3.75,4,"Invalid Entry"})</f>
        <v>3.5</v>
      </c>
      <c r="G24" t="str">
        <f t="shared" si="2"/>
        <v>A-</v>
      </c>
      <c r="I24" s="32">
        <f t="shared" si="0"/>
        <v>140931022</v>
      </c>
      <c r="J24">
        <v>9</v>
      </c>
      <c r="K24">
        <v>14</v>
      </c>
      <c r="L24">
        <v>45</v>
      </c>
      <c r="M24">
        <f t="shared" si="3"/>
        <v>68</v>
      </c>
      <c r="N24">
        <f>LOOKUP(M24,{0,40,45,50,55,60,65,70,75,80,100},{0,2,2.25,2.5,2.75,3,3.25,3.5,3.75,4,"Invalid Entry"})</f>
        <v>3.25</v>
      </c>
      <c r="O24" t="s">
        <v>196</v>
      </c>
    </row>
    <row r="25" spans="1:15" x14ac:dyDescent="0.3">
      <c r="A25" s="32">
        <f>StudentList!B24</f>
        <v>140931023</v>
      </c>
      <c r="B25">
        <v>8</v>
      </c>
      <c r="C25">
        <v>14</v>
      </c>
      <c r="D25">
        <v>39</v>
      </c>
      <c r="E25">
        <f t="shared" si="1"/>
        <v>61</v>
      </c>
      <c r="F25">
        <f>LOOKUP(E25,{0,40,45,50,55,60,65,70,75,80,100},{0,2,2.25,2.5,2.75,3,3.25,3.5,3.75,4,"Invalid Entry"})</f>
        <v>3</v>
      </c>
      <c r="G25" t="str">
        <f t="shared" si="2"/>
        <v>B</v>
      </c>
      <c r="I25" s="32">
        <f t="shared" si="0"/>
        <v>140931023</v>
      </c>
      <c r="J25">
        <v>6</v>
      </c>
      <c r="K25">
        <v>10</v>
      </c>
      <c r="L25">
        <v>65</v>
      </c>
      <c r="M25">
        <f t="shared" si="3"/>
        <v>81</v>
      </c>
      <c r="N25">
        <f>LOOKUP(M25,{0,40,45,50,55,60,65,70,75,80,100},{0,2,2.25,2.5,2.75,3,3.25,3.5,3.75,4,"Invalid Entry"})</f>
        <v>4</v>
      </c>
      <c r="O25" t="s">
        <v>193</v>
      </c>
    </row>
    <row r="26" spans="1:15" x14ac:dyDescent="0.3">
      <c r="A26" s="32">
        <f>StudentList!B25</f>
        <v>140931024</v>
      </c>
      <c r="B26">
        <v>10</v>
      </c>
      <c r="C26">
        <v>16</v>
      </c>
      <c r="D26">
        <v>53</v>
      </c>
      <c r="E26">
        <f t="shared" si="1"/>
        <v>79</v>
      </c>
      <c r="F26">
        <f>LOOKUP(E26,{0,40,45,50,55,60,65,70,75,80,100},{0,2,2.25,2.5,2.75,3,3.25,3.5,3.75,4,"Invalid Entry"})</f>
        <v>3.75</v>
      </c>
      <c r="G26" t="str">
        <f t="shared" si="2"/>
        <v>A</v>
      </c>
      <c r="I26" s="32">
        <f t="shared" si="0"/>
        <v>140931024</v>
      </c>
      <c r="J26">
        <v>8</v>
      </c>
      <c r="K26">
        <v>18</v>
      </c>
      <c r="L26">
        <v>65</v>
      </c>
      <c r="M26">
        <f t="shared" si="3"/>
        <v>91</v>
      </c>
      <c r="N26">
        <f>LOOKUP(M26,{0,40,45,50,55,60,65,70,75,80,100},{0,2,2.25,2.5,2.75,3,3.25,3.5,3.75,4,"Invalid Entry"})</f>
        <v>4</v>
      </c>
      <c r="O26" t="s">
        <v>193</v>
      </c>
    </row>
    <row r="27" spans="1:15" x14ac:dyDescent="0.3">
      <c r="A27" s="32">
        <f>StudentList!B26</f>
        <v>140931025</v>
      </c>
      <c r="B27">
        <v>7</v>
      </c>
      <c r="C27">
        <v>15</v>
      </c>
      <c r="D27">
        <v>42</v>
      </c>
      <c r="E27">
        <f>SUM(B27:D27)</f>
        <v>64</v>
      </c>
      <c r="F27">
        <f>LOOKUP(E27,{0,40,45,50,55,60,65,70,75,80,100},{0,2,2.25,2.5,2.75,3,3.25,3.5,3.75,4,"Invalid Entry"})</f>
        <v>3</v>
      </c>
      <c r="G27" t="str">
        <f t="shared" si="2"/>
        <v>B</v>
      </c>
      <c r="I27" s="32">
        <f t="shared" si="0"/>
        <v>140931025</v>
      </c>
      <c r="J27">
        <v>8</v>
      </c>
      <c r="K27">
        <v>12</v>
      </c>
      <c r="L27">
        <v>47</v>
      </c>
      <c r="M27">
        <f t="shared" si="3"/>
        <v>67</v>
      </c>
      <c r="N27">
        <f>LOOKUP(M27,{0,40,45,50,55,60,65,70,75,80,100},{0,2,2.25,2.5,2.75,3,3.25,3.5,3.75,4,"Invalid Entry"})</f>
        <v>3.25</v>
      </c>
      <c r="O27" t="s">
        <v>196</v>
      </c>
    </row>
    <row r="28" spans="1:15" x14ac:dyDescent="0.3">
      <c r="A28" s="32">
        <f>StudentList!B27</f>
        <v>140931026</v>
      </c>
      <c r="B28">
        <v>9</v>
      </c>
      <c r="C28">
        <v>14</v>
      </c>
      <c r="D28">
        <v>48</v>
      </c>
      <c r="E28">
        <f t="shared" si="1"/>
        <v>71</v>
      </c>
      <c r="F28">
        <f>LOOKUP(E28,{0,40,45,50,55,60,65,70,75,80,100},{0,2,2.25,2.5,2.75,3,3.25,3.5,3.75,4,"Invalid Entry"})</f>
        <v>3.5</v>
      </c>
      <c r="G28" t="str">
        <f t="shared" si="2"/>
        <v>A-</v>
      </c>
      <c r="I28" s="32">
        <f t="shared" si="0"/>
        <v>140931026</v>
      </c>
      <c r="J28">
        <v>6</v>
      </c>
      <c r="K28">
        <v>14</v>
      </c>
      <c r="L28">
        <v>48</v>
      </c>
      <c r="M28">
        <f t="shared" si="3"/>
        <v>68</v>
      </c>
      <c r="N28">
        <f>LOOKUP(M28,{0,40,45,50,55,60,65,70,75,80,100},{0,2,2.25,2.5,2.75,3,3.25,3.5,3.75,4,"Invalid Entry"})</f>
        <v>3.25</v>
      </c>
      <c r="O28" t="s">
        <v>196</v>
      </c>
    </row>
    <row r="29" spans="1:15" x14ac:dyDescent="0.3">
      <c r="A29" s="32">
        <f>StudentList!B28</f>
        <v>140931027</v>
      </c>
      <c r="B29">
        <v>8</v>
      </c>
      <c r="C29">
        <v>16</v>
      </c>
      <c r="D29">
        <v>49</v>
      </c>
      <c r="E29">
        <f t="shared" si="1"/>
        <v>73</v>
      </c>
      <c r="F29">
        <f>LOOKUP(E29,{0,40,45,50,55,60,65,70,75,80,100},{0,2,2.25,2.5,2.75,3,3.25,3.5,3.75,4,"Invalid Entry"})</f>
        <v>3.5</v>
      </c>
      <c r="G29" t="str">
        <f t="shared" si="2"/>
        <v>A-</v>
      </c>
      <c r="I29" s="32">
        <f t="shared" si="0"/>
        <v>140931027</v>
      </c>
      <c r="J29">
        <v>10</v>
      </c>
      <c r="K29">
        <v>15</v>
      </c>
      <c r="L29">
        <v>42</v>
      </c>
      <c r="M29">
        <f t="shared" si="3"/>
        <v>67</v>
      </c>
      <c r="N29">
        <f>LOOKUP(M29,{0,40,45,50,55,60,65,70,75,80,100},{0,2,2.25,2.5,2.75,3,3.25,3.5,3.75,4,"Invalid Entry"})</f>
        <v>3.25</v>
      </c>
      <c r="O29" t="s">
        <v>196</v>
      </c>
    </row>
    <row r="30" spans="1:15" x14ac:dyDescent="0.3">
      <c r="A30" s="32">
        <f>StudentList!B29</f>
        <v>140931028</v>
      </c>
      <c r="B30">
        <v>9</v>
      </c>
      <c r="C30">
        <v>16</v>
      </c>
      <c r="D30">
        <v>40</v>
      </c>
      <c r="E30">
        <f t="shared" si="1"/>
        <v>65</v>
      </c>
      <c r="F30">
        <f>LOOKUP(E30,{0,40,45,50,55,60,65,70,75,80,100},{0,2,2.25,2.5,2.75,3,3.25,3.5,3.75,4,"Invalid Entry"})</f>
        <v>3.25</v>
      </c>
      <c r="G30" t="str">
        <f t="shared" si="2"/>
        <v>B+</v>
      </c>
      <c r="I30" s="32">
        <f t="shared" si="0"/>
        <v>140931028</v>
      </c>
      <c r="J30">
        <v>7</v>
      </c>
      <c r="K30">
        <v>16</v>
      </c>
      <c r="L30">
        <v>45</v>
      </c>
      <c r="M30">
        <f t="shared" si="3"/>
        <v>68</v>
      </c>
      <c r="N30">
        <f>LOOKUP(M30,{0,40,45,50,55,60,65,70,75,80,100},{0,2,2.25,2.5,2.75,3,3.25,3.5,3.75,4,"Invalid Entry"})</f>
        <v>3.25</v>
      </c>
      <c r="O30" t="s">
        <v>196</v>
      </c>
    </row>
    <row r="31" spans="1:15" x14ac:dyDescent="0.3">
      <c r="A31" s="32">
        <f>StudentList!B30</f>
        <v>140931029</v>
      </c>
      <c r="B31">
        <v>10</v>
      </c>
      <c r="C31">
        <v>17</v>
      </c>
      <c r="D31">
        <v>46</v>
      </c>
      <c r="E31">
        <f t="shared" si="1"/>
        <v>73</v>
      </c>
      <c r="F31">
        <f>LOOKUP(E31,{0,40,45,50,55,60,65,70,75,80,100},{0,2,2.25,2.5,2.75,3,3.25,3.5,3.75,4,"Invalid Entry"})</f>
        <v>3.5</v>
      </c>
      <c r="G31" t="str">
        <f t="shared" si="2"/>
        <v>A-</v>
      </c>
      <c r="I31" s="32">
        <f t="shared" si="0"/>
        <v>140931029</v>
      </c>
      <c r="J31">
        <v>8</v>
      </c>
      <c r="K31">
        <v>17</v>
      </c>
      <c r="L31">
        <v>46</v>
      </c>
      <c r="M31">
        <f t="shared" si="3"/>
        <v>71</v>
      </c>
      <c r="N31">
        <f>LOOKUP(M31,{0,40,45,50,55,60,65,70,75,80,100},{0,2,2.25,2.5,2.75,3,3.25,3.5,3.75,4,"Invalid Entry"})</f>
        <v>3.5</v>
      </c>
      <c r="O31" t="s">
        <v>195</v>
      </c>
    </row>
    <row r="32" spans="1:15" x14ac:dyDescent="0.3">
      <c r="A32" s="32">
        <f>StudentList!B31</f>
        <v>140931030</v>
      </c>
      <c r="B32">
        <v>7</v>
      </c>
      <c r="C32">
        <v>15</v>
      </c>
      <c r="D32">
        <v>40</v>
      </c>
      <c r="E32">
        <f t="shared" si="1"/>
        <v>62</v>
      </c>
      <c r="F32">
        <f>LOOKUP(E32,{0,40,45,50,55,60,65,70,75,80,100},{0,2,2.25,2.5,2.75,3,3.25,3.5,3.75,4,"Invalid Entry"})</f>
        <v>3</v>
      </c>
      <c r="G32" t="str">
        <f t="shared" si="2"/>
        <v>B</v>
      </c>
      <c r="I32" s="32">
        <f t="shared" si="0"/>
        <v>140931030</v>
      </c>
      <c r="J32">
        <v>9</v>
      </c>
      <c r="K32">
        <v>16</v>
      </c>
      <c r="L32">
        <v>47</v>
      </c>
      <c r="M32">
        <f t="shared" si="3"/>
        <v>72</v>
      </c>
      <c r="N32">
        <f>LOOKUP(M32,{0,40,45,50,55,60,65,70,75,80,100},{0,2,2.25,2.5,2.75,3,3.25,3.5,3.75,4,"Invalid Entry"})</f>
        <v>3.5</v>
      </c>
      <c r="O32" t="s">
        <v>195</v>
      </c>
    </row>
    <row r="33" spans="1:15" x14ac:dyDescent="0.3">
      <c r="A33" s="32">
        <f>StudentList!B32</f>
        <v>140931031</v>
      </c>
      <c r="B33">
        <v>9</v>
      </c>
      <c r="C33">
        <v>19</v>
      </c>
      <c r="D33">
        <v>60</v>
      </c>
      <c r="E33">
        <f t="shared" si="1"/>
        <v>88</v>
      </c>
      <c r="F33">
        <f>LOOKUP(E33,{0,40,45,50,55,60,65,70,75,80,100},{0,2,2.25,2.5,2.75,3,3.25,3.5,3.75,4,"Invalid Entry"})</f>
        <v>4</v>
      </c>
      <c r="G33" t="str">
        <f t="shared" si="2"/>
        <v>A+</v>
      </c>
      <c r="I33" s="32">
        <f t="shared" si="0"/>
        <v>140931031</v>
      </c>
      <c r="J33">
        <v>6</v>
      </c>
      <c r="K33">
        <v>15</v>
      </c>
      <c r="L33">
        <v>49</v>
      </c>
      <c r="M33">
        <f t="shared" si="3"/>
        <v>70</v>
      </c>
      <c r="N33">
        <f>LOOKUP(M33,{0,40,45,50,55,60,65,70,75,80,100},{0,2,2.25,2.5,2.75,3,3.25,3.5,3.75,4,"Invalid Entry"})</f>
        <v>3.5</v>
      </c>
      <c r="O33" t="s">
        <v>195</v>
      </c>
    </row>
    <row r="34" spans="1:15" x14ac:dyDescent="0.3">
      <c r="A34" s="32">
        <f>StudentList!B33</f>
        <v>140931032</v>
      </c>
      <c r="B34">
        <v>8</v>
      </c>
      <c r="C34">
        <v>18</v>
      </c>
      <c r="D34">
        <v>47</v>
      </c>
      <c r="E34">
        <f t="shared" si="1"/>
        <v>73</v>
      </c>
      <c r="F34">
        <f>LOOKUP(E34,{0,40,45,50,55,60,65,70,75,80,100},{0,2,2.25,2.5,2.75,3,3.25,3.5,3.75,4,"Invalid Entry"})</f>
        <v>3.5</v>
      </c>
      <c r="G34" t="str">
        <f t="shared" si="2"/>
        <v>A-</v>
      </c>
      <c r="I34" s="32">
        <f t="shared" si="0"/>
        <v>140931032</v>
      </c>
      <c r="J34">
        <v>8</v>
      </c>
      <c r="K34">
        <v>14</v>
      </c>
      <c r="L34">
        <v>45</v>
      </c>
      <c r="M34">
        <f t="shared" si="3"/>
        <v>67</v>
      </c>
      <c r="N34">
        <f>LOOKUP(M34,{0,40,45,50,55,60,65,70,75,80,100},{0,2,2.25,2.5,2.75,3,3.25,3.5,3.75,4,"Invalid Entry"})</f>
        <v>3.25</v>
      </c>
      <c r="O34" t="s">
        <v>196</v>
      </c>
    </row>
    <row r="35" spans="1:15" x14ac:dyDescent="0.3">
      <c r="A35" s="32">
        <f>StudentList!B34</f>
        <v>140931033</v>
      </c>
      <c r="B35">
        <v>9</v>
      </c>
      <c r="C35">
        <v>15</v>
      </c>
      <c r="D35">
        <v>45</v>
      </c>
      <c r="E35">
        <f t="shared" si="1"/>
        <v>69</v>
      </c>
      <c r="F35">
        <f>LOOKUP(E35,{0,40,45,50,55,60,65,70,75,80,100},{0,2,2.25,2.5,2.75,3,3.25,3.5,3.75,4,"Invalid Entry"})</f>
        <v>3.25</v>
      </c>
      <c r="G35" t="str">
        <f t="shared" si="2"/>
        <v>B+</v>
      </c>
      <c r="I35" s="32">
        <f t="shared" si="0"/>
        <v>140931033</v>
      </c>
      <c r="J35">
        <v>9</v>
      </c>
      <c r="K35">
        <v>13</v>
      </c>
      <c r="L35">
        <v>44</v>
      </c>
      <c r="M35">
        <f t="shared" si="3"/>
        <v>66</v>
      </c>
      <c r="N35">
        <f>LOOKUP(M35,{0,40,45,50,55,60,65,70,75,80,100},{0,2,2.25,2.5,2.75,3,3.25,3.5,3.75,4,"Invalid Entry"})</f>
        <v>3.25</v>
      </c>
      <c r="O35" t="s">
        <v>196</v>
      </c>
    </row>
    <row r="36" spans="1:15" x14ac:dyDescent="0.3">
      <c r="A36" s="32">
        <f>StudentList!B35</f>
        <v>140931034</v>
      </c>
      <c r="B36">
        <v>9</v>
      </c>
      <c r="C36">
        <v>10</v>
      </c>
      <c r="D36">
        <v>46</v>
      </c>
      <c r="E36">
        <f t="shared" si="1"/>
        <v>65</v>
      </c>
      <c r="F36">
        <f>LOOKUP(E36,{0,40,45,50,55,60,65,70,75,80,100},{0,2,2.25,2.5,2.75,3,3.25,3.5,3.75,4,"Invalid Entry"})</f>
        <v>3.25</v>
      </c>
      <c r="G36" t="str">
        <f t="shared" si="2"/>
        <v>B+</v>
      </c>
      <c r="I36" s="32">
        <f t="shared" si="0"/>
        <v>140931034</v>
      </c>
      <c r="J36">
        <v>8</v>
      </c>
      <c r="K36">
        <v>12</v>
      </c>
      <c r="L36">
        <v>45</v>
      </c>
      <c r="M36">
        <f t="shared" si="3"/>
        <v>65</v>
      </c>
      <c r="N36">
        <f>LOOKUP(M36,{0,40,45,50,55,60,65,70,75,80,100},{0,2,2.25,2.5,2.75,3,3.25,3.5,3.75,4,"Invalid Entry"})</f>
        <v>3.25</v>
      </c>
      <c r="O36" t="s">
        <v>196</v>
      </c>
    </row>
    <row r="37" spans="1:15" x14ac:dyDescent="0.3">
      <c r="A37" s="32">
        <f>StudentList!B36</f>
        <v>140931035</v>
      </c>
      <c r="B37">
        <v>10</v>
      </c>
      <c r="C37">
        <v>14</v>
      </c>
      <c r="D37">
        <v>57</v>
      </c>
      <c r="E37">
        <f t="shared" si="1"/>
        <v>81</v>
      </c>
      <c r="F37">
        <f>LOOKUP(E37,{0,40,45,50,55,60,65,70,75,80,100},{0,2,2.25,2.5,2.75,3,3.25,3.5,3.75,4,"Invalid Entry"})</f>
        <v>4</v>
      </c>
      <c r="G37" t="str">
        <f t="shared" si="2"/>
        <v>A+</v>
      </c>
      <c r="I37" s="32">
        <f t="shared" si="0"/>
        <v>140931035</v>
      </c>
      <c r="J37">
        <v>6</v>
      </c>
      <c r="K37">
        <v>15</v>
      </c>
      <c r="L37">
        <v>47</v>
      </c>
      <c r="M37">
        <f t="shared" si="3"/>
        <v>68</v>
      </c>
      <c r="N37">
        <f>LOOKUP(M37,{0,40,45,50,55,60,65,70,75,80,100},{0,2,2.25,2.5,2.75,3,3.25,3.5,3.75,4,"Invalid Entry"})</f>
        <v>3.25</v>
      </c>
      <c r="O37" t="s">
        <v>196</v>
      </c>
    </row>
    <row r="38" spans="1:15" x14ac:dyDescent="0.3">
      <c r="A38" s="32">
        <f>StudentList!B37</f>
        <v>140931036</v>
      </c>
      <c r="B38">
        <v>6</v>
      </c>
      <c r="C38">
        <v>13</v>
      </c>
      <c r="D38">
        <v>39</v>
      </c>
      <c r="E38">
        <f t="shared" si="1"/>
        <v>58</v>
      </c>
      <c r="F38">
        <f>LOOKUP(E38,{0,40,45,50,55,60,65,70,75,80,100},{0,2,2.25,2.5,2.75,3,3.25,3.5,3.75,4,"Invalid Entry"})</f>
        <v>2.75</v>
      </c>
      <c r="G38" t="str">
        <f t="shared" si="2"/>
        <v>B-</v>
      </c>
      <c r="I38" s="32">
        <f t="shared" si="0"/>
        <v>140931036</v>
      </c>
      <c r="J38">
        <v>7</v>
      </c>
      <c r="K38">
        <v>16</v>
      </c>
      <c r="L38">
        <v>48</v>
      </c>
      <c r="M38">
        <f t="shared" si="3"/>
        <v>71</v>
      </c>
      <c r="N38">
        <f>LOOKUP(M38,{0,40,45,50,55,60,65,70,75,80,100},{0,2,2.25,2.5,2.75,3,3.25,3.5,3.75,4,"Invalid Entry"})</f>
        <v>3.5</v>
      </c>
      <c r="O38" t="s">
        <v>195</v>
      </c>
    </row>
    <row r="39" spans="1:15" x14ac:dyDescent="0.3">
      <c r="A39" s="32">
        <f>StudentList!B38</f>
        <v>140931037</v>
      </c>
      <c r="B39">
        <v>7</v>
      </c>
      <c r="C39">
        <v>14</v>
      </c>
      <c r="D39">
        <v>38</v>
      </c>
      <c r="E39">
        <f t="shared" si="1"/>
        <v>59</v>
      </c>
      <c r="F39">
        <f>LOOKUP(E39,{0,40,45,50,55,60,65,70,75,80,100},{0,2,2.25,2.5,2.75,3,3.25,3.5,3.75,4,"Invalid Entry"})</f>
        <v>2.75</v>
      </c>
      <c r="G39" t="str">
        <f t="shared" si="2"/>
        <v>B-</v>
      </c>
      <c r="I39" s="32">
        <f t="shared" si="0"/>
        <v>140931037</v>
      </c>
      <c r="J39">
        <v>8</v>
      </c>
      <c r="K39">
        <v>15</v>
      </c>
      <c r="L39">
        <v>49</v>
      </c>
      <c r="M39">
        <f t="shared" si="3"/>
        <v>72</v>
      </c>
      <c r="N39">
        <f>LOOKUP(M39,{0,40,45,50,55,60,65,70,75,80,100},{0,2,2.25,2.5,2.75,3,3.25,3.5,3.75,4,"Invalid Entry"})</f>
        <v>3.5</v>
      </c>
      <c r="O39" t="s">
        <v>195</v>
      </c>
    </row>
    <row r="40" spans="1:15" x14ac:dyDescent="0.3">
      <c r="A40" s="32">
        <f>StudentList!B39</f>
        <v>140931038</v>
      </c>
      <c r="B40">
        <v>8</v>
      </c>
      <c r="C40">
        <v>15</v>
      </c>
      <c r="D40">
        <v>34</v>
      </c>
      <c r="E40">
        <f t="shared" si="1"/>
        <v>57</v>
      </c>
      <c r="F40">
        <f>LOOKUP(E40,{0,40,45,50,55,60,65,70,75,80,100},{0,2,2.25,2.5,2.75,3,3.25,3.5,3.75,4,"Invalid Entry"})</f>
        <v>2.75</v>
      </c>
      <c r="G40" t="str">
        <f t="shared" si="2"/>
        <v>B-</v>
      </c>
      <c r="I40" s="32">
        <f t="shared" si="0"/>
        <v>140931038</v>
      </c>
      <c r="J40">
        <v>9</v>
      </c>
      <c r="K40">
        <v>13</v>
      </c>
      <c r="L40">
        <v>39</v>
      </c>
      <c r="M40">
        <f t="shared" si="3"/>
        <v>61</v>
      </c>
      <c r="N40">
        <f>LOOKUP(M40,{0,40,45,50,55,60,65,70,75,80,100},{0,2,2.25,2.5,2.75,3,3.25,3.5,3.75,4,"Invalid Entry"})</f>
        <v>3</v>
      </c>
      <c r="O40" t="s">
        <v>197</v>
      </c>
    </row>
    <row r="41" spans="1:15" x14ac:dyDescent="0.3">
      <c r="A41" s="32">
        <f>StudentList!B40</f>
        <v>140931039</v>
      </c>
      <c r="B41">
        <v>8</v>
      </c>
      <c r="C41">
        <v>14</v>
      </c>
      <c r="D41">
        <v>40</v>
      </c>
      <c r="E41">
        <f t="shared" si="1"/>
        <v>62</v>
      </c>
      <c r="F41">
        <f>LOOKUP(E41,{0,40,45,50,55,60,65,70,75,80,100},{0,2,2.25,2.5,2.75,3,3.25,3.5,3.75,4,"Invalid Entry"})</f>
        <v>3</v>
      </c>
      <c r="G41" t="str">
        <f t="shared" si="2"/>
        <v>B</v>
      </c>
      <c r="I41" s="32">
        <f t="shared" si="0"/>
        <v>140931039</v>
      </c>
      <c r="J41">
        <v>7</v>
      </c>
      <c r="K41">
        <v>12</v>
      </c>
      <c r="L41">
        <v>40</v>
      </c>
      <c r="M41">
        <f t="shared" si="3"/>
        <v>59</v>
      </c>
      <c r="N41">
        <f>LOOKUP(M41,{0,40,45,50,55,60,65,70,75,80,100},{0,2,2.25,2.5,2.75,3,3.25,3.5,3.75,4,"Invalid Entry"})</f>
        <v>2.75</v>
      </c>
      <c r="O41" t="s">
        <v>198</v>
      </c>
    </row>
    <row r="42" spans="1:15" x14ac:dyDescent="0.3">
      <c r="A42" s="32">
        <f>StudentList!B41</f>
        <v>140931040</v>
      </c>
      <c r="B42">
        <v>9</v>
      </c>
      <c r="C42">
        <v>16</v>
      </c>
      <c r="D42">
        <v>39</v>
      </c>
      <c r="E42">
        <f t="shared" si="1"/>
        <v>64</v>
      </c>
      <c r="F42">
        <f>LOOKUP(E42,{0,40,45,50,55,60,65,70,75,80,100},{0,2,2.25,2.5,2.75,3,3.25,3.5,3.75,4,"Invalid Entry"})</f>
        <v>3</v>
      </c>
      <c r="G42" t="str">
        <f t="shared" si="2"/>
        <v>B</v>
      </c>
      <c r="I42" s="32">
        <f t="shared" si="0"/>
        <v>140931040</v>
      </c>
      <c r="J42">
        <v>6</v>
      </c>
      <c r="K42">
        <v>17</v>
      </c>
      <c r="L42">
        <v>54</v>
      </c>
      <c r="M42">
        <f t="shared" si="3"/>
        <v>77</v>
      </c>
      <c r="N42">
        <f>LOOKUP(M42,{0,40,45,50,55,60,65,70,75,80,100},{0,2,2.25,2.5,2.75,3,3.25,3.5,3.75,4,"Invalid Entry"})</f>
        <v>3.75</v>
      </c>
      <c r="O42" t="s">
        <v>194</v>
      </c>
    </row>
    <row r="43" spans="1:15" x14ac:dyDescent="0.3">
      <c r="A43" s="32">
        <f>StudentList!B42</f>
        <v>140931041</v>
      </c>
      <c r="B43">
        <v>9</v>
      </c>
      <c r="C43">
        <v>15</v>
      </c>
      <c r="D43">
        <v>40</v>
      </c>
      <c r="E43">
        <f t="shared" si="1"/>
        <v>64</v>
      </c>
      <c r="F43">
        <f>LOOKUP(E43,{0,40,45,50,55,60,65,70,75,80,100},{0,2,2.25,2.5,2.75,3,3.25,3.5,3.75,4,"Invalid Entry"})</f>
        <v>3</v>
      </c>
      <c r="G43" t="str">
        <f t="shared" si="2"/>
        <v>B</v>
      </c>
      <c r="I43" s="32">
        <f t="shared" si="0"/>
        <v>140931041</v>
      </c>
      <c r="J43">
        <v>8</v>
      </c>
      <c r="K43">
        <v>20</v>
      </c>
      <c r="L43">
        <v>67</v>
      </c>
      <c r="M43">
        <f t="shared" si="3"/>
        <v>95</v>
      </c>
      <c r="N43">
        <f>LOOKUP(M43,{0,40,45,50,55,60,65,70,75,80,100},{0,2,2.25,2.5,2.75,3,3.25,3.5,3.75,4,"Invalid Entry"})</f>
        <v>4</v>
      </c>
      <c r="O43" t="s">
        <v>193</v>
      </c>
    </row>
    <row r="44" spans="1:15" x14ac:dyDescent="0.3">
      <c r="A44" s="32">
        <f>StudentList!B43</f>
        <v>140931042</v>
      </c>
      <c r="B44">
        <v>7</v>
      </c>
      <c r="C44">
        <v>16</v>
      </c>
      <c r="D44">
        <v>58</v>
      </c>
      <c r="E44">
        <f t="shared" si="1"/>
        <v>81</v>
      </c>
      <c r="F44">
        <f>LOOKUP(E44,{0,40,45,50,55,60,65,70,75,80,100},{0,2,2.25,2.5,2.75,3,3.25,3.5,3.75,4,"Invalid Entry"})</f>
        <v>4</v>
      </c>
      <c r="G44" t="str">
        <f t="shared" si="2"/>
        <v>A+</v>
      </c>
      <c r="I44" s="32">
        <f t="shared" si="0"/>
        <v>140931042</v>
      </c>
      <c r="J44">
        <v>8</v>
      </c>
      <c r="K44">
        <v>16</v>
      </c>
      <c r="L44">
        <v>65</v>
      </c>
      <c r="M44">
        <f t="shared" si="3"/>
        <v>89</v>
      </c>
      <c r="N44">
        <f>LOOKUP(M44,{0,40,45,50,55,60,65,70,75,80,100},{0,2,2.25,2.5,2.75,3,3.25,3.5,3.75,4,"Invalid Entry"})</f>
        <v>4</v>
      </c>
      <c r="O44" t="s">
        <v>193</v>
      </c>
    </row>
    <row r="45" spans="1:15" x14ac:dyDescent="0.3">
      <c r="A45" s="32">
        <f>StudentList!B44</f>
        <v>140931043</v>
      </c>
      <c r="B45">
        <v>10</v>
      </c>
      <c r="C45">
        <v>17</v>
      </c>
      <c r="D45">
        <v>45</v>
      </c>
      <c r="E45">
        <f t="shared" si="1"/>
        <v>72</v>
      </c>
      <c r="F45">
        <f>LOOKUP(E45,{0,40,45,50,55,60,65,70,75,80,100},{0,2,2.25,2.5,2.75,3,3.25,3.5,3.75,4,"Invalid Entry"})</f>
        <v>3.5</v>
      </c>
      <c r="G45" t="str">
        <f t="shared" si="2"/>
        <v>A-</v>
      </c>
      <c r="I45" s="32">
        <f t="shared" si="0"/>
        <v>140931043</v>
      </c>
      <c r="J45">
        <v>9</v>
      </c>
      <c r="K45">
        <v>15</v>
      </c>
      <c r="L45">
        <v>38</v>
      </c>
      <c r="M45">
        <f>SUM(J45:L45)</f>
        <v>62</v>
      </c>
      <c r="N45">
        <f>LOOKUP(M45,{0,40,45,50,55,60,65,70,75,80,100},{0,2,2.25,2.5,2.75,3,3.25,3.5,3.75,4,"Invalid Entry"})</f>
        <v>3</v>
      </c>
      <c r="O45" t="s">
        <v>197</v>
      </c>
    </row>
  </sheetData>
  <mergeCells count="2">
    <mergeCell ref="A1:G1"/>
    <mergeCell ref="I1:O1"/>
  </mergeCells>
  <phoneticPr fontId="10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StudentList</vt:lpstr>
      <vt:lpstr>CourseList</vt:lpstr>
      <vt:lpstr>CourseTeacher</vt:lpstr>
      <vt:lpstr>Sheet1</vt:lpstr>
      <vt:lpstr>CourseTeacher!Print_Area</vt:lpstr>
      <vt:lpstr>StudentList!Print_Area</vt:lpstr>
      <vt:lpstr>CourseList!temp</vt:lpstr>
      <vt:lpstr>CourseTeacher!temp_1</vt:lpstr>
    </vt:vector>
  </TitlesOfParts>
  <Company>cse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slip</dc:creator>
  <cp:lastModifiedBy>Hasibur Rahman</cp:lastModifiedBy>
  <cp:lastPrinted>2016-03-06T11:23:38Z</cp:lastPrinted>
  <dcterms:created xsi:type="dcterms:W3CDTF">2009-05-01T07:41:14Z</dcterms:created>
  <dcterms:modified xsi:type="dcterms:W3CDTF">2024-12-07T22:32:58Z</dcterms:modified>
</cp:coreProperties>
</file>