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RM\"/>
    </mc:Choice>
  </mc:AlternateContent>
  <xr:revisionPtr revIDLastSave="0" documentId="13_ncr:1_{D0C3021D-CC0A-4E07-82AB-F50E922655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 record" sheetId="1" r:id="rId1"/>
    <sheet name="Sheet3" sheetId="3" state="hidden" r:id="rId2"/>
  </sheets>
  <calcPr calcId="191029"/>
</workbook>
</file>

<file path=xl/calcChain.xml><?xml version="1.0" encoding="utf-8"?>
<calcChain xmlns="http://schemas.openxmlformats.org/spreadsheetml/2006/main">
  <c r="U35" i="3" l="1"/>
  <c r="E35" i="3"/>
  <c r="O34" i="3"/>
  <c r="O35" i="3" s="1"/>
  <c r="AI33" i="3"/>
  <c r="AG33" i="3"/>
  <c r="AE33" i="3"/>
  <c r="AC33" i="3"/>
  <c r="Y33" i="3"/>
  <c r="W33" i="3"/>
  <c r="U33" i="3"/>
  <c r="M33" i="3"/>
  <c r="K33" i="3"/>
  <c r="I33" i="3"/>
  <c r="G33" i="3"/>
  <c r="C33" i="3"/>
  <c r="AI32" i="3"/>
  <c r="AG32" i="3"/>
  <c r="AE32" i="3"/>
  <c r="AC32" i="3"/>
  <c r="Y32" i="3"/>
  <c r="W32" i="3"/>
  <c r="U32" i="3"/>
  <c r="G32" i="3"/>
  <c r="C32" i="3"/>
  <c r="AI31" i="3"/>
  <c r="AG31" i="3"/>
  <c r="AE31" i="3"/>
  <c r="AC31" i="3"/>
  <c r="Y31" i="3"/>
  <c r="W31" i="3"/>
  <c r="U31" i="3"/>
  <c r="C31" i="3"/>
  <c r="AI27" i="3"/>
  <c r="AG27" i="3"/>
  <c r="AE27" i="3"/>
  <c r="AC27" i="3"/>
  <c r="W27" i="3"/>
  <c r="U27" i="3"/>
  <c r="C27" i="3"/>
  <c r="AI26" i="3"/>
  <c r="AG26" i="3"/>
  <c r="AE26" i="3"/>
  <c r="AC26" i="3"/>
  <c r="W26" i="3"/>
  <c r="U26" i="3"/>
  <c r="M26" i="3"/>
  <c r="K26" i="3"/>
  <c r="I26" i="3"/>
  <c r="G26" i="3"/>
  <c r="C26" i="3"/>
  <c r="AI25" i="3"/>
  <c r="AG25" i="3"/>
  <c r="AE25" i="3"/>
  <c r="AC25" i="3"/>
  <c r="W25" i="3"/>
  <c r="U25" i="3"/>
  <c r="K25" i="3"/>
  <c r="C25" i="3"/>
  <c r="AI24" i="3"/>
  <c r="AG24" i="3"/>
  <c r="AE24" i="3"/>
  <c r="AC24" i="3"/>
  <c r="W24" i="3"/>
  <c r="U24" i="3"/>
  <c r="M24" i="3"/>
  <c r="K24" i="3"/>
  <c r="I24" i="3"/>
  <c r="C24" i="3"/>
  <c r="AO23" i="3"/>
  <c r="AO34" i="3" s="1"/>
  <c r="AM23" i="3"/>
  <c r="AM34" i="3" s="1"/>
  <c r="AK23" i="3"/>
  <c r="AK34" i="3" s="1"/>
  <c r="AI23" i="3"/>
  <c r="AG23" i="3"/>
  <c r="AE23" i="3"/>
  <c r="AC23" i="3"/>
  <c r="AA23" i="3"/>
  <c r="W23" i="3"/>
  <c r="U23" i="3"/>
  <c r="M23" i="3"/>
  <c r="K23" i="3"/>
  <c r="I23" i="3"/>
  <c r="G23" i="3"/>
  <c r="C23" i="3"/>
  <c r="AI22" i="3"/>
  <c r="AG22" i="3"/>
  <c r="AE22" i="3"/>
  <c r="AC22" i="3"/>
  <c r="W22" i="3"/>
  <c r="U22" i="3"/>
  <c r="C22" i="3"/>
  <c r="AI21" i="3"/>
  <c r="AG21" i="3"/>
  <c r="AE21" i="3"/>
  <c r="AC21" i="3"/>
  <c r="W21" i="3"/>
  <c r="U21" i="3"/>
  <c r="C21" i="3"/>
  <c r="AI20" i="3"/>
  <c r="AG20" i="3"/>
  <c r="AE20" i="3"/>
  <c r="AC20" i="3"/>
  <c r="W20" i="3"/>
  <c r="U20" i="3"/>
  <c r="M20" i="3"/>
  <c r="K20" i="3"/>
  <c r="I20" i="3"/>
  <c r="G20" i="3"/>
  <c r="C20" i="3"/>
  <c r="AI19" i="3"/>
  <c r="AG19" i="3"/>
  <c r="AE19" i="3"/>
  <c r="AC19" i="3"/>
  <c r="W19" i="3"/>
  <c r="U19" i="3"/>
  <c r="M19" i="3"/>
  <c r="K19" i="3"/>
  <c r="I19" i="3"/>
  <c r="G19" i="3"/>
  <c r="C19" i="3"/>
  <c r="AI18" i="3"/>
  <c r="AG18" i="3"/>
  <c r="AE18" i="3"/>
  <c r="AC18" i="3"/>
  <c r="W18" i="3"/>
  <c r="U18" i="3"/>
  <c r="G18" i="3"/>
  <c r="C18" i="3"/>
  <c r="AI17" i="3"/>
  <c r="AG17" i="3"/>
  <c r="AE17" i="3"/>
  <c r="AC17" i="3"/>
  <c r="W17" i="3"/>
  <c r="U17" i="3"/>
  <c r="G17" i="3"/>
  <c r="C17" i="3"/>
  <c r="AI16" i="3"/>
  <c r="AG16" i="3"/>
  <c r="AE16" i="3"/>
  <c r="AC16" i="3"/>
  <c r="W16" i="3"/>
  <c r="U16" i="3"/>
  <c r="C16" i="3"/>
  <c r="AI15" i="3"/>
  <c r="AG15" i="3"/>
  <c r="AE15" i="3"/>
  <c r="AC15" i="3"/>
  <c r="W15" i="3"/>
  <c r="U15" i="3"/>
  <c r="G15" i="3"/>
  <c r="C15" i="3"/>
  <c r="AI14" i="3"/>
  <c r="AG14" i="3"/>
  <c r="AE14" i="3"/>
  <c r="AC14" i="3"/>
  <c r="W14" i="3"/>
  <c r="U14" i="3"/>
  <c r="G14" i="3"/>
  <c r="C14" i="3"/>
  <c r="AI13" i="3"/>
  <c r="AG13" i="3"/>
  <c r="AE13" i="3"/>
  <c r="AC13" i="3"/>
  <c r="W13" i="3"/>
  <c r="U13" i="3"/>
  <c r="G13" i="3"/>
  <c r="C13" i="3"/>
  <c r="AG9" i="3"/>
  <c r="AE9" i="3"/>
  <c r="AC9" i="3"/>
  <c r="Y9" i="3"/>
  <c r="W9" i="3"/>
  <c r="U9" i="3"/>
  <c r="S9" i="3"/>
  <c r="Q9" i="3"/>
  <c r="Q34" i="3" s="1"/>
  <c r="Q35" i="3" s="1"/>
  <c r="G9" i="3"/>
  <c r="E9" i="3"/>
  <c r="C9" i="3"/>
  <c r="AG8" i="3"/>
  <c r="AE8" i="3"/>
  <c r="AC8" i="3"/>
  <c r="Y8" i="3"/>
  <c r="W8" i="3"/>
  <c r="U8" i="3"/>
  <c r="S8" i="3"/>
  <c r="G8" i="3"/>
  <c r="E8" i="3"/>
  <c r="C8" i="3"/>
  <c r="AG7" i="3"/>
  <c r="AE7" i="3"/>
  <c r="AC7" i="3"/>
  <c r="Y7" i="3"/>
  <c r="W7" i="3"/>
  <c r="U7" i="3"/>
  <c r="C7" i="3"/>
  <c r="AG6" i="3"/>
  <c r="AE6" i="3"/>
  <c r="AC6" i="3"/>
  <c r="Y6" i="3"/>
  <c r="W6" i="3"/>
  <c r="U6" i="3"/>
  <c r="M6" i="3"/>
  <c r="K6" i="3"/>
  <c r="I6" i="3"/>
  <c r="G6" i="3"/>
  <c r="E6" i="3"/>
  <c r="C6" i="3"/>
  <c r="AG5" i="3"/>
  <c r="AE5" i="3"/>
  <c r="AC5" i="3"/>
  <c r="Y5" i="3"/>
  <c r="W5" i="3"/>
  <c r="U5" i="3"/>
  <c r="M5" i="3"/>
  <c r="M34" i="3" s="1"/>
  <c r="K5" i="3"/>
  <c r="K34" i="3" s="1"/>
  <c r="I5" i="3"/>
  <c r="E5" i="3"/>
  <c r="C5" i="3"/>
  <c r="AG4" i="3"/>
  <c r="AE4" i="3"/>
  <c r="AC4" i="3"/>
  <c r="Y4" i="3"/>
  <c r="W4" i="3"/>
  <c r="U4" i="3"/>
  <c r="G4" i="3"/>
  <c r="E4" i="3"/>
  <c r="C4" i="3"/>
  <c r="AG3" i="3"/>
  <c r="AE3" i="3"/>
  <c r="AC3" i="3"/>
  <c r="AC34" i="3" s="1"/>
  <c r="Y3" i="3"/>
  <c r="Y34" i="3" s="1"/>
  <c r="W3" i="3"/>
  <c r="U3" i="3"/>
  <c r="E3" i="3"/>
  <c r="E34" i="3" s="1"/>
  <c r="C3" i="3"/>
  <c r="G34" i="3" l="1"/>
  <c r="G35" i="3" s="1"/>
  <c r="U34" i="3"/>
  <c r="AE34" i="3"/>
  <c r="AG34" i="3"/>
  <c r="I34" i="3"/>
  <c r="I35" i="3" s="1"/>
  <c r="AI34" i="3"/>
  <c r="W34" i="3"/>
  <c r="S34" i="3"/>
  <c r="S35" i="3" s="1"/>
</calcChain>
</file>

<file path=xl/sharedStrings.xml><?xml version="1.0" encoding="utf-8"?>
<sst xmlns="http://schemas.openxmlformats.org/spreadsheetml/2006/main" count="684" uniqueCount="433">
  <si>
    <t>Item</t>
  </si>
  <si>
    <t>Unit price</t>
  </si>
  <si>
    <t>Egg Kottu</t>
  </si>
  <si>
    <t>Chicken Kottu</t>
  </si>
  <si>
    <t>Sea food Kottu</t>
  </si>
  <si>
    <t>Mix Kottu</t>
  </si>
  <si>
    <t>Vegetable Kottu</t>
  </si>
  <si>
    <t>Dolphin Kottu</t>
  </si>
  <si>
    <t>Cheese Chicken Kottu</t>
  </si>
  <si>
    <t>Set Menu (Samba)</t>
  </si>
  <si>
    <t>Chicken budget rice (Samba)</t>
  </si>
  <si>
    <t>Egg rice (Basmathi)</t>
  </si>
  <si>
    <t>Chicken mix rice(Basmathi)</t>
  </si>
  <si>
    <t>Chicken mix rice (Samba)</t>
  </si>
  <si>
    <t>Mix rice (Basmathi)</t>
  </si>
  <si>
    <t>Mix rice (Samba)</t>
  </si>
  <si>
    <t>Egg rice (Samba)</t>
  </si>
  <si>
    <t>Vegetable Rice (Samba)</t>
  </si>
  <si>
    <t>Nasi Goreng (Basmathi)</t>
  </si>
  <si>
    <t>Seafood Rice (Basmathi)</t>
  </si>
  <si>
    <t>Prawn Rice (Basmathi)</t>
  </si>
  <si>
    <t>Double mix rice (Basmathi)</t>
  </si>
  <si>
    <t>Sausage Rice (Basmathi)</t>
  </si>
  <si>
    <t>Chicken Biriyani (Basmathi)</t>
  </si>
  <si>
    <t>Egg Noodles</t>
  </si>
  <si>
    <t>Chicken Noodles</t>
  </si>
  <si>
    <t>Mix noodles</t>
  </si>
  <si>
    <t>Hot Dog</t>
  </si>
  <si>
    <t>Burger</t>
  </si>
  <si>
    <t>Watalappan</t>
  </si>
  <si>
    <t>Jelly youghurt</t>
  </si>
  <si>
    <t>Youghurt</t>
  </si>
  <si>
    <t>Milo</t>
  </si>
  <si>
    <t>Seven up</t>
  </si>
  <si>
    <t>Pepsi</t>
  </si>
  <si>
    <t>Roti</t>
  </si>
  <si>
    <t>Basmathi rice</t>
  </si>
  <si>
    <t>Samba rice</t>
  </si>
  <si>
    <t>Chicken</t>
  </si>
  <si>
    <t>Fish</t>
  </si>
  <si>
    <t>Prawns</t>
  </si>
  <si>
    <t>Cuttlefish</t>
  </si>
  <si>
    <t>Egg</t>
  </si>
  <si>
    <t>Salt</t>
  </si>
  <si>
    <t>Pepper</t>
  </si>
  <si>
    <t>Sausage</t>
  </si>
  <si>
    <t>Cheese</t>
  </si>
  <si>
    <t>Fresh milk</t>
  </si>
  <si>
    <t>Carrot</t>
  </si>
  <si>
    <t>Leeks</t>
  </si>
  <si>
    <t>Cabage</t>
  </si>
  <si>
    <t>Pinnaple</t>
  </si>
  <si>
    <t>Sesame oil</t>
  </si>
  <si>
    <t>Tomato ketchup</t>
  </si>
  <si>
    <t>Dark sause</t>
  </si>
  <si>
    <t>Oyster sause</t>
  </si>
  <si>
    <t>150kg</t>
  </si>
  <si>
    <t>30kg</t>
  </si>
  <si>
    <t>50kg</t>
  </si>
  <si>
    <t>28kg</t>
  </si>
  <si>
    <t>25kg</t>
  </si>
  <si>
    <t>2kg</t>
  </si>
  <si>
    <t>80kg</t>
  </si>
  <si>
    <t>355kg</t>
  </si>
  <si>
    <t>395kg</t>
  </si>
  <si>
    <t>32kg</t>
  </si>
  <si>
    <t>77kg</t>
  </si>
  <si>
    <t>Cabbage</t>
  </si>
  <si>
    <t>Oil</t>
  </si>
  <si>
    <t>Egg Kottu 20</t>
  </si>
  <si>
    <t>350g</t>
  </si>
  <si>
    <t>10g</t>
  </si>
  <si>
    <t>15g</t>
  </si>
  <si>
    <t>6g</t>
  </si>
  <si>
    <t>5g</t>
  </si>
  <si>
    <t>20ml</t>
  </si>
  <si>
    <t>Chicken Kottu 250</t>
  </si>
  <si>
    <t>40g</t>
  </si>
  <si>
    <t>Sea food Kottu 5</t>
  </si>
  <si>
    <t>400g</t>
  </si>
  <si>
    <t>30g</t>
  </si>
  <si>
    <t>Mix Kottu 10</t>
  </si>
  <si>
    <t>20g</t>
  </si>
  <si>
    <t>Vegetable Kottu 5</t>
  </si>
  <si>
    <t>Dolphin Kottu 5</t>
  </si>
  <si>
    <t>50ml</t>
  </si>
  <si>
    <t>Cheese Chicken Kottu 5</t>
  </si>
  <si>
    <t>750kg</t>
  </si>
  <si>
    <t>Rice</t>
  </si>
  <si>
    <t>Set Menu (Samba) 55</t>
  </si>
  <si>
    <t>250g</t>
  </si>
  <si>
    <t>5ml</t>
  </si>
  <si>
    <t>Chicken budget rice (Samba) 45</t>
  </si>
  <si>
    <t>200g</t>
  </si>
  <si>
    <t>Chicken mix rice (Basmathi) 40</t>
  </si>
  <si>
    <t>Egg rice (Basmathi) 15</t>
  </si>
  <si>
    <t xml:space="preserve">Chicken mix rice(Samba) 15 </t>
  </si>
  <si>
    <t>Chicken mix rice (Samba) 35</t>
  </si>
  <si>
    <t>Mix rice (Basmathi) 35</t>
  </si>
  <si>
    <t>Mix rice (Samba) 35</t>
  </si>
  <si>
    <t>Egg rice (Samba) 30</t>
  </si>
  <si>
    <t>Vegetavble Rice (Samba) 5</t>
  </si>
  <si>
    <t>Nasi Goreng (Basmathi) 10</t>
  </si>
  <si>
    <t>15ml</t>
  </si>
  <si>
    <t>Seafood Rice (Basmathi) 5</t>
  </si>
  <si>
    <t>Prawn Rice (Basmathi) 10</t>
  </si>
  <si>
    <t>Double mix rice (Basmathi) 20</t>
  </si>
  <si>
    <t>Sausage Rice (Basmathi) 35</t>
  </si>
  <si>
    <t>Noodles</t>
  </si>
  <si>
    <t>Egg Noodles 10</t>
  </si>
  <si>
    <t>Chicken Noodles 25</t>
  </si>
  <si>
    <t>Mix noodles 10</t>
  </si>
  <si>
    <t>480g</t>
  </si>
  <si>
    <t>280g</t>
  </si>
  <si>
    <t>240g</t>
  </si>
  <si>
    <t>100ml</t>
  </si>
  <si>
    <t>270g</t>
  </si>
  <si>
    <t>340g</t>
  </si>
  <si>
    <t>110g</t>
  </si>
  <si>
    <t>138g</t>
  </si>
  <si>
    <t>115g</t>
  </si>
  <si>
    <t>460ml</t>
  </si>
  <si>
    <t>90ml</t>
  </si>
  <si>
    <t>100l</t>
  </si>
  <si>
    <t>15l</t>
  </si>
  <si>
    <t>4l</t>
  </si>
  <si>
    <t>1l</t>
  </si>
  <si>
    <t>Stock for a week</t>
  </si>
  <si>
    <t>1/31/2024 
Amount</t>
  </si>
  <si>
    <t>1/29/2024 
Amount</t>
  </si>
  <si>
    <t>1/30/2024 
Amount</t>
  </si>
  <si>
    <t>1/28/2024 
Amount</t>
  </si>
  <si>
    <t>1/27/2024 
Amount</t>
  </si>
  <si>
    <t>1/26/2024 
Amount</t>
  </si>
  <si>
    <t>10/2/2024 
Amount</t>
  </si>
  <si>
    <t>1/25/2024 
Amount</t>
  </si>
  <si>
    <t>1/24/2024 
Amount</t>
  </si>
  <si>
    <t>1/23/2024 
Amount</t>
  </si>
  <si>
    <t>1/22/2024 
Amount</t>
  </si>
  <si>
    <t>1/21/2024 
Amount</t>
  </si>
  <si>
    <t>1/20/2024 
Amount</t>
  </si>
  <si>
    <t>1/19/2024 
Amount</t>
  </si>
  <si>
    <t>1/18/2024 
Amount</t>
  </si>
  <si>
    <t>1/17/2024 
Amount</t>
  </si>
  <si>
    <t>1/16/2024 
Amount</t>
  </si>
  <si>
    <t>1/15/2024 
Amount</t>
  </si>
  <si>
    <t>1/14/2024 
Amount</t>
  </si>
  <si>
    <t>1/13/2024 
Amount</t>
  </si>
  <si>
    <t>1/12/2024 
Amount</t>
  </si>
  <si>
    <t>1/11/2024 
Amount</t>
  </si>
  <si>
    <t>1/10/2024 
Amount</t>
  </si>
  <si>
    <t>1/9/2024 
Amount</t>
  </si>
  <si>
    <t>1/8/2024 
Amount</t>
  </si>
  <si>
    <t>1/7/2024 
Amount</t>
  </si>
  <si>
    <t>1/6/2024 
Amount</t>
  </si>
  <si>
    <t>1/5/2024 
Amount</t>
  </si>
  <si>
    <t>1/4/2024 
Amount</t>
  </si>
  <si>
    <t>1/3/2024 
Amount</t>
  </si>
  <si>
    <t>1/2/2024 
Amount</t>
  </si>
  <si>
    <t>1/1/2024 
Amount</t>
  </si>
  <si>
    <t>2/29/2024 
Amount</t>
  </si>
  <si>
    <t>2/28/2024 
Amount</t>
  </si>
  <si>
    <t>2/27/2024 
Amount</t>
  </si>
  <si>
    <t>2/26/2024 
Amount</t>
  </si>
  <si>
    <t>2/25/2024 
Amount</t>
  </si>
  <si>
    <t>2/24/2024 
Amount</t>
  </si>
  <si>
    <t>2/23/2024 
Amount</t>
  </si>
  <si>
    <t>2/22/2024 
Amount</t>
  </si>
  <si>
    <t>2/21/2024 
Amount</t>
  </si>
  <si>
    <t>2/20/2024 
Amount</t>
  </si>
  <si>
    <t>2/19/2024 
Amount</t>
  </si>
  <si>
    <t>2/18/2024 
Amount</t>
  </si>
  <si>
    <t>2/17/2024 
Amount</t>
  </si>
  <si>
    <t>2/16/2024 
Amount</t>
  </si>
  <si>
    <t>2/15/2024 
Amount</t>
  </si>
  <si>
    <t>2/14/2024 
Amount</t>
  </si>
  <si>
    <t>2/13/2024 
Amount</t>
  </si>
  <si>
    <t>2/12/2024 
Amount</t>
  </si>
  <si>
    <t>2/11/2024 
Amount</t>
  </si>
  <si>
    <t>2/10/2024 
Amount</t>
  </si>
  <si>
    <t>2/9/2024 
Amount</t>
  </si>
  <si>
    <t>2/8/2024 
Amount</t>
  </si>
  <si>
    <t>2/7/2024 
Amount</t>
  </si>
  <si>
    <t>2/6/2024 
Amount</t>
  </si>
  <si>
    <t>2/5/2024 
Amount</t>
  </si>
  <si>
    <t>2/4/2024 
Amount</t>
  </si>
  <si>
    <t>10/1/2024 
Amount</t>
  </si>
  <si>
    <t>10/3/2024 
Amount</t>
  </si>
  <si>
    <t>10/4/2024 
Amount</t>
  </si>
  <si>
    <t>10/5/2024 
Amount</t>
  </si>
  <si>
    <t>10/7/2024 
Amount</t>
  </si>
  <si>
    <t>10/8/2024 
Amount</t>
  </si>
  <si>
    <t>10/9/2024 
Amount</t>
  </si>
  <si>
    <t>10/10/2024 
Amount</t>
  </si>
  <si>
    <t>10/11/2024 
Amount</t>
  </si>
  <si>
    <t>10/12/2024 
Amount</t>
  </si>
  <si>
    <t>10/13/2024 
Amount</t>
  </si>
  <si>
    <t>10/14/2024 
Amount</t>
  </si>
  <si>
    <t>10/15/2024 
Amount</t>
  </si>
  <si>
    <t>10/16/2024 
Amount</t>
  </si>
  <si>
    <t>10/17/2024 
Amount</t>
  </si>
  <si>
    <t>10/18/2024 
Amount</t>
  </si>
  <si>
    <t>10/19/2024 
Amount</t>
  </si>
  <si>
    <t>10/20/2024 
Amount</t>
  </si>
  <si>
    <t>10/21/2024 
Amount</t>
  </si>
  <si>
    <t>10/22/2024 
Amount</t>
  </si>
  <si>
    <t>10/23/2024 
Amount</t>
  </si>
  <si>
    <t>10/24/2024 
Amount</t>
  </si>
  <si>
    <t>10/25/2024 
Amount</t>
  </si>
  <si>
    <t>10/26/2024 
Amount</t>
  </si>
  <si>
    <t>10/27/2024 
Amount</t>
  </si>
  <si>
    <t>10/28/2024 
Amount</t>
  </si>
  <si>
    <t>10/29/2024 
Amount</t>
  </si>
  <si>
    <t>10/30/2024 
Amount</t>
  </si>
  <si>
    <t>10/31/2024 
Amount</t>
  </si>
  <si>
    <t>9/1/2024 
Amount</t>
  </si>
  <si>
    <t>9/2/2024 
Amount</t>
  </si>
  <si>
    <t>9/3/2024 Amount</t>
  </si>
  <si>
    <t>9/4/2024 Amount</t>
  </si>
  <si>
    <t>9/5/2024 Amount</t>
  </si>
  <si>
    <t>9/6/2024 Amount</t>
  </si>
  <si>
    <t>9/7/2024 Amount</t>
  </si>
  <si>
    <t>9/8/2024 Amount</t>
  </si>
  <si>
    <t>9/9/2024 Amount</t>
  </si>
  <si>
    <t>9/10/2024 Amount</t>
  </si>
  <si>
    <t>9/11/2024 Amount</t>
  </si>
  <si>
    <t>9/12/2024 Amount</t>
  </si>
  <si>
    <t>9/13/2024 Amount</t>
  </si>
  <si>
    <t>9/14/2024 Amount</t>
  </si>
  <si>
    <t>9/15/2024 Amount</t>
  </si>
  <si>
    <t>9/16/2024 Amount</t>
  </si>
  <si>
    <t>9/17/2024 Amount</t>
  </si>
  <si>
    <t>9/18/2024 Amount</t>
  </si>
  <si>
    <t>9/19/2024 Amount</t>
  </si>
  <si>
    <t>9/20/2024 Amount</t>
  </si>
  <si>
    <t>9/21/2024 Amount</t>
  </si>
  <si>
    <t>9/22/2024 Amount</t>
  </si>
  <si>
    <t>9/23/2024 Amount</t>
  </si>
  <si>
    <t>9/24/2024 Amount</t>
  </si>
  <si>
    <t>9/25/2024 Amount</t>
  </si>
  <si>
    <t>9/26/2024 Amount</t>
  </si>
  <si>
    <t>9/27/2024 Amount</t>
  </si>
  <si>
    <t>9/28/2024 Amount</t>
  </si>
  <si>
    <t>9/29/2024 Amount</t>
  </si>
  <si>
    <t>9/30/2024 Amount</t>
  </si>
  <si>
    <t>8/1/2024 Amount</t>
  </si>
  <si>
    <t>8/2/2024 Amount</t>
  </si>
  <si>
    <t>8/3/2024 Amount</t>
  </si>
  <si>
    <t>8/4/2024 Amount</t>
  </si>
  <si>
    <t>8/5/2024 Amount</t>
  </si>
  <si>
    <t>8/6/2024 Amount</t>
  </si>
  <si>
    <t>8/7/2024 Amount</t>
  </si>
  <si>
    <t>8/8/2024 Amount</t>
  </si>
  <si>
    <t>8/9/2024 Amount</t>
  </si>
  <si>
    <t>8/10/2024 Amount</t>
  </si>
  <si>
    <t>8/11/2024 Amount</t>
  </si>
  <si>
    <t>8/12/2024 Amount</t>
  </si>
  <si>
    <t>8/13/2024 Amount</t>
  </si>
  <si>
    <t>8/14/2024 Amount</t>
  </si>
  <si>
    <t>8/15/2024 Amount</t>
  </si>
  <si>
    <t>8/16/2024 Amount</t>
  </si>
  <si>
    <t>8/17/2024 Amount</t>
  </si>
  <si>
    <t>8/18/2024 Amount</t>
  </si>
  <si>
    <t>8/19/2024 Amount</t>
  </si>
  <si>
    <t>8/20/2024 Amount</t>
  </si>
  <si>
    <t>8/21/2024 Amount</t>
  </si>
  <si>
    <t>8/22/2024 Amount</t>
  </si>
  <si>
    <t>8/23/2024 Amount</t>
  </si>
  <si>
    <t>8/24/2024 Amount</t>
  </si>
  <si>
    <t>8/25/2024 Amount</t>
  </si>
  <si>
    <t>8/26/2024 Amount</t>
  </si>
  <si>
    <t>8/27/2024 Amount</t>
  </si>
  <si>
    <t>8/28/2024 Amount</t>
  </si>
  <si>
    <t>8/29/2024 Amount</t>
  </si>
  <si>
    <t>8/30/2024 Amount</t>
  </si>
  <si>
    <t>8/31/2024 Amount</t>
  </si>
  <si>
    <t>7/1/2024 Amount</t>
  </si>
  <si>
    <t>7/2/2024 Amount</t>
  </si>
  <si>
    <t>7/3/2024 Amount</t>
  </si>
  <si>
    <t>7/4/2024 Amount</t>
  </si>
  <si>
    <t>7/5/2024 Amount</t>
  </si>
  <si>
    <t>7/6/2024 Amount</t>
  </si>
  <si>
    <t>7/7/2024 Amount</t>
  </si>
  <si>
    <t>7/8/2024 Amount</t>
  </si>
  <si>
    <t>7/9/2024 Amount</t>
  </si>
  <si>
    <t>7/10/2024 Amount</t>
  </si>
  <si>
    <t>7/11/2024 Amount</t>
  </si>
  <si>
    <t>7/12/2024 Amount</t>
  </si>
  <si>
    <t>7/13/2024 Amount</t>
  </si>
  <si>
    <t>7/14/2024 Amount</t>
  </si>
  <si>
    <t>7/15/2024 Amount</t>
  </si>
  <si>
    <t>7/16/2024 Amount</t>
  </si>
  <si>
    <t>7/17/2024 Amount</t>
  </si>
  <si>
    <t>7/18/2024 Amount</t>
  </si>
  <si>
    <t>7/19/2024 Amount</t>
  </si>
  <si>
    <t>7/20/2024 Amount</t>
  </si>
  <si>
    <t>7/21/2024 Amount</t>
  </si>
  <si>
    <t>7/22/2024 Amount</t>
  </si>
  <si>
    <t>7/23/2024 Amount</t>
  </si>
  <si>
    <t>2/2/2024 Amount</t>
  </si>
  <si>
    <t>2/1/2024 Amount</t>
  </si>
  <si>
    <t>3/31/2024 Amount</t>
  </si>
  <si>
    <t>3/30/2024 Amount</t>
  </si>
  <si>
    <t>3/29/2024 Amount</t>
  </si>
  <si>
    <t>3/28/2024 Amount</t>
  </si>
  <si>
    <t>3/27/2024 Amount</t>
  </si>
  <si>
    <t>3/26/2024 Amount</t>
  </si>
  <si>
    <t>3/25/2024 Amount</t>
  </si>
  <si>
    <t>3/24/2024 Amount</t>
  </si>
  <si>
    <t>3/23/2024 Amount</t>
  </si>
  <si>
    <t>3/22/2024 Amount</t>
  </si>
  <si>
    <t>2/3/2024 Amount</t>
  </si>
  <si>
    <t>3/21/2024 Amount</t>
  </si>
  <si>
    <t>3/20/2024 Amount</t>
  </si>
  <si>
    <t>6/15/2024 Amount</t>
  </si>
  <si>
    <t>6/14/2024 Amount</t>
  </si>
  <si>
    <t>6/11/2024 Amount</t>
  </si>
  <si>
    <t>3/1/2024 Amount</t>
  </si>
  <si>
    <t>4/26/2024 Amount</t>
  </si>
  <si>
    <t>4/24/2024 Amount</t>
  </si>
  <si>
    <t>3/8/2024 Amount</t>
  </si>
  <si>
    <t>3/16/2024 Amount</t>
  </si>
  <si>
    <t>3/19/2024 Amount</t>
  </si>
  <si>
    <t>3/18/2024 Amount</t>
  </si>
  <si>
    <t>3/17/2024 Amount</t>
  </si>
  <si>
    <t>3/15/2024 Amount</t>
  </si>
  <si>
    <t>3/14/2024 Amount</t>
  </si>
  <si>
    <t>3/13/2024 Amount</t>
  </si>
  <si>
    <t>3/12/2024 Amount</t>
  </si>
  <si>
    <t>3/11/2024 Amount</t>
  </si>
  <si>
    <t>3/10/2024 Amount</t>
  </si>
  <si>
    <t>3/9/2024 Amount</t>
  </si>
  <si>
    <t>7/30/2024 Amount</t>
  </si>
  <si>
    <t>7/29/2024 Amount</t>
  </si>
  <si>
    <t>6/3/2024 Amount</t>
  </si>
  <si>
    <t>6/6/2024 Amount</t>
  </si>
  <si>
    <t>6/8/2024 Amount</t>
  </si>
  <si>
    <t>10/6/2024 Amount</t>
  </si>
  <si>
    <t>7/28/2024 Amount</t>
  </si>
  <si>
    <t>7/27/2024 Amount</t>
  </si>
  <si>
    <t>7/26/2024Amount</t>
  </si>
  <si>
    <t>7/25/2024 Amount</t>
  </si>
  <si>
    <t>7/24/2024 Amount</t>
  </si>
  <si>
    <t>7/31/2024 Amount</t>
  </si>
  <si>
    <t>6/1/2024 Amount</t>
  </si>
  <si>
    <t>6/2/2024 Amount</t>
  </si>
  <si>
    <t>6/4/2024 Amount</t>
  </si>
  <si>
    <t>6/5/2024Amount</t>
  </si>
  <si>
    <t>6/7/2024 Amount</t>
  </si>
  <si>
    <t>3/7/2024 Amount</t>
  </si>
  <si>
    <t>3/6/2024 Amount</t>
  </si>
  <si>
    <t>3/5/2024 Amount</t>
  </si>
  <si>
    <t>3/4/2024 Amount</t>
  </si>
  <si>
    <t>3/3/2024 Amount</t>
  </si>
  <si>
    <t>3/2/2024 Amount</t>
  </si>
  <si>
    <t>4/30/2024 Amount</t>
  </si>
  <si>
    <t>4/29/2024 Amount</t>
  </si>
  <si>
    <t>4/28/2024 Amount</t>
  </si>
  <si>
    <t>4/27/2024 Amount</t>
  </si>
  <si>
    <t>4/25/2024 Amount</t>
  </si>
  <si>
    <t>4/23/2024 Amount</t>
  </si>
  <si>
    <t>4/22/2024 Amount</t>
  </si>
  <si>
    <t>4/21/2024 Amount</t>
  </si>
  <si>
    <t>4/20/2024 Amount</t>
  </si>
  <si>
    <t>4/19/2024 Amount</t>
  </si>
  <si>
    <t>4/18/2024 Amount</t>
  </si>
  <si>
    <t>4/17/2024 Amount</t>
  </si>
  <si>
    <t>4/16/2024 Amount</t>
  </si>
  <si>
    <t>4/15/2024 Amount</t>
  </si>
  <si>
    <t>4/14/2024 Amount</t>
  </si>
  <si>
    <t>4/13/2024 Amount</t>
  </si>
  <si>
    <t>4/12/2024 Amount</t>
  </si>
  <si>
    <t>4/11/2024 Amount</t>
  </si>
  <si>
    <t>4/10/2024 Amount</t>
  </si>
  <si>
    <t>4/9/2024 Amount</t>
  </si>
  <si>
    <t>4/8/2024 Amount</t>
  </si>
  <si>
    <t>4/7/2024 Amount</t>
  </si>
  <si>
    <t>4/6/2024 Amount</t>
  </si>
  <si>
    <t>4/5/2024 Amount</t>
  </si>
  <si>
    <t>4/4/2024 Amount</t>
  </si>
  <si>
    <t>4/3/2024 Amount</t>
  </si>
  <si>
    <t>4/2/2024 Amount</t>
  </si>
  <si>
    <t>4/1/2024 Amount</t>
  </si>
  <si>
    <t>5/31/2024 Amount</t>
  </si>
  <si>
    <t>5/30/2024 Amount</t>
  </si>
  <si>
    <t>5/29/2024 Amount</t>
  </si>
  <si>
    <t>5/28/2024 Amount</t>
  </si>
  <si>
    <t>5/27/2024 Amount</t>
  </si>
  <si>
    <t>5/26/2024 Amount</t>
  </si>
  <si>
    <t>5/25/2024 Amount</t>
  </si>
  <si>
    <t>5/24/2024 Amount</t>
  </si>
  <si>
    <t>5/23/2024 Amount</t>
  </si>
  <si>
    <t>5/22/2024 Amount</t>
  </si>
  <si>
    <t>5/21/2024 Amount</t>
  </si>
  <si>
    <t>5/20/2024 Amount</t>
  </si>
  <si>
    <t>5/19/2024 Amount</t>
  </si>
  <si>
    <t>5/18/2024 Amount</t>
  </si>
  <si>
    <t>5/17/2024 Amount</t>
  </si>
  <si>
    <t>5/16/2024 Amount</t>
  </si>
  <si>
    <t>5/15/2024 Amount</t>
  </si>
  <si>
    <t>5/14/2024 Amount</t>
  </si>
  <si>
    <t>5/13/2024 Amount</t>
  </si>
  <si>
    <t>5/12/2024 Amount</t>
  </si>
  <si>
    <t>5/11/2024 Amount</t>
  </si>
  <si>
    <t>5/10/2024 Amount</t>
  </si>
  <si>
    <t>5/9/2024 Amount</t>
  </si>
  <si>
    <t>5/8/2024 Amount</t>
  </si>
  <si>
    <t>6/9/2024 Amount</t>
  </si>
  <si>
    <t>6/10/2024 Amount</t>
  </si>
  <si>
    <t>6/12/2024 Amount</t>
  </si>
  <si>
    <t>6/13/2024 Amount</t>
  </si>
  <si>
    <t>6/16/2024 Amount</t>
  </si>
  <si>
    <t>6/17/2024 Amount</t>
  </si>
  <si>
    <t>6/18/2024 Amount</t>
  </si>
  <si>
    <t>6/19/2024 Amount</t>
  </si>
  <si>
    <t>6/20/2024 Amount</t>
  </si>
  <si>
    <t>6/21/2024 Amount</t>
  </si>
  <si>
    <t>5/7/2024 Amount</t>
  </si>
  <si>
    <t>5/6/2024 Amount</t>
  </si>
  <si>
    <t>5/5/2024 Amount</t>
  </si>
  <si>
    <t>5/4/2024 Amount</t>
  </si>
  <si>
    <t>5/3/2024 Amount</t>
  </si>
  <si>
    <t>5/2/2024 Amount</t>
  </si>
  <si>
    <t>5/1/2024 Amount</t>
  </si>
  <si>
    <t>6/30/2024 Amount</t>
  </si>
  <si>
    <t>6/29/2024 Amount</t>
  </si>
  <si>
    <t>6/28/2024 Amount</t>
  </si>
  <si>
    <t>6/27/2024 Amount</t>
  </si>
  <si>
    <t>6/26/2024 Amount</t>
  </si>
  <si>
    <t>6/25/2024 Amount</t>
  </si>
  <si>
    <t>6/24/2024 Amount</t>
  </si>
  <si>
    <t>6/23/2024 Amount</t>
  </si>
  <si>
    <t>6/22/2024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</si>
</sst>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3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 wrapText="1"/>
    </xf>
    <xf numFmtId="14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U1215"/>
  <sheetViews>
    <sheetView tabSelected="1" zoomScaleNormal="100" workbookViewId="0">
      <selection activeCell="G1205" sqref="G1205"/>
    </sheetView>
  </sheetViews>
  <sheetFormatPr defaultColWidth="12.5703125" defaultRowHeight="15.75" customHeight="1" x14ac:dyDescent="0.2"/>
  <cols>
    <col min="1" max="1" width="27.5703125" customWidth="1"/>
    <col min="2" max="2" width="11.28515625" customWidth="1"/>
    <col min="3" max="3" width="9.5703125" customWidth="1"/>
    <col min="4" max="12" width="11.28515625" customWidth="1"/>
    <col min="13" max="13" width="10.28515625" customWidth="1"/>
    <col min="14" max="14" width="11.140625" customWidth="1"/>
    <col min="15" max="15" width="10.42578125" customWidth="1"/>
    <col min="16" max="17" width="10.140625" customWidth="1"/>
    <col min="18" max="18" width="9.85546875" customWidth="1"/>
    <col min="19" max="19" width="9.7109375" customWidth="1"/>
    <col min="20" max="20" width="9.42578125" customWidth="1"/>
    <col min="21" max="21" width="9.5703125" customWidth="1"/>
    <col min="22" max="23" width="9.42578125" customWidth="1"/>
    <col min="24" max="25" width="10.28515625" customWidth="1"/>
    <col min="26" max="26" width="9.85546875" customWidth="1"/>
    <col min="27" max="27" width="9.7109375" customWidth="1"/>
    <col min="28" max="28" width="9.5703125" customWidth="1"/>
    <col min="29" max="31" width="9.85546875" customWidth="1"/>
    <col min="32" max="36" width="10" customWidth="1"/>
  </cols>
  <sheetData>
    <row r="1" spans="1:307" ht="15.75" customHeight="1" x14ac:dyDescent="0.2">
      <c r="A1" s="6" t="s">
        <v>0</v>
      </c>
      <c r="B1" s="7" t="s">
        <v>1</v>
      </c>
      <c r="C1" s="24" t="s">
        <v>128</v>
      </c>
      <c r="D1" s="25" t="s">
        <v>130</v>
      </c>
      <c r="E1" s="26" t="s">
        <v>129</v>
      </c>
      <c r="F1" s="26" t="s">
        <v>131</v>
      </c>
      <c r="G1" s="26" t="s">
        <v>132</v>
      </c>
      <c r="H1" s="26" t="s">
        <v>133</v>
      </c>
      <c r="I1" s="26" t="s">
        <v>135</v>
      </c>
      <c r="J1" s="26" t="s">
        <v>136</v>
      </c>
      <c r="K1" s="26" t="s">
        <v>137</v>
      </c>
      <c r="L1" s="26" t="s">
        <v>138</v>
      </c>
      <c r="M1" s="26" t="s">
        <v>139</v>
      </c>
      <c r="N1" s="26" t="s">
        <v>140</v>
      </c>
      <c r="O1" s="26" t="s">
        <v>141</v>
      </c>
      <c r="P1" s="26" t="s">
        <v>142</v>
      </c>
      <c r="Q1" s="26" t="s">
        <v>143</v>
      </c>
      <c r="R1" s="26" t="s">
        <v>144</v>
      </c>
      <c r="S1" s="26" t="s">
        <v>145</v>
      </c>
      <c r="T1" s="26" t="s">
        <v>146</v>
      </c>
      <c r="U1" s="26" t="s">
        <v>147</v>
      </c>
      <c r="V1" s="26" t="s">
        <v>148</v>
      </c>
      <c r="W1" s="26" t="s">
        <v>149</v>
      </c>
      <c r="X1" s="26" t="s">
        <v>150</v>
      </c>
      <c r="Y1" s="26" t="s">
        <v>151</v>
      </c>
      <c r="Z1" s="26" t="s">
        <v>152</v>
      </c>
      <c r="AA1" s="26" t="s">
        <v>153</v>
      </c>
      <c r="AB1" s="26" t="s">
        <v>154</v>
      </c>
      <c r="AC1" s="26" t="s">
        <v>155</v>
      </c>
      <c r="AD1" s="26" t="s">
        <v>156</v>
      </c>
      <c r="AE1" s="26" t="s">
        <v>157</v>
      </c>
      <c r="AF1" s="26" t="s">
        <v>158</v>
      </c>
      <c r="AG1" s="26" t="s">
        <v>159</v>
      </c>
      <c r="AH1" s="27" t="s">
        <v>160</v>
      </c>
      <c r="AI1" s="27" t="s">
        <v>161</v>
      </c>
      <c r="AJ1" s="27" t="s">
        <v>162</v>
      </c>
      <c r="AK1" s="27" t="s">
        <v>163</v>
      </c>
      <c r="AL1" s="27" t="s">
        <v>164</v>
      </c>
      <c r="AM1" s="27" t="s">
        <v>165</v>
      </c>
      <c r="AN1" s="27" t="s">
        <v>166</v>
      </c>
      <c r="AO1" s="27" t="s">
        <v>167</v>
      </c>
      <c r="AP1" s="27" t="s">
        <v>168</v>
      </c>
      <c r="AQ1" s="27" t="s">
        <v>169</v>
      </c>
      <c r="AR1" s="27" t="s">
        <v>170</v>
      </c>
      <c r="AS1" s="27" t="s">
        <v>171</v>
      </c>
      <c r="AT1" s="27" t="s">
        <v>172</v>
      </c>
      <c r="AU1" s="27" t="s">
        <v>173</v>
      </c>
      <c r="AV1" s="27" t="s">
        <v>174</v>
      </c>
      <c r="AW1" s="27" t="s">
        <v>175</v>
      </c>
      <c r="AX1" s="27" t="s">
        <v>176</v>
      </c>
      <c r="AY1" s="27" t="s">
        <v>177</v>
      </c>
      <c r="AZ1" s="27" t="s">
        <v>178</v>
      </c>
      <c r="BA1" s="27" t="s">
        <v>179</v>
      </c>
      <c r="BB1" s="27" t="s">
        <v>180</v>
      </c>
      <c r="BC1" s="27" t="s">
        <v>181</v>
      </c>
      <c r="BD1" s="27" t="s">
        <v>182</v>
      </c>
      <c r="BE1" s="27" t="s">
        <v>183</v>
      </c>
      <c r="BF1" s="27" t="s">
        <v>184</v>
      </c>
      <c r="BG1" s="27" t="s">
        <v>185</v>
      </c>
      <c r="BH1" s="27" t="s">
        <v>311</v>
      </c>
      <c r="BI1" s="6" t="s">
        <v>299</v>
      </c>
      <c r="BJ1" s="6" t="s">
        <v>300</v>
      </c>
      <c r="BK1" s="8" t="s">
        <v>301</v>
      </c>
      <c r="BL1" s="8" t="s">
        <v>302</v>
      </c>
      <c r="BM1" s="8" t="s">
        <v>303</v>
      </c>
      <c r="BN1" s="8" t="s">
        <v>304</v>
      </c>
      <c r="BO1" s="8" t="s">
        <v>305</v>
      </c>
      <c r="BP1" s="8" t="s">
        <v>306</v>
      </c>
      <c r="BQ1" s="8" t="s">
        <v>307</v>
      </c>
      <c r="BR1" s="8" t="s">
        <v>308</v>
      </c>
      <c r="BS1" s="8" t="s">
        <v>309</v>
      </c>
      <c r="BT1" s="8" t="s">
        <v>310</v>
      </c>
      <c r="BU1" s="8" t="s">
        <v>312</v>
      </c>
      <c r="BV1" s="8" t="s">
        <v>313</v>
      </c>
      <c r="BW1" s="8" t="s">
        <v>322</v>
      </c>
      <c r="BX1" s="8" t="s">
        <v>323</v>
      </c>
      <c r="BY1" s="8" t="s">
        <v>324</v>
      </c>
      <c r="BZ1" s="8" t="s">
        <v>321</v>
      </c>
      <c r="CA1" s="8" t="s">
        <v>325</v>
      </c>
      <c r="CB1" s="8" t="s">
        <v>326</v>
      </c>
      <c r="CC1" s="8" t="s">
        <v>327</v>
      </c>
      <c r="CD1" s="8" t="s">
        <v>328</v>
      </c>
      <c r="CE1" s="8" t="s">
        <v>329</v>
      </c>
      <c r="CF1" s="8" t="s">
        <v>330</v>
      </c>
      <c r="CG1" s="8" t="s">
        <v>331</v>
      </c>
      <c r="CH1" s="8" t="s">
        <v>320</v>
      </c>
      <c r="CI1" s="8" t="s">
        <v>349</v>
      </c>
      <c r="CJ1" s="8" t="s">
        <v>350</v>
      </c>
      <c r="CK1" s="8" t="s">
        <v>351</v>
      </c>
      <c r="CL1" s="8" t="s">
        <v>352</v>
      </c>
      <c r="CM1" s="8" t="s">
        <v>353</v>
      </c>
      <c r="CN1" s="8" t="s">
        <v>354</v>
      </c>
      <c r="CO1" s="8" t="s">
        <v>317</v>
      </c>
      <c r="CP1" s="6" t="s">
        <v>355</v>
      </c>
      <c r="CQ1" s="6" t="s">
        <v>356</v>
      </c>
      <c r="CR1" s="6" t="s">
        <v>357</v>
      </c>
      <c r="CS1" s="6" t="s">
        <v>358</v>
      </c>
      <c r="CT1" s="6" t="s">
        <v>318</v>
      </c>
      <c r="CU1" s="6" t="s">
        <v>359</v>
      </c>
      <c r="CV1" s="6" t="s">
        <v>319</v>
      </c>
      <c r="CW1" s="6" t="s">
        <v>360</v>
      </c>
      <c r="CX1" s="6" t="s">
        <v>361</v>
      </c>
      <c r="CY1" s="6" t="s">
        <v>362</v>
      </c>
      <c r="CZ1" s="6" t="s">
        <v>363</v>
      </c>
      <c r="DA1" s="6" t="s">
        <v>364</v>
      </c>
      <c r="DB1" s="6" t="s">
        <v>365</v>
      </c>
      <c r="DC1" s="6" t="s">
        <v>366</v>
      </c>
      <c r="DD1" s="6" t="s">
        <v>367</v>
      </c>
      <c r="DE1" s="6" t="s">
        <v>368</v>
      </c>
      <c r="DF1" s="6" t="s">
        <v>369</v>
      </c>
      <c r="DG1" s="6" t="s">
        <v>370</v>
      </c>
      <c r="DH1" s="6" t="s">
        <v>371</v>
      </c>
      <c r="DI1" s="6" t="s">
        <v>372</v>
      </c>
      <c r="DJ1" s="6" t="s">
        <v>373</v>
      </c>
      <c r="DK1" s="6" t="s">
        <v>374</v>
      </c>
      <c r="DL1" s="6" t="s">
        <v>375</v>
      </c>
      <c r="DM1" s="6" t="s">
        <v>376</v>
      </c>
      <c r="DN1" s="6" t="s">
        <v>377</v>
      </c>
      <c r="DO1" s="6" t="s">
        <v>378</v>
      </c>
      <c r="DP1" s="6" t="s">
        <v>379</v>
      </c>
      <c r="DQ1" s="6" t="s">
        <v>380</v>
      </c>
      <c r="DR1" s="6" t="s">
        <v>381</v>
      </c>
      <c r="DS1" s="6" t="s">
        <v>382</v>
      </c>
      <c r="DT1" s="8" t="s">
        <v>383</v>
      </c>
      <c r="DU1" s="8" t="s">
        <v>384</v>
      </c>
      <c r="DV1" s="8" t="s">
        <v>385</v>
      </c>
      <c r="DW1" s="8" t="s">
        <v>386</v>
      </c>
      <c r="DX1" s="8" t="s">
        <v>387</v>
      </c>
      <c r="DY1" s="8" t="s">
        <v>388</v>
      </c>
      <c r="DZ1" s="8" t="s">
        <v>389</v>
      </c>
      <c r="EA1" s="8" t="s">
        <v>390</v>
      </c>
      <c r="EB1" s="8" t="s">
        <v>391</v>
      </c>
      <c r="EC1" s="8" t="s">
        <v>392</v>
      </c>
      <c r="ED1" s="8" t="s">
        <v>393</v>
      </c>
      <c r="EE1" s="8" t="s">
        <v>394</v>
      </c>
      <c r="EF1" s="8" t="s">
        <v>395</v>
      </c>
      <c r="EG1" s="8" t="s">
        <v>396</v>
      </c>
      <c r="EH1" s="8" t="s">
        <v>397</v>
      </c>
      <c r="EI1" s="8" t="s">
        <v>398</v>
      </c>
      <c r="EJ1" s="8" t="s">
        <v>399</v>
      </c>
      <c r="EK1" s="8" t="s">
        <v>400</v>
      </c>
      <c r="EL1" s="8" t="s">
        <v>401</v>
      </c>
      <c r="EM1" s="8" t="s">
        <v>402</v>
      </c>
      <c r="EN1" s="8" t="s">
        <v>403</v>
      </c>
      <c r="EO1" s="8" t="s">
        <v>404</v>
      </c>
      <c r="EP1" s="8" t="s">
        <v>405</v>
      </c>
      <c r="EQ1" s="8" t="s">
        <v>406</v>
      </c>
      <c r="ER1" s="8" t="s">
        <v>417</v>
      </c>
      <c r="ES1" s="8" t="s">
        <v>418</v>
      </c>
      <c r="ET1" s="8" t="s">
        <v>419</v>
      </c>
      <c r="EU1" s="8" t="s">
        <v>420</v>
      </c>
      <c r="EV1" s="8" t="s">
        <v>421</v>
      </c>
      <c r="EW1" s="8" t="s">
        <v>422</v>
      </c>
      <c r="EX1" s="8" t="s">
        <v>423</v>
      </c>
      <c r="EY1" s="6" t="s">
        <v>424</v>
      </c>
      <c r="EZ1" s="6" t="s">
        <v>425</v>
      </c>
      <c r="FA1" s="6" t="s">
        <v>426</v>
      </c>
      <c r="FB1" s="6" t="s">
        <v>427</v>
      </c>
      <c r="FC1" s="6" t="s">
        <v>428</v>
      </c>
      <c r="FD1" s="6" t="s">
        <v>429</v>
      </c>
      <c r="FE1" s="6" t="s">
        <v>430</v>
      </c>
      <c r="FF1" s="6" t="s">
        <v>431</v>
      </c>
      <c r="FG1" s="6" t="s">
        <v>432</v>
      </c>
      <c r="FH1" s="6" t="s">
        <v>416</v>
      </c>
      <c r="FI1" s="6" t="s">
        <v>415</v>
      </c>
      <c r="FJ1" s="6" t="s">
        <v>414</v>
      </c>
      <c r="FK1" s="6" t="s">
        <v>413</v>
      </c>
      <c r="FL1" s="6" t="s">
        <v>412</v>
      </c>
      <c r="FM1" s="6" t="s">
        <v>411</v>
      </c>
      <c r="FN1" s="6" t="s">
        <v>314</v>
      </c>
      <c r="FO1" s="6" t="s">
        <v>315</v>
      </c>
      <c r="FP1" s="6" t="s">
        <v>410</v>
      </c>
      <c r="FQ1" s="6" t="s">
        <v>409</v>
      </c>
      <c r="FR1" s="6" t="s">
        <v>316</v>
      </c>
      <c r="FS1" s="6" t="s">
        <v>408</v>
      </c>
      <c r="FT1" s="6" t="s">
        <v>407</v>
      </c>
      <c r="FU1" s="6" t="s">
        <v>336</v>
      </c>
      <c r="FV1" s="6" t="s">
        <v>348</v>
      </c>
      <c r="FW1" s="6" t="s">
        <v>335</v>
      </c>
      <c r="FX1" s="6" t="s">
        <v>347</v>
      </c>
      <c r="FY1" s="6" t="s">
        <v>346</v>
      </c>
      <c r="FZ1" s="6" t="s">
        <v>334</v>
      </c>
      <c r="GA1" s="6" t="s">
        <v>345</v>
      </c>
      <c r="GB1" s="6" t="s">
        <v>344</v>
      </c>
      <c r="GC1" s="8" t="s">
        <v>343</v>
      </c>
      <c r="GD1" s="8" t="s">
        <v>332</v>
      </c>
      <c r="GE1" s="8" t="s">
        <v>333</v>
      </c>
      <c r="GF1" s="8" t="s">
        <v>338</v>
      </c>
      <c r="GG1" s="8" t="s">
        <v>339</v>
      </c>
      <c r="GH1" s="8" t="s">
        <v>340</v>
      </c>
      <c r="GI1" s="8" t="s">
        <v>341</v>
      </c>
      <c r="GJ1" s="8" t="s">
        <v>342</v>
      </c>
      <c r="GK1" s="8" t="s">
        <v>298</v>
      </c>
      <c r="GL1" s="8" t="s">
        <v>297</v>
      </c>
      <c r="GM1" s="8" t="s">
        <v>296</v>
      </c>
      <c r="GN1" s="8" t="s">
        <v>295</v>
      </c>
      <c r="GO1" s="8" t="s">
        <v>294</v>
      </c>
      <c r="GP1" s="8" t="s">
        <v>293</v>
      </c>
      <c r="GQ1" s="8" t="s">
        <v>292</v>
      </c>
      <c r="GR1" s="8" t="s">
        <v>291</v>
      </c>
      <c r="GS1" s="8" t="s">
        <v>290</v>
      </c>
      <c r="GT1" s="8" t="s">
        <v>289</v>
      </c>
      <c r="GU1" s="8" t="s">
        <v>288</v>
      </c>
      <c r="GV1" s="8" t="s">
        <v>287</v>
      </c>
      <c r="GW1" s="8" t="s">
        <v>286</v>
      </c>
      <c r="GX1" s="8" t="s">
        <v>285</v>
      </c>
      <c r="GY1" s="8" t="s">
        <v>284</v>
      </c>
      <c r="GZ1" s="8" t="s">
        <v>283</v>
      </c>
      <c r="HA1" s="8" t="s">
        <v>282</v>
      </c>
      <c r="HB1" s="8" t="s">
        <v>281</v>
      </c>
      <c r="HC1" s="8" t="s">
        <v>280</v>
      </c>
      <c r="HD1" s="8" t="s">
        <v>279</v>
      </c>
      <c r="HE1" s="8" t="s">
        <v>278</v>
      </c>
      <c r="HF1" s="8" t="s">
        <v>277</v>
      </c>
      <c r="HG1" s="8" t="s">
        <v>276</v>
      </c>
      <c r="HH1" s="8" t="s">
        <v>275</v>
      </c>
      <c r="HI1" s="8" t="s">
        <v>274</v>
      </c>
      <c r="HJ1" s="8" t="s">
        <v>273</v>
      </c>
      <c r="HK1" s="8" t="s">
        <v>272</v>
      </c>
      <c r="HL1" s="8" t="s">
        <v>271</v>
      </c>
      <c r="HM1" s="8" t="s">
        <v>270</v>
      </c>
      <c r="HN1" s="8" t="s">
        <v>269</v>
      </c>
      <c r="HO1" s="8" t="s">
        <v>268</v>
      </c>
      <c r="HP1" s="8" t="s">
        <v>267</v>
      </c>
      <c r="HQ1" s="8" t="s">
        <v>266</v>
      </c>
      <c r="HR1" s="8" t="s">
        <v>265</v>
      </c>
      <c r="HS1" s="8" t="s">
        <v>264</v>
      </c>
      <c r="HT1" s="8" t="s">
        <v>263</v>
      </c>
      <c r="HU1" s="8" t="s">
        <v>262</v>
      </c>
      <c r="HV1" s="8" t="s">
        <v>261</v>
      </c>
      <c r="HW1" s="8" t="s">
        <v>260</v>
      </c>
      <c r="HX1" s="8" t="s">
        <v>259</v>
      </c>
      <c r="HY1" s="8" t="s">
        <v>258</v>
      </c>
      <c r="HZ1" s="8" t="s">
        <v>257</v>
      </c>
      <c r="IA1" s="8" t="s">
        <v>256</v>
      </c>
      <c r="IB1" s="8" t="s">
        <v>255</v>
      </c>
      <c r="IC1" s="8" t="s">
        <v>254</v>
      </c>
      <c r="ID1" s="8" t="s">
        <v>253</v>
      </c>
      <c r="IE1" s="8" t="s">
        <v>252</v>
      </c>
      <c r="IF1" s="8" t="s">
        <v>251</v>
      </c>
      <c r="IG1" s="8" t="s">
        <v>250</v>
      </c>
      <c r="IH1" s="8" t="s">
        <v>249</v>
      </c>
      <c r="II1" s="8" t="s">
        <v>248</v>
      </c>
      <c r="IJ1" s="8" t="s">
        <v>247</v>
      </c>
      <c r="IK1" s="8" t="s">
        <v>246</v>
      </c>
      <c r="IL1" s="8" t="s">
        <v>245</v>
      </c>
      <c r="IM1" s="6" t="s">
        <v>244</v>
      </c>
      <c r="IN1" s="6" t="s">
        <v>243</v>
      </c>
      <c r="IO1" s="6" t="s">
        <v>242</v>
      </c>
      <c r="IP1" s="6" t="s">
        <v>241</v>
      </c>
      <c r="IQ1" s="6" t="s">
        <v>240</v>
      </c>
      <c r="IR1" s="6" t="s">
        <v>239</v>
      </c>
      <c r="IS1" s="6" t="s">
        <v>238</v>
      </c>
      <c r="IT1" s="6" t="s">
        <v>237</v>
      </c>
      <c r="IU1" s="6" t="s">
        <v>236</v>
      </c>
      <c r="IV1" s="6" t="s">
        <v>235</v>
      </c>
      <c r="IW1" s="6" t="s">
        <v>234</v>
      </c>
      <c r="IX1" s="6" t="s">
        <v>233</v>
      </c>
      <c r="IY1" s="6" t="s">
        <v>232</v>
      </c>
      <c r="IZ1" s="6" t="s">
        <v>231</v>
      </c>
      <c r="JA1" s="6" t="s">
        <v>230</v>
      </c>
      <c r="JB1" s="6" t="s">
        <v>229</v>
      </c>
      <c r="JC1" s="6" t="s">
        <v>228</v>
      </c>
      <c r="JD1" s="6" t="s">
        <v>227</v>
      </c>
      <c r="JE1" s="6" t="s">
        <v>226</v>
      </c>
      <c r="JF1" s="6" t="s">
        <v>225</v>
      </c>
      <c r="JG1" s="6" t="s">
        <v>224</v>
      </c>
      <c r="JH1" s="6" t="s">
        <v>223</v>
      </c>
      <c r="JI1" s="6" t="s">
        <v>222</v>
      </c>
      <c r="JJ1" s="27" t="s">
        <v>221</v>
      </c>
      <c r="JK1" s="6" t="s">
        <v>220</v>
      </c>
      <c r="JL1" s="6" t="s">
        <v>219</v>
      </c>
      <c r="JM1" s="6" t="s">
        <v>218</v>
      </c>
      <c r="JN1" s="6" t="s">
        <v>217</v>
      </c>
      <c r="JO1" s="27" t="s">
        <v>216</v>
      </c>
      <c r="JP1" s="27" t="s">
        <v>215</v>
      </c>
      <c r="JQ1" s="26" t="s">
        <v>214</v>
      </c>
      <c r="JR1" s="26" t="s">
        <v>213</v>
      </c>
      <c r="JS1" s="26" t="s">
        <v>212</v>
      </c>
      <c r="JT1" s="26" t="s">
        <v>211</v>
      </c>
      <c r="JU1" s="26" t="s">
        <v>210</v>
      </c>
      <c r="JV1" s="26" t="s">
        <v>209</v>
      </c>
      <c r="JW1" s="26" t="s">
        <v>208</v>
      </c>
      <c r="JX1" s="26" t="s">
        <v>207</v>
      </c>
      <c r="JY1" s="26" t="s">
        <v>206</v>
      </c>
      <c r="JZ1" s="26" t="s">
        <v>205</v>
      </c>
      <c r="KA1" s="26" t="s">
        <v>204</v>
      </c>
      <c r="KB1" s="26" t="s">
        <v>203</v>
      </c>
      <c r="KC1" s="26" t="s">
        <v>202</v>
      </c>
      <c r="KD1" s="26" t="s">
        <v>201</v>
      </c>
      <c r="KE1" s="26" t="s">
        <v>200</v>
      </c>
      <c r="KF1" s="26" t="s">
        <v>199</v>
      </c>
      <c r="KG1" s="26" t="s">
        <v>198</v>
      </c>
      <c r="KH1" s="26" t="s">
        <v>197</v>
      </c>
      <c r="KI1" s="26" t="s">
        <v>196</v>
      </c>
      <c r="KJ1" s="26" t="s">
        <v>195</v>
      </c>
      <c r="KK1" s="26" t="s">
        <v>194</v>
      </c>
      <c r="KL1" s="26" t="s">
        <v>193</v>
      </c>
      <c r="KM1" s="26" t="s">
        <v>192</v>
      </c>
      <c r="KN1" s="26" t="s">
        <v>191</v>
      </c>
      <c r="KO1" s="26" t="s">
        <v>190</v>
      </c>
      <c r="KP1" s="26" t="s">
        <v>337</v>
      </c>
      <c r="KQ1" s="26" t="s">
        <v>189</v>
      </c>
      <c r="KR1" s="26" t="s">
        <v>188</v>
      </c>
      <c r="KS1" s="26" t="s">
        <v>187</v>
      </c>
      <c r="KT1" s="26" t="s">
        <v>134</v>
      </c>
      <c r="KU1" s="26" t="s">
        <v>186</v>
      </c>
    </row>
    <row r="2" spans="1:307" ht="15.75" customHeight="1" x14ac:dyDescent="0.2">
      <c r="A2" s="1" t="s">
        <v>2</v>
      </c>
      <c r="B2" s="1">
        <v>800</v>
      </c>
      <c r="C2" s="1">
        <v>24</v>
      </c>
      <c r="D2" s="1">
        <v>20</v>
      </c>
      <c r="E2" s="1">
        <v>22</v>
      </c>
      <c r="F2" s="1">
        <v>23</v>
      </c>
      <c r="G2" s="1">
        <v>20</v>
      </c>
      <c r="H2" s="1">
        <v>24</v>
      </c>
      <c r="I2" s="1">
        <v>0</v>
      </c>
      <c r="J2" s="1">
        <v>23</v>
      </c>
      <c r="K2" s="1">
        <v>22</v>
      </c>
      <c r="L2" s="1">
        <v>23</v>
      </c>
      <c r="M2" s="1">
        <v>24</v>
      </c>
      <c r="N2" s="1">
        <v>24</v>
      </c>
      <c r="O2" s="1">
        <v>19</v>
      </c>
      <c r="P2" s="1">
        <v>19</v>
      </c>
      <c r="Q2" s="1">
        <v>21</v>
      </c>
      <c r="R2" s="1">
        <v>24</v>
      </c>
      <c r="S2" s="1">
        <v>23</v>
      </c>
      <c r="T2" s="1">
        <v>23</v>
      </c>
      <c r="U2" s="1">
        <v>24</v>
      </c>
      <c r="V2" s="1">
        <v>28</v>
      </c>
      <c r="W2" s="1">
        <v>22</v>
      </c>
      <c r="X2" s="1">
        <v>25</v>
      </c>
      <c r="Y2" s="1">
        <v>23</v>
      </c>
      <c r="Z2" s="1">
        <v>24</v>
      </c>
      <c r="AA2" s="1">
        <v>28</v>
      </c>
      <c r="AB2" s="1">
        <v>26</v>
      </c>
      <c r="AC2" s="1">
        <v>24</v>
      </c>
      <c r="AD2" s="1">
        <v>22</v>
      </c>
      <c r="AE2" s="1">
        <v>26</v>
      </c>
      <c r="AF2" s="1">
        <v>24</v>
      </c>
      <c r="AG2" s="1">
        <v>23</v>
      </c>
      <c r="AH2" s="1">
        <v>24</v>
      </c>
      <c r="AI2" s="1">
        <v>20</v>
      </c>
      <c r="AJ2" s="1">
        <v>23</v>
      </c>
      <c r="AK2" s="1">
        <v>22</v>
      </c>
      <c r="AL2" s="1">
        <v>20</v>
      </c>
      <c r="AM2" s="1">
        <v>24</v>
      </c>
      <c r="AN2" s="1">
        <v>0</v>
      </c>
      <c r="AO2" s="1">
        <v>23</v>
      </c>
      <c r="AP2" s="1">
        <v>22</v>
      </c>
      <c r="AQ2" s="1">
        <v>24</v>
      </c>
      <c r="AR2" s="1">
        <v>23</v>
      </c>
      <c r="AS2" s="1">
        <v>24</v>
      </c>
      <c r="AT2" s="1">
        <v>19</v>
      </c>
      <c r="AU2" s="1">
        <v>26</v>
      </c>
      <c r="AV2" s="1">
        <v>21</v>
      </c>
      <c r="AW2" s="1">
        <v>24</v>
      </c>
      <c r="AX2" s="1">
        <v>23</v>
      </c>
      <c r="AY2" s="1">
        <v>28</v>
      </c>
      <c r="AZ2" s="1">
        <v>23</v>
      </c>
      <c r="BA2" s="1">
        <v>23</v>
      </c>
      <c r="BB2" s="1">
        <v>24</v>
      </c>
      <c r="BC2" s="1">
        <v>25</v>
      </c>
      <c r="BD2" s="1">
        <v>22</v>
      </c>
      <c r="BE2" s="1">
        <v>24</v>
      </c>
      <c r="BF2" s="1">
        <v>28</v>
      </c>
      <c r="BG2" s="1">
        <v>26</v>
      </c>
      <c r="BH2" s="1">
        <v>22</v>
      </c>
      <c r="BI2" s="1">
        <v>24</v>
      </c>
      <c r="BJ2" s="1">
        <v>19</v>
      </c>
      <c r="BK2" s="1">
        <v>24</v>
      </c>
      <c r="BL2" s="1">
        <v>20</v>
      </c>
      <c r="BM2" s="1">
        <v>23</v>
      </c>
      <c r="BN2" s="1">
        <v>22</v>
      </c>
      <c r="BO2" s="1">
        <v>20</v>
      </c>
      <c r="BP2" s="1">
        <v>24</v>
      </c>
      <c r="BQ2" s="1">
        <v>23</v>
      </c>
      <c r="BR2" s="1">
        <v>0</v>
      </c>
      <c r="BS2" s="1">
        <v>19</v>
      </c>
      <c r="BT2" s="1">
        <v>24</v>
      </c>
      <c r="BU2" s="1">
        <v>23</v>
      </c>
      <c r="BV2" s="1">
        <v>24</v>
      </c>
      <c r="BW2" s="1">
        <v>22</v>
      </c>
      <c r="BX2" s="1">
        <v>19</v>
      </c>
      <c r="BY2" s="1">
        <v>21</v>
      </c>
      <c r="BZ2" s="1">
        <v>23</v>
      </c>
      <c r="CA2" s="1">
        <v>28</v>
      </c>
      <c r="CB2" s="1">
        <v>23</v>
      </c>
      <c r="CC2" s="1">
        <v>25</v>
      </c>
      <c r="CD2" s="1">
        <v>24</v>
      </c>
      <c r="CE2" s="1">
        <v>22</v>
      </c>
      <c r="CF2" s="1">
        <v>24</v>
      </c>
      <c r="CG2" s="1">
        <v>24</v>
      </c>
      <c r="CH2" s="1">
        <v>26</v>
      </c>
      <c r="CI2" s="1">
        <v>28</v>
      </c>
      <c r="CJ2" s="1">
        <v>23</v>
      </c>
      <c r="CK2" s="1">
        <v>22</v>
      </c>
      <c r="CL2" s="1">
        <v>24</v>
      </c>
      <c r="CM2" s="1">
        <v>26</v>
      </c>
      <c r="CN2" s="12">
        <v>24</v>
      </c>
      <c r="CO2" s="1">
        <v>23</v>
      </c>
      <c r="CP2" s="1">
        <v>24</v>
      </c>
      <c r="CQ2" s="1">
        <v>20</v>
      </c>
      <c r="CR2" s="1">
        <v>23</v>
      </c>
      <c r="CS2" s="1">
        <v>22</v>
      </c>
      <c r="CT2" s="1">
        <v>20</v>
      </c>
      <c r="CU2" s="1">
        <v>24</v>
      </c>
      <c r="CV2" s="1">
        <v>23</v>
      </c>
      <c r="CW2" s="1">
        <v>0</v>
      </c>
      <c r="CX2" s="1">
        <v>22</v>
      </c>
      <c r="CY2" s="1">
        <v>24</v>
      </c>
      <c r="CZ2" s="1">
        <v>23</v>
      </c>
      <c r="DA2" s="1">
        <v>24</v>
      </c>
      <c r="DB2" s="1">
        <v>19</v>
      </c>
      <c r="DC2" s="1">
        <v>19</v>
      </c>
      <c r="DD2" s="1">
        <v>21</v>
      </c>
      <c r="DE2" s="1">
        <v>0</v>
      </c>
      <c r="DF2" s="1">
        <v>0</v>
      </c>
      <c r="DG2" s="1">
        <v>0</v>
      </c>
      <c r="DH2" s="1">
        <v>0</v>
      </c>
      <c r="DI2" s="1">
        <v>34</v>
      </c>
      <c r="DJ2" s="1">
        <v>30</v>
      </c>
      <c r="DK2" s="1">
        <v>39</v>
      </c>
      <c r="DL2" s="1">
        <v>28</v>
      </c>
      <c r="DM2" s="1">
        <v>19</v>
      </c>
      <c r="DN2" s="1">
        <v>33</v>
      </c>
      <c r="DO2" s="1">
        <v>26</v>
      </c>
      <c r="DP2" s="1">
        <v>22</v>
      </c>
      <c r="DQ2" s="1">
        <v>24</v>
      </c>
      <c r="DR2" s="1">
        <v>26</v>
      </c>
      <c r="DS2" s="1">
        <v>24</v>
      </c>
      <c r="DT2" s="1">
        <v>28</v>
      </c>
      <c r="DU2" s="9">
        <v>20</v>
      </c>
      <c r="DV2" s="1">
        <v>23</v>
      </c>
      <c r="DW2" s="1">
        <v>22</v>
      </c>
      <c r="DX2" s="1">
        <v>20</v>
      </c>
      <c r="DY2" s="1">
        <v>24</v>
      </c>
      <c r="DZ2" s="1">
        <v>23</v>
      </c>
      <c r="EA2" s="1">
        <v>0</v>
      </c>
      <c r="EB2" s="1">
        <v>0</v>
      </c>
      <c r="EC2" s="1">
        <v>24</v>
      </c>
      <c r="ED2" s="1">
        <v>23</v>
      </c>
      <c r="EE2" s="1">
        <v>24</v>
      </c>
      <c r="EF2" s="1">
        <v>19</v>
      </c>
      <c r="EG2" s="1">
        <v>19</v>
      </c>
      <c r="EH2" s="1">
        <v>21</v>
      </c>
      <c r="EI2" s="1">
        <v>24</v>
      </c>
      <c r="EJ2" s="1">
        <v>23</v>
      </c>
      <c r="EK2" s="9">
        <v>24</v>
      </c>
      <c r="EL2" s="1">
        <v>25</v>
      </c>
      <c r="EM2" s="1">
        <v>23</v>
      </c>
      <c r="EN2" s="1">
        <v>22</v>
      </c>
      <c r="EO2" s="1">
        <v>24</v>
      </c>
      <c r="EP2" s="1">
        <v>23</v>
      </c>
      <c r="EQ2" s="1">
        <v>24</v>
      </c>
      <c r="ER2" s="1">
        <v>28</v>
      </c>
      <c r="ES2" s="1">
        <v>26</v>
      </c>
      <c r="ET2" s="1">
        <v>22</v>
      </c>
      <c r="EU2" s="1">
        <v>24</v>
      </c>
      <c r="EV2" s="1">
        <v>26</v>
      </c>
      <c r="EW2" s="1">
        <v>24</v>
      </c>
      <c r="EX2" s="1">
        <v>23</v>
      </c>
      <c r="EY2" s="9">
        <v>24</v>
      </c>
      <c r="EZ2" s="9">
        <v>20</v>
      </c>
      <c r="FA2" s="9">
        <v>23</v>
      </c>
      <c r="FB2" s="9">
        <v>22</v>
      </c>
      <c r="FC2" s="9">
        <v>20</v>
      </c>
      <c r="FD2" s="9">
        <v>24</v>
      </c>
      <c r="FE2" s="9">
        <v>23</v>
      </c>
      <c r="FF2" s="9">
        <v>23</v>
      </c>
      <c r="FG2" s="9">
        <v>22</v>
      </c>
      <c r="FH2" s="9">
        <v>0</v>
      </c>
      <c r="FI2" s="9">
        <v>23</v>
      </c>
      <c r="FJ2" s="9">
        <v>24</v>
      </c>
      <c r="FK2" s="9">
        <v>19</v>
      </c>
      <c r="FL2" s="9">
        <v>19</v>
      </c>
      <c r="FM2" s="9">
        <v>23</v>
      </c>
      <c r="FN2" s="9">
        <v>21</v>
      </c>
      <c r="FO2" s="9">
        <v>28</v>
      </c>
      <c r="FP2" s="9">
        <v>24</v>
      </c>
      <c r="FQ2" s="9">
        <v>25</v>
      </c>
      <c r="FR2" s="9">
        <v>23</v>
      </c>
      <c r="FS2" s="9">
        <v>22</v>
      </c>
      <c r="FT2" s="9">
        <v>24</v>
      </c>
      <c r="FU2" s="9">
        <v>23</v>
      </c>
      <c r="FV2" s="9">
        <v>26</v>
      </c>
      <c r="FW2" s="9">
        <v>28</v>
      </c>
      <c r="FX2" s="9">
        <v>24</v>
      </c>
      <c r="FY2" s="9">
        <v>22</v>
      </c>
      <c r="FZ2" s="9">
        <v>26</v>
      </c>
      <c r="GA2" s="9">
        <v>24</v>
      </c>
      <c r="GB2" s="9">
        <v>24</v>
      </c>
      <c r="GC2" s="9">
        <v>24</v>
      </c>
      <c r="GD2" s="9">
        <v>20</v>
      </c>
      <c r="GE2" s="9">
        <v>23</v>
      </c>
      <c r="GF2" s="9">
        <v>22</v>
      </c>
      <c r="GG2" s="9">
        <v>20</v>
      </c>
      <c r="GH2" s="9">
        <v>24</v>
      </c>
      <c r="GI2" s="9">
        <v>29</v>
      </c>
      <c r="GJ2" s="9">
        <v>23</v>
      </c>
      <c r="GK2" s="9">
        <v>22</v>
      </c>
      <c r="GL2" s="9">
        <v>24</v>
      </c>
      <c r="GM2" s="9">
        <v>23</v>
      </c>
      <c r="GN2" s="9">
        <v>0</v>
      </c>
      <c r="GO2" s="9">
        <v>19</v>
      </c>
      <c r="GP2" s="9">
        <v>19</v>
      </c>
      <c r="GQ2" s="9">
        <v>21</v>
      </c>
      <c r="GR2" s="9">
        <v>24</v>
      </c>
      <c r="GS2" s="9">
        <v>23</v>
      </c>
      <c r="GT2" s="9">
        <v>24</v>
      </c>
      <c r="GU2" s="9">
        <v>23</v>
      </c>
      <c r="GV2" s="9">
        <v>28</v>
      </c>
      <c r="GW2" s="9">
        <v>22</v>
      </c>
      <c r="GX2" s="9">
        <v>25</v>
      </c>
      <c r="GY2" s="9">
        <v>23</v>
      </c>
      <c r="GZ2" s="9">
        <v>24</v>
      </c>
      <c r="HA2" s="9">
        <v>28</v>
      </c>
      <c r="HB2" s="9">
        <v>26</v>
      </c>
      <c r="HC2" s="9">
        <v>22</v>
      </c>
      <c r="HD2" s="9">
        <v>24</v>
      </c>
      <c r="HE2" s="9">
        <v>26</v>
      </c>
      <c r="HF2" s="9">
        <v>24</v>
      </c>
      <c r="HG2" s="9">
        <v>23</v>
      </c>
      <c r="HH2" s="9">
        <v>20</v>
      </c>
      <c r="HI2" s="9">
        <v>20</v>
      </c>
      <c r="HJ2" s="9">
        <v>23</v>
      </c>
      <c r="HK2" s="9">
        <v>24</v>
      </c>
      <c r="HL2" s="9">
        <v>22</v>
      </c>
      <c r="HM2" s="9">
        <v>24</v>
      </c>
      <c r="HN2" s="9">
        <v>34</v>
      </c>
      <c r="HO2" s="9">
        <v>23</v>
      </c>
      <c r="HP2" s="9">
        <v>19</v>
      </c>
      <c r="HQ2" s="9">
        <v>24</v>
      </c>
      <c r="HR2" s="9">
        <v>24</v>
      </c>
      <c r="HS2" s="9">
        <v>22</v>
      </c>
      <c r="HT2" s="1">
        <v>0</v>
      </c>
      <c r="HU2" s="9">
        <v>19</v>
      </c>
      <c r="HV2" s="9">
        <v>21</v>
      </c>
      <c r="HW2" s="9">
        <v>28</v>
      </c>
      <c r="HX2" s="9">
        <v>23</v>
      </c>
      <c r="HY2" s="9">
        <v>24</v>
      </c>
      <c r="HZ2" s="9">
        <v>25</v>
      </c>
      <c r="IA2" s="9">
        <v>23</v>
      </c>
      <c r="IB2" s="8"/>
      <c r="IC2" s="9">
        <v>24</v>
      </c>
      <c r="ID2" s="9">
        <v>26</v>
      </c>
      <c r="IE2" s="9">
        <v>24</v>
      </c>
      <c r="IF2" s="9">
        <v>28</v>
      </c>
      <c r="IG2" s="9">
        <v>22</v>
      </c>
      <c r="IH2" s="9">
        <v>26</v>
      </c>
      <c r="II2" s="9">
        <v>22</v>
      </c>
      <c r="IJ2" s="9">
        <v>24</v>
      </c>
      <c r="IK2" s="9">
        <v>24</v>
      </c>
      <c r="IL2" s="9">
        <v>23</v>
      </c>
      <c r="IM2" s="1">
        <v>24</v>
      </c>
      <c r="IN2" s="1">
        <v>20</v>
      </c>
      <c r="IO2" s="1">
        <v>23</v>
      </c>
      <c r="IP2" s="1">
        <v>22</v>
      </c>
      <c r="IQ2" s="9">
        <v>20</v>
      </c>
      <c r="IR2" s="9">
        <v>28</v>
      </c>
      <c r="IS2" s="9">
        <v>23</v>
      </c>
      <c r="IT2" s="1">
        <v>23</v>
      </c>
      <c r="IU2" s="1">
        <v>0</v>
      </c>
      <c r="IV2" s="1">
        <v>24</v>
      </c>
      <c r="IW2" s="1">
        <v>19</v>
      </c>
      <c r="IX2" s="1">
        <v>24</v>
      </c>
      <c r="IY2" s="1">
        <v>23</v>
      </c>
      <c r="IZ2" s="1">
        <v>0</v>
      </c>
      <c r="JA2" s="1">
        <v>24</v>
      </c>
      <c r="JB2" s="1">
        <v>23</v>
      </c>
      <c r="JC2" s="1">
        <v>21</v>
      </c>
      <c r="JD2" s="1">
        <v>28</v>
      </c>
      <c r="JE2" s="1">
        <v>25</v>
      </c>
      <c r="JF2" s="1">
        <v>23</v>
      </c>
      <c r="JG2" s="1">
        <v>22</v>
      </c>
      <c r="JH2" s="1">
        <v>24</v>
      </c>
      <c r="JI2" s="1">
        <v>28</v>
      </c>
      <c r="JJ2" s="1">
        <v>24</v>
      </c>
      <c r="JK2" s="1">
        <v>26</v>
      </c>
      <c r="JL2" s="1">
        <v>23</v>
      </c>
      <c r="JM2" s="1">
        <v>22</v>
      </c>
      <c r="JN2" s="1">
        <v>24</v>
      </c>
      <c r="JO2" s="1">
        <v>26</v>
      </c>
      <c r="JP2" s="1">
        <v>24</v>
      </c>
      <c r="JQ2" s="9">
        <v>23</v>
      </c>
      <c r="JR2" s="9">
        <v>18</v>
      </c>
      <c r="JS2" s="9">
        <v>22</v>
      </c>
      <c r="JT2" s="9">
        <v>27</v>
      </c>
      <c r="JU2" s="9">
        <v>26</v>
      </c>
      <c r="JV2" s="9">
        <v>27</v>
      </c>
      <c r="JW2" s="9">
        <v>31</v>
      </c>
      <c r="JX2" s="9">
        <v>20</v>
      </c>
      <c r="JY2" s="9">
        <v>20</v>
      </c>
      <c r="JZ2" s="9">
        <v>19</v>
      </c>
      <c r="KA2" s="1">
        <v>20</v>
      </c>
      <c r="KB2" s="9">
        <v>28</v>
      </c>
      <c r="KC2" s="9">
        <v>21</v>
      </c>
      <c r="KD2" s="9">
        <v>26</v>
      </c>
      <c r="KE2" s="9">
        <v>0</v>
      </c>
      <c r="KF2" s="9">
        <v>19</v>
      </c>
      <c r="KG2" s="1">
        <v>18</v>
      </c>
      <c r="KH2" s="1">
        <v>25</v>
      </c>
      <c r="KI2" s="9">
        <v>19</v>
      </c>
      <c r="KJ2" s="9">
        <v>26</v>
      </c>
      <c r="KK2" s="9">
        <v>29</v>
      </c>
      <c r="KL2" s="9">
        <v>23</v>
      </c>
      <c r="KM2" s="9">
        <v>22</v>
      </c>
      <c r="KN2" s="9">
        <v>24</v>
      </c>
      <c r="KO2" s="9">
        <v>19</v>
      </c>
      <c r="KP2" s="9">
        <v>22</v>
      </c>
      <c r="KQ2" s="9">
        <v>25</v>
      </c>
      <c r="KR2" s="9">
        <v>26</v>
      </c>
      <c r="KS2" s="9">
        <v>23</v>
      </c>
      <c r="KT2" s="9">
        <v>24</v>
      </c>
      <c r="KU2" s="9">
        <v>20</v>
      </c>
    </row>
    <row r="3" spans="1:307" ht="15.75" customHeight="1" x14ac:dyDescent="0.2">
      <c r="A3" s="1" t="s">
        <v>3</v>
      </c>
      <c r="B3" s="1">
        <v>900</v>
      </c>
      <c r="C3" s="9">
        <v>228</v>
      </c>
      <c r="D3" s="9">
        <v>250</v>
      </c>
      <c r="E3" s="9">
        <v>229</v>
      </c>
      <c r="F3" s="9">
        <v>254</v>
      </c>
      <c r="G3" s="9">
        <v>242</v>
      </c>
      <c r="H3" s="9">
        <v>250</v>
      </c>
      <c r="I3" s="1">
        <v>0</v>
      </c>
      <c r="J3" s="9">
        <v>232</v>
      </c>
      <c r="K3" s="9">
        <v>202</v>
      </c>
      <c r="L3" s="9">
        <v>210</v>
      </c>
      <c r="M3" s="9">
        <v>250</v>
      </c>
      <c r="N3" s="9">
        <v>247</v>
      </c>
      <c r="O3" s="9">
        <v>262</v>
      </c>
      <c r="P3" s="9">
        <v>204</v>
      </c>
      <c r="Q3" s="9">
        <v>236</v>
      </c>
      <c r="R3" s="9">
        <v>207</v>
      </c>
      <c r="S3" s="9">
        <v>210</v>
      </c>
      <c r="T3" s="9">
        <v>232</v>
      </c>
      <c r="U3" s="9">
        <v>245</v>
      </c>
      <c r="V3" s="9">
        <v>251</v>
      </c>
      <c r="W3" s="9">
        <v>218</v>
      </c>
      <c r="X3" s="9">
        <v>219</v>
      </c>
      <c r="Y3" s="9">
        <v>239</v>
      </c>
      <c r="Z3" s="9">
        <v>218</v>
      </c>
      <c r="AA3" s="9">
        <v>242</v>
      </c>
      <c r="AB3" s="9">
        <v>267</v>
      </c>
      <c r="AC3" s="9">
        <v>255</v>
      </c>
      <c r="AD3" s="9">
        <v>245</v>
      </c>
      <c r="AE3" s="9">
        <v>196</v>
      </c>
      <c r="AF3" s="9">
        <v>244</v>
      </c>
      <c r="AG3" s="1">
        <v>184</v>
      </c>
      <c r="AH3" s="1">
        <v>228</v>
      </c>
      <c r="AI3" s="1">
        <v>250</v>
      </c>
      <c r="AJ3" s="1">
        <v>254</v>
      </c>
      <c r="AK3" s="1">
        <v>198</v>
      </c>
      <c r="AL3" s="1">
        <v>242</v>
      </c>
      <c r="AM3" s="1">
        <v>250</v>
      </c>
      <c r="AN3" s="1">
        <v>0</v>
      </c>
      <c r="AO3" s="1">
        <v>232</v>
      </c>
      <c r="AP3" s="1">
        <v>202</v>
      </c>
      <c r="AQ3" s="1">
        <v>250</v>
      </c>
      <c r="AR3" s="1">
        <v>210</v>
      </c>
      <c r="AS3" s="1">
        <v>247</v>
      </c>
      <c r="AT3" s="1">
        <v>262</v>
      </c>
      <c r="AU3" s="1">
        <v>267</v>
      </c>
      <c r="AV3" s="1">
        <v>236</v>
      </c>
      <c r="AW3" s="1">
        <v>207</v>
      </c>
      <c r="AX3" s="1">
        <v>210</v>
      </c>
      <c r="AY3" s="1">
        <v>251</v>
      </c>
      <c r="AZ3" s="1">
        <v>239</v>
      </c>
      <c r="BA3" s="1">
        <v>232</v>
      </c>
      <c r="BB3" s="1">
        <v>245</v>
      </c>
      <c r="BC3" s="1">
        <v>219</v>
      </c>
      <c r="BD3" s="1">
        <v>218</v>
      </c>
      <c r="BE3" s="1">
        <v>218</v>
      </c>
      <c r="BF3" s="1">
        <v>242</v>
      </c>
      <c r="BG3" s="1">
        <v>267</v>
      </c>
      <c r="BH3" s="1">
        <v>245</v>
      </c>
      <c r="BI3" s="1">
        <v>255</v>
      </c>
      <c r="BJ3" s="1">
        <v>204</v>
      </c>
      <c r="BK3" s="1">
        <v>228</v>
      </c>
      <c r="BL3" s="1">
        <v>250</v>
      </c>
      <c r="BM3" s="1">
        <v>254</v>
      </c>
      <c r="BN3" s="1">
        <v>198</v>
      </c>
      <c r="BO3" s="1">
        <v>242</v>
      </c>
      <c r="BP3" s="1">
        <v>227</v>
      </c>
      <c r="BQ3" s="1">
        <v>233</v>
      </c>
      <c r="BR3" s="1">
        <v>0</v>
      </c>
      <c r="BS3" s="1">
        <v>262</v>
      </c>
      <c r="BT3" s="1">
        <v>250</v>
      </c>
      <c r="BU3" s="1">
        <v>210</v>
      </c>
      <c r="BV3" s="1">
        <v>247</v>
      </c>
      <c r="BW3" s="1">
        <v>202</v>
      </c>
      <c r="BX3" s="1">
        <v>204</v>
      </c>
      <c r="BY3" s="1">
        <v>236</v>
      </c>
      <c r="BZ3" s="1">
        <v>232</v>
      </c>
      <c r="CA3" s="1">
        <v>251</v>
      </c>
      <c r="CB3" s="1">
        <v>210</v>
      </c>
      <c r="CC3" s="1">
        <v>219</v>
      </c>
      <c r="CD3" s="1">
        <v>207</v>
      </c>
      <c r="CE3" s="1">
        <v>218</v>
      </c>
      <c r="CF3" s="1">
        <v>245</v>
      </c>
      <c r="CG3" s="1">
        <v>255</v>
      </c>
      <c r="CH3" s="1">
        <v>267</v>
      </c>
      <c r="CI3" s="1">
        <v>242</v>
      </c>
      <c r="CJ3" s="1">
        <v>239</v>
      </c>
      <c r="CK3" s="1">
        <v>245</v>
      </c>
      <c r="CL3" s="1">
        <v>218</v>
      </c>
      <c r="CM3" s="1">
        <v>196</v>
      </c>
      <c r="CN3" s="12">
        <v>244</v>
      </c>
      <c r="CO3" s="1">
        <v>184</v>
      </c>
      <c r="CP3" s="1">
        <v>228</v>
      </c>
      <c r="CQ3" s="1">
        <v>250</v>
      </c>
      <c r="CR3" s="1">
        <v>254</v>
      </c>
      <c r="CS3" s="1">
        <v>264</v>
      </c>
      <c r="CT3" s="1">
        <v>242</v>
      </c>
      <c r="CU3" s="1">
        <v>250</v>
      </c>
      <c r="CV3" s="1">
        <v>204</v>
      </c>
      <c r="CW3" s="1">
        <v>0</v>
      </c>
      <c r="CX3" s="1">
        <v>202</v>
      </c>
      <c r="CY3" s="1">
        <v>217</v>
      </c>
      <c r="CZ3" s="1">
        <v>210</v>
      </c>
      <c r="DA3" s="1">
        <v>221</v>
      </c>
      <c r="DB3" s="1">
        <v>200</v>
      </c>
      <c r="DC3" s="1">
        <v>204</v>
      </c>
      <c r="DD3" s="1">
        <v>198</v>
      </c>
      <c r="DE3" s="1">
        <v>0</v>
      </c>
      <c r="DF3" s="1">
        <v>0</v>
      </c>
      <c r="DG3" s="1">
        <v>0</v>
      </c>
      <c r="DH3" s="1">
        <v>0</v>
      </c>
      <c r="DI3" s="1">
        <v>348</v>
      </c>
      <c r="DJ3" s="1">
        <v>325</v>
      </c>
      <c r="DK3" s="1">
        <v>302</v>
      </c>
      <c r="DL3" s="1">
        <v>297</v>
      </c>
      <c r="DM3" s="1">
        <v>300</v>
      </c>
      <c r="DN3" s="1">
        <v>323</v>
      </c>
      <c r="DO3" s="1">
        <v>315</v>
      </c>
      <c r="DP3" s="1">
        <v>245</v>
      </c>
      <c r="DQ3" s="1">
        <v>255</v>
      </c>
      <c r="DR3" s="1">
        <v>267</v>
      </c>
      <c r="DS3" s="1">
        <v>244</v>
      </c>
      <c r="DT3" s="1">
        <v>251</v>
      </c>
      <c r="DU3" s="9">
        <v>250</v>
      </c>
      <c r="DV3" s="1">
        <v>254</v>
      </c>
      <c r="DW3" s="1">
        <v>198</v>
      </c>
      <c r="DX3" s="1">
        <v>242</v>
      </c>
      <c r="DY3" s="1">
        <v>200</v>
      </c>
      <c r="DZ3" s="1">
        <v>204</v>
      </c>
      <c r="EA3" s="1">
        <v>0</v>
      </c>
      <c r="EB3" s="1">
        <v>0</v>
      </c>
      <c r="EC3" s="1">
        <v>195</v>
      </c>
      <c r="ED3" s="1">
        <v>210</v>
      </c>
      <c r="EE3" s="1">
        <v>247</v>
      </c>
      <c r="EF3" s="1">
        <v>262</v>
      </c>
      <c r="EG3" s="1">
        <v>204</v>
      </c>
      <c r="EH3" s="1">
        <v>236</v>
      </c>
      <c r="EI3" s="1">
        <v>207</v>
      </c>
      <c r="EJ3" s="1">
        <v>210</v>
      </c>
      <c r="EK3" s="9">
        <v>228</v>
      </c>
      <c r="EL3" s="1">
        <v>219</v>
      </c>
      <c r="EM3" s="1">
        <v>232</v>
      </c>
      <c r="EN3" s="1">
        <v>218</v>
      </c>
      <c r="EO3" s="1">
        <v>245</v>
      </c>
      <c r="EP3" s="1">
        <v>239</v>
      </c>
      <c r="EQ3" s="1">
        <v>218</v>
      </c>
      <c r="ER3" s="1">
        <v>242</v>
      </c>
      <c r="ES3" s="1">
        <v>196</v>
      </c>
      <c r="ET3" s="1">
        <v>245</v>
      </c>
      <c r="EU3" s="1">
        <v>255</v>
      </c>
      <c r="EV3" s="1">
        <v>267</v>
      </c>
      <c r="EW3" s="1">
        <v>244</v>
      </c>
      <c r="EX3" s="1">
        <v>184</v>
      </c>
      <c r="EY3" s="9">
        <v>228</v>
      </c>
      <c r="EZ3" s="9">
        <v>250</v>
      </c>
      <c r="FA3" s="9">
        <v>254</v>
      </c>
      <c r="FB3" s="9">
        <v>198</v>
      </c>
      <c r="FC3" s="9">
        <v>242</v>
      </c>
      <c r="FD3" s="9">
        <v>273</v>
      </c>
      <c r="FE3" s="9">
        <v>204</v>
      </c>
      <c r="FF3" s="9">
        <v>232</v>
      </c>
      <c r="FG3" s="9">
        <v>202</v>
      </c>
      <c r="FH3" s="9">
        <v>0</v>
      </c>
      <c r="FI3" s="9">
        <v>210</v>
      </c>
      <c r="FJ3" s="9">
        <v>247</v>
      </c>
      <c r="FK3" s="9">
        <v>262</v>
      </c>
      <c r="FL3" s="9">
        <v>204</v>
      </c>
      <c r="FM3" s="9">
        <v>210</v>
      </c>
      <c r="FN3" s="9">
        <v>236</v>
      </c>
      <c r="FO3" s="9">
        <v>251</v>
      </c>
      <c r="FP3" s="9">
        <v>207</v>
      </c>
      <c r="FQ3" s="9">
        <v>219</v>
      </c>
      <c r="FR3" s="9">
        <v>232</v>
      </c>
      <c r="FS3" s="9">
        <v>218</v>
      </c>
      <c r="FT3" s="9">
        <v>245</v>
      </c>
      <c r="FU3" s="9">
        <v>239</v>
      </c>
      <c r="FV3" s="9">
        <v>267</v>
      </c>
      <c r="FW3" s="9">
        <v>242</v>
      </c>
      <c r="FX3" s="9">
        <v>218</v>
      </c>
      <c r="FY3" s="9">
        <v>245</v>
      </c>
      <c r="FZ3" s="9">
        <v>196</v>
      </c>
      <c r="GA3" s="9">
        <v>255</v>
      </c>
      <c r="GB3" s="9">
        <v>244</v>
      </c>
      <c r="GC3" s="9">
        <v>228</v>
      </c>
      <c r="GD3" s="9">
        <v>250</v>
      </c>
      <c r="GE3" s="9">
        <v>254</v>
      </c>
      <c r="GF3" s="9">
        <v>258</v>
      </c>
      <c r="GG3" s="9">
        <v>264</v>
      </c>
      <c r="GH3" s="9">
        <v>287</v>
      </c>
      <c r="GI3" s="9">
        <v>310</v>
      </c>
      <c r="GJ3" s="9">
        <v>232</v>
      </c>
      <c r="GK3" s="9">
        <v>216</v>
      </c>
      <c r="GL3" s="9">
        <v>202</v>
      </c>
      <c r="GM3" s="9">
        <v>210</v>
      </c>
      <c r="GN3" s="9">
        <v>0</v>
      </c>
      <c r="GO3" s="9">
        <v>262</v>
      </c>
      <c r="GP3" s="9">
        <v>279</v>
      </c>
      <c r="GQ3" s="9">
        <v>236</v>
      </c>
      <c r="GR3" s="9">
        <v>207</v>
      </c>
      <c r="GS3" s="9">
        <v>210</v>
      </c>
      <c r="GT3" s="9">
        <v>245</v>
      </c>
      <c r="GU3" s="9">
        <v>232</v>
      </c>
      <c r="GV3" s="9">
        <v>251</v>
      </c>
      <c r="GW3" s="9">
        <v>218</v>
      </c>
      <c r="GX3" s="9">
        <v>219</v>
      </c>
      <c r="GY3" s="9">
        <v>239</v>
      </c>
      <c r="GZ3" s="9">
        <v>218</v>
      </c>
      <c r="HA3" s="9">
        <v>242</v>
      </c>
      <c r="HB3" s="9">
        <v>267</v>
      </c>
      <c r="HC3" s="9">
        <v>245</v>
      </c>
      <c r="HD3" s="9">
        <v>255</v>
      </c>
      <c r="HE3" s="9">
        <v>196</v>
      </c>
      <c r="HF3" s="9">
        <v>244</v>
      </c>
      <c r="HG3" s="9">
        <v>184</v>
      </c>
      <c r="HH3" s="9">
        <v>250</v>
      </c>
      <c r="HI3" s="9">
        <v>266</v>
      </c>
      <c r="HJ3" s="9">
        <v>254</v>
      </c>
      <c r="HK3" s="9">
        <v>228</v>
      </c>
      <c r="HL3" s="9">
        <v>235</v>
      </c>
      <c r="HM3" s="9">
        <v>267</v>
      </c>
      <c r="HN3" s="9">
        <v>286</v>
      </c>
      <c r="HO3" s="9">
        <v>232</v>
      </c>
      <c r="HP3" s="9">
        <v>262</v>
      </c>
      <c r="HQ3" s="9">
        <v>250</v>
      </c>
      <c r="HR3" s="9">
        <v>247</v>
      </c>
      <c r="HS3" s="9">
        <v>202</v>
      </c>
      <c r="HT3" s="1">
        <v>0</v>
      </c>
      <c r="HU3" s="9">
        <v>204</v>
      </c>
      <c r="HV3" s="9">
        <v>236</v>
      </c>
      <c r="HW3" s="9">
        <v>251</v>
      </c>
      <c r="HX3" s="9">
        <v>210</v>
      </c>
      <c r="HY3" s="9">
        <v>207</v>
      </c>
      <c r="HZ3" s="9">
        <v>219</v>
      </c>
      <c r="IA3" s="9">
        <v>232</v>
      </c>
      <c r="IB3" s="9">
        <v>23</v>
      </c>
      <c r="IC3" s="9">
        <v>245</v>
      </c>
      <c r="ID3" s="9">
        <v>267</v>
      </c>
      <c r="IE3" s="9">
        <v>218</v>
      </c>
      <c r="IF3" s="9">
        <v>242</v>
      </c>
      <c r="IG3" s="9">
        <v>218</v>
      </c>
      <c r="IH3" s="9">
        <v>196</v>
      </c>
      <c r="II3" s="9">
        <v>245</v>
      </c>
      <c r="IJ3" s="9">
        <v>244</v>
      </c>
      <c r="IK3" s="9">
        <v>255</v>
      </c>
      <c r="IL3" s="9">
        <v>184</v>
      </c>
      <c r="IM3" s="1">
        <v>228</v>
      </c>
      <c r="IN3" s="1">
        <v>250</v>
      </c>
      <c r="IO3" s="1">
        <v>254</v>
      </c>
      <c r="IP3" s="1">
        <v>268</v>
      </c>
      <c r="IQ3" s="9">
        <v>273</v>
      </c>
      <c r="IR3" s="9">
        <v>310</v>
      </c>
      <c r="IS3" s="9">
        <v>249</v>
      </c>
      <c r="IT3" s="1">
        <v>232</v>
      </c>
      <c r="IU3" s="1">
        <v>0</v>
      </c>
      <c r="IV3" s="1">
        <v>250</v>
      </c>
      <c r="IW3" s="1">
        <v>262</v>
      </c>
      <c r="IX3" s="1">
        <v>247</v>
      </c>
      <c r="IY3" s="1">
        <v>210</v>
      </c>
      <c r="IZ3" s="1">
        <v>0</v>
      </c>
      <c r="JA3" s="1">
        <v>207</v>
      </c>
      <c r="JB3" s="1">
        <v>210</v>
      </c>
      <c r="JC3" s="1">
        <v>236</v>
      </c>
      <c r="JD3" s="1">
        <v>251</v>
      </c>
      <c r="JE3" s="1">
        <v>219</v>
      </c>
      <c r="JF3" s="1">
        <v>232</v>
      </c>
      <c r="JG3" s="1">
        <v>218</v>
      </c>
      <c r="JH3" s="1">
        <v>245</v>
      </c>
      <c r="JI3" s="1">
        <v>242</v>
      </c>
      <c r="JJ3" s="1">
        <v>255</v>
      </c>
      <c r="JK3" s="1">
        <v>267</v>
      </c>
      <c r="JL3" s="1">
        <v>239</v>
      </c>
      <c r="JM3" s="1">
        <v>245</v>
      </c>
      <c r="JN3" s="1">
        <v>218</v>
      </c>
      <c r="JO3" s="1">
        <v>196</v>
      </c>
      <c r="JP3" s="1">
        <v>244</v>
      </c>
      <c r="JQ3" s="9">
        <v>225</v>
      </c>
      <c r="JR3" s="9">
        <v>206</v>
      </c>
      <c r="JS3" s="9">
        <v>201</v>
      </c>
      <c r="JT3" s="9">
        <v>249</v>
      </c>
      <c r="JU3" s="9">
        <v>283</v>
      </c>
      <c r="JV3" s="9">
        <v>352</v>
      </c>
      <c r="JW3" s="9">
        <v>363</v>
      </c>
      <c r="JX3" s="9">
        <v>220</v>
      </c>
      <c r="JY3" s="9">
        <v>240</v>
      </c>
      <c r="JZ3" s="9">
        <v>243</v>
      </c>
      <c r="KA3" s="1">
        <v>215</v>
      </c>
      <c r="KB3" s="9">
        <v>282</v>
      </c>
      <c r="KC3" s="9">
        <v>300</v>
      </c>
      <c r="KD3" s="9">
        <v>291</v>
      </c>
      <c r="KE3" s="9">
        <v>0</v>
      </c>
      <c r="KF3" s="9">
        <v>201</v>
      </c>
      <c r="KG3" s="1">
        <v>213</v>
      </c>
      <c r="KH3" s="1">
        <v>182</v>
      </c>
      <c r="KI3" s="9">
        <v>224</v>
      </c>
      <c r="KJ3" s="9">
        <v>259</v>
      </c>
      <c r="KK3" s="9">
        <v>288</v>
      </c>
      <c r="KL3" s="9">
        <v>188</v>
      </c>
      <c r="KM3" s="9">
        <v>209</v>
      </c>
      <c r="KN3" s="9">
        <v>226</v>
      </c>
      <c r="KO3" s="9">
        <v>234</v>
      </c>
      <c r="KP3" s="9">
        <v>245</v>
      </c>
      <c r="KQ3" s="9">
        <v>251</v>
      </c>
      <c r="KR3" s="9">
        <v>261</v>
      </c>
      <c r="KS3" s="9">
        <v>244</v>
      </c>
      <c r="KT3" s="9">
        <v>184</v>
      </c>
      <c r="KU3" s="9">
        <v>191</v>
      </c>
    </row>
    <row r="4" spans="1:307" ht="15.75" customHeight="1" x14ac:dyDescent="0.2">
      <c r="A4" s="1" t="s">
        <v>4</v>
      </c>
      <c r="B4" s="1">
        <v>1300</v>
      </c>
      <c r="C4" s="9">
        <v>5</v>
      </c>
      <c r="D4" s="9">
        <v>4</v>
      </c>
      <c r="E4" s="9">
        <v>5</v>
      </c>
      <c r="F4" s="9">
        <v>5</v>
      </c>
      <c r="G4" s="9">
        <v>4</v>
      </c>
      <c r="H4" s="9">
        <v>6</v>
      </c>
      <c r="I4" s="1">
        <v>0</v>
      </c>
      <c r="J4" s="9">
        <v>4</v>
      </c>
      <c r="K4" s="9">
        <v>6</v>
      </c>
      <c r="L4" s="9">
        <v>5</v>
      </c>
      <c r="M4" s="9">
        <v>5</v>
      </c>
      <c r="N4" s="9">
        <v>5</v>
      </c>
      <c r="O4" s="9">
        <v>5</v>
      </c>
      <c r="P4" s="9">
        <v>4</v>
      </c>
      <c r="Q4" s="9">
        <v>5</v>
      </c>
      <c r="R4" s="9">
        <v>5</v>
      </c>
      <c r="S4" s="9">
        <v>5</v>
      </c>
      <c r="T4" s="9">
        <v>5</v>
      </c>
      <c r="U4" s="9">
        <v>5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5</v>
      </c>
      <c r="AC4" s="9">
        <v>5</v>
      </c>
      <c r="AD4" s="9">
        <v>5</v>
      </c>
      <c r="AE4" s="9">
        <v>5</v>
      </c>
      <c r="AF4" s="9">
        <v>5</v>
      </c>
      <c r="AG4" s="1">
        <v>5</v>
      </c>
      <c r="AH4" s="1">
        <v>5</v>
      </c>
      <c r="AI4" s="1">
        <v>4</v>
      </c>
      <c r="AJ4" s="1">
        <v>5</v>
      </c>
      <c r="AK4" s="1">
        <v>5</v>
      </c>
      <c r="AL4" s="1">
        <v>4</v>
      </c>
      <c r="AM4" s="1">
        <v>6</v>
      </c>
      <c r="AN4" s="1">
        <v>0</v>
      </c>
      <c r="AO4" s="1">
        <v>4</v>
      </c>
      <c r="AP4" s="1">
        <v>6</v>
      </c>
      <c r="AQ4" s="1">
        <v>5</v>
      </c>
      <c r="AR4" s="1">
        <v>5</v>
      </c>
      <c r="AS4" s="1">
        <v>5</v>
      </c>
      <c r="AT4" s="1">
        <v>5</v>
      </c>
      <c r="AU4" s="1">
        <v>5</v>
      </c>
      <c r="AV4" s="1">
        <v>5</v>
      </c>
      <c r="AW4" s="1">
        <v>5</v>
      </c>
      <c r="AX4" s="1">
        <v>5</v>
      </c>
      <c r="AY4" s="1">
        <v>5</v>
      </c>
      <c r="AZ4" s="1">
        <v>5</v>
      </c>
      <c r="BA4" s="1">
        <v>5</v>
      </c>
      <c r="BB4" s="1">
        <v>5</v>
      </c>
      <c r="BC4" s="1">
        <v>5</v>
      </c>
      <c r="BD4" s="1">
        <v>5</v>
      </c>
      <c r="BE4" s="1">
        <v>5</v>
      </c>
      <c r="BF4" s="1">
        <v>5</v>
      </c>
      <c r="BG4" s="1">
        <v>5</v>
      </c>
      <c r="BH4" s="1">
        <v>5</v>
      </c>
      <c r="BI4" s="1">
        <v>5</v>
      </c>
      <c r="BJ4" s="1">
        <v>4</v>
      </c>
      <c r="BK4" s="1">
        <v>5</v>
      </c>
      <c r="BL4" s="1">
        <v>4</v>
      </c>
      <c r="BM4" s="1">
        <v>5</v>
      </c>
      <c r="BN4" s="1">
        <v>5</v>
      </c>
      <c r="BO4" s="1">
        <v>4</v>
      </c>
      <c r="BP4" s="1">
        <v>6</v>
      </c>
      <c r="BQ4" s="1">
        <v>5</v>
      </c>
      <c r="BR4" s="1">
        <v>0</v>
      </c>
      <c r="BS4" s="1">
        <v>5</v>
      </c>
      <c r="BT4" s="1">
        <v>5</v>
      </c>
      <c r="BU4" s="1">
        <v>5</v>
      </c>
      <c r="BV4" s="1">
        <v>5</v>
      </c>
      <c r="BW4" s="1">
        <v>6</v>
      </c>
      <c r="BX4" s="1">
        <v>4</v>
      </c>
      <c r="BY4" s="1">
        <v>5</v>
      </c>
      <c r="BZ4" s="1">
        <v>5</v>
      </c>
      <c r="CA4" s="1">
        <v>5</v>
      </c>
      <c r="CB4" s="1">
        <v>5</v>
      </c>
      <c r="CC4" s="1">
        <v>5</v>
      </c>
      <c r="CD4" s="1">
        <v>5</v>
      </c>
      <c r="CE4" s="1">
        <v>5</v>
      </c>
      <c r="CF4" s="1">
        <v>5</v>
      </c>
      <c r="CG4" s="1">
        <v>5</v>
      </c>
      <c r="CH4" s="1">
        <v>5</v>
      </c>
      <c r="CI4" s="1">
        <v>5</v>
      </c>
      <c r="CJ4" s="1">
        <v>5</v>
      </c>
      <c r="CK4" s="1">
        <v>5</v>
      </c>
      <c r="CL4" s="1">
        <v>5</v>
      </c>
      <c r="CM4" s="1">
        <v>5</v>
      </c>
      <c r="CN4" s="12">
        <v>5</v>
      </c>
      <c r="CO4" s="1">
        <v>5</v>
      </c>
      <c r="CP4" s="1">
        <v>5</v>
      </c>
      <c r="CQ4" s="1">
        <v>4</v>
      </c>
      <c r="CR4" s="1">
        <v>5</v>
      </c>
      <c r="CS4" s="1">
        <v>5</v>
      </c>
      <c r="CT4" s="1">
        <v>4</v>
      </c>
      <c r="CU4" s="1">
        <v>6</v>
      </c>
      <c r="CV4" s="1">
        <v>5</v>
      </c>
      <c r="CW4" s="1">
        <v>0</v>
      </c>
      <c r="CX4" s="1">
        <v>6</v>
      </c>
      <c r="CY4" s="1">
        <v>5</v>
      </c>
      <c r="CZ4" s="1">
        <v>5</v>
      </c>
      <c r="DA4" s="1">
        <v>5</v>
      </c>
      <c r="DB4" s="1">
        <v>5</v>
      </c>
      <c r="DC4" s="1">
        <v>4</v>
      </c>
      <c r="DD4" s="1">
        <v>5</v>
      </c>
      <c r="DE4" s="1">
        <v>0</v>
      </c>
      <c r="DF4" s="1">
        <v>0</v>
      </c>
      <c r="DG4" s="1">
        <v>0</v>
      </c>
      <c r="DH4" s="1">
        <v>0</v>
      </c>
      <c r="DI4" s="1">
        <v>8</v>
      </c>
      <c r="DJ4" s="1">
        <v>2</v>
      </c>
      <c r="DK4" s="1">
        <v>6</v>
      </c>
      <c r="DL4" s="1">
        <v>7</v>
      </c>
      <c r="DM4" s="1">
        <v>5</v>
      </c>
      <c r="DN4" s="1">
        <v>5</v>
      </c>
      <c r="DO4" s="1">
        <v>5</v>
      </c>
      <c r="DP4" s="1">
        <v>5</v>
      </c>
      <c r="DQ4" s="1">
        <v>5</v>
      </c>
      <c r="DR4" s="1">
        <v>5</v>
      </c>
      <c r="DS4" s="1">
        <v>5</v>
      </c>
      <c r="DT4" s="1">
        <v>5</v>
      </c>
      <c r="DU4" s="9">
        <v>4</v>
      </c>
      <c r="DV4" s="1">
        <v>5</v>
      </c>
      <c r="DW4" s="1">
        <v>5</v>
      </c>
      <c r="DX4" s="1">
        <v>4</v>
      </c>
      <c r="DY4" s="1">
        <v>6</v>
      </c>
      <c r="DZ4" s="1">
        <v>5</v>
      </c>
      <c r="EA4" s="1">
        <v>0</v>
      </c>
      <c r="EB4" s="1">
        <v>0</v>
      </c>
      <c r="EC4" s="1">
        <v>5</v>
      </c>
      <c r="ED4" s="1">
        <v>5</v>
      </c>
      <c r="EE4" s="1">
        <v>5</v>
      </c>
      <c r="EF4" s="1">
        <v>5</v>
      </c>
      <c r="EG4" s="1">
        <v>4</v>
      </c>
      <c r="EH4" s="1">
        <v>5</v>
      </c>
      <c r="EI4" s="1">
        <v>5</v>
      </c>
      <c r="EJ4" s="1">
        <v>5</v>
      </c>
      <c r="EK4" s="9">
        <v>5</v>
      </c>
      <c r="EL4" s="1">
        <v>5</v>
      </c>
      <c r="EM4" s="1">
        <v>5</v>
      </c>
      <c r="EN4" s="1">
        <v>5</v>
      </c>
      <c r="EO4" s="1">
        <v>5</v>
      </c>
      <c r="EP4" s="1">
        <v>5</v>
      </c>
      <c r="EQ4" s="1">
        <v>5</v>
      </c>
      <c r="ER4" s="1">
        <v>5</v>
      </c>
      <c r="ES4" s="1">
        <v>5</v>
      </c>
      <c r="ET4" s="1">
        <v>5</v>
      </c>
      <c r="EU4" s="1">
        <v>5</v>
      </c>
      <c r="EV4" s="1">
        <v>5</v>
      </c>
      <c r="EW4" s="1">
        <v>5</v>
      </c>
      <c r="EX4" s="1">
        <v>5</v>
      </c>
      <c r="EY4" s="9">
        <v>5</v>
      </c>
      <c r="EZ4" s="9">
        <v>4</v>
      </c>
      <c r="FA4" s="9">
        <v>5</v>
      </c>
      <c r="FB4" s="9">
        <v>5</v>
      </c>
      <c r="FC4" s="9">
        <v>4</v>
      </c>
      <c r="FD4" s="9">
        <v>6</v>
      </c>
      <c r="FE4" s="9">
        <v>5</v>
      </c>
      <c r="FF4" s="9">
        <v>4</v>
      </c>
      <c r="FG4" s="9">
        <v>6</v>
      </c>
      <c r="FH4" s="9">
        <v>0</v>
      </c>
      <c r="FI4" s="9">
        <v>5</v>
      </c>
      <c r="FJ4" s="9">
        <v>5</v>
      </c>
      <c r="FK4" s="9">
        <v>5</v>
      </c>
      <c r="FL4" s="9">
        <v>4</v>
      </c>
      <c r="FM4" s="9">
        <v>5</v>
      </c>
      <c r="FN4" s="9">
        <v>5</v>
      </c>
      <c r="FO4" s="9">
        <v>5</v>
      </c>
      <c r="FP4" s="9">
        <v>5</v>
      </c>
      <c r="FQ4" s="9">
        <v>5</v>
      </c>
      <c r="FR4" s="9">
        <v>5</v>
      </c>
      <c r="FS4" s="9">
        <v>5</v>
      </c>
      <c r="FT4" s="9">
        <v>5</v>
      </c>
      <c r="FU4" s="9">
        <v>5</v>
      </c>
      <c r="FV4" s="9">
        <v>5</v>
      </c>
      <c r="FW4" s="9">
        <v>5</v>
      </c>
      <c r="FX4" s="9">
        <v>5</v>
      </c>
      <c r="FY4" s="9">
        <v>5</v>
      </c>
      <c r="FZ4" s="9">
        <v>5</v>
      </c>
      <c r="GA4" s="9">
        <v>5</v>
      </c>
      <c r="GB4" s="9">
        <v>5</v>
      </c>
      <c r="GC4" s="9">
        <v>5</v>
      </c>
      <c r="GD4" s="9">
        <v>4</v>
      </c>
      <c r="GE4" s="9">
        <v>5</v>
      </c>
      <c r="GF4" s="9">
        <v>5</v>
      </c>
      <c r="GG4" s="9">
        <v>4</v>
      </c>
      <c r="GH4" s="9">
        <v>6</v>
      </c>
      <c r="GI4" s="9">
        <v>10</v>
      </c>
      <c r="GJ4" s="9">
        <v>4</v>
      </c>
      <c r="GK4" s="9">
        <v>6</v>
      </c>
      <c r="GL4" s="9">
        <v>5</v>
      </c>
      <c r="GM4" s="9">
        <v>5</v>
      </c>
      <c r="GN4" s="9">
        <v>0</v>
      </c>
      <c r="GO4" s="9">
        <v>5</v>
      </c>
      <c r="GP4" s="9">
        <v>4</v>
      </c>
      <c r="GQ4" s="9">
        <v>5</v>
      </c>
      <c r="GR4" s="9">
        <v>5</v>
      </c>
      <c r="GS4" s="9">
        <v>5</v>
      </c>
      <c r="GT4" s="9">
        <v>5</v>
      </c>
      <c r="GU4" s="9">
        <v>5</v>
      </c>
      <c r="GV4" s="9">
        <v>5</v>
      </c>
      <c r="GW4" s="9">
        <v>5</v>
      </c>
      <c r="GX4" s="9">
        <v>5</v>
      </c>
      <c r="GY4" s="9">
        <v>5</v>
      </c>
      <c r="GZ4" s="9">
        <v>5</v>
      </c>
      <c r="HA4" s="9">
        <v>5</v>
      </c>
      <c r="HB4" s="9">
        <v>5</v>
      </c>
      <c r="HC4" s="9">
        <v>5</v>
      </c>
      <c r="HD4" s="9">
        <v>5</v>
      </c>
      <c r="HE4" s="9">
        <v>5</v>
      </c>
      <c r="HF4" s="9">
        <v>5</v>
      </c>
      <c r="HG4" s="9">
        <v>5</v>
      </c>
      <c r="HH4" s="9">
        <v>4</v>
      </c>
      <c r="HI4" s="9">
        <v>4</v>
      </c>
      <c r="HJ4" s="9">
        <v>5</v>
      </c>
      <c r="HK4" s="9">
        <v>5</v>
      </c>
      <c r="HL4" s="9">
        <v>5</v>
      </c>
      <c r="HM4" s="9">
        <v>6</v>
      </c>
      <c r="HN4" s="9">
        <v>10</v>
      </c>
      <c r="HO4" s="9">
        <v>4</v>
      </c>
      <c r="HP4" s="9">
        <v>5</v>
      </c>
      <c r="HQ4" s="9">
        <v>5</v>
      </c>
      <c r="HR4" s="9">
        <v>5</v>
      </c>
      <c r="HS4" s="9">
        <v>6</v>
      </c>
      <c r="HT4" s="1">
        <v>0</v>
      </c>
      <c r="HU4" s="9">
        <v>4</v>
      </c>
      <c r="HV4" s="9">
        <v>5</v>
      </c>
      <c r="HW4" s="9">
        <v>5</v>
      </c>
      <c r="HX4" s="9">
        <v>5</v>
      </c>
      <c r="HY4" s="9">
        <v>5</v>
      </c>
      <c r="HZ4" s="9">
        <v>5</v>
      </c>
      <c r="IA4" s="9">
        <v>5</v>
      </c>
      <c r="IB4" s="9">
        <v>239</v>
      </c>
      <c r="IC4" s="9">
        <v>5</v>
      </c>
      <c r="ID4" s="9">
        <v>5</v>
      </c>
      <c r="IE4" s="9">
        <v>5</v>
      </c>
      <c r="IF4" s="9">
        <v>5</v>
      </c>
      <c r="IG4" s="9">
        <v>5</v>
      </c>
      <c r="IH4" s="9">
        <v>5</v>
      </c>
      <c r="II4" s="9">
        <v>5</v>
      </c>
      <c r="IJ4" s="9">
        <v>5</v>
      </c>
      <c r="IK4" s="9">
        <v>5</v>
      </c>
      <c r="IL4" s="9">
        <v>5</v>
      </c>
      <c r="IM4" s="1">
        <v>5</v>
      </c>
      <c r="IN4" s="1">
        <v>4</v>
      </c>
      <c r="IO4" s="1">
        <v>5</v>
      </c>
      <c r="IP4" s="1">
        <v>5</v>
      </c>
      <c r="IQ4" s="9">
        <v>4</v>
      </c>
      <c r="IR4" s="9">
        <v>6</v>
      </c>
      <c r="IS4" s="9">
        <v>5</v>
      </c>
      <c r="IT4" s="1">
        <v>4</v>
      </c>
      <c r="IU4" s="1">
        <v>0</v>
      </c>
      <c r="IV4" s="1">
        <v>5</v>
      </c>
      <c r="IW4" s="1">
        <v>5</v>
      </c>
      <c r="IX4" s="1">
        <v>5</v>
      </c>
      <c r="IY4" s="1">
        <v>5</v>
      </c>
      <c r="IZ4" s="1">
        <v>0</v>
      </c>
      <c r="JA4" s="1">
        <v>5</v>
      </c>
      <c r="JB4" s="1">
        <v>5</v>
      </c>
      <c r="JC4" s="1">
        <v>5</v>
      </c>
      <c r="JD4" s="1">
        <v>5</v>
      </c>
      <c r="JE4" s="1">
        <v>5</v>
      </c>
      <c r="JF4" s="1">
        <v>5</v>
      </c>
      <c r="JG4" s="1">
        <v>5</v>
      </c>
      <c r="JH4" s="1">
        <v>5</v>
      </c>
      <c r="JI4" s="1">
        <v>5</v>
      </c>
      <c r="JJ4" s="1">
        <v>5</v>
      </c>
      <c r="JK4" s="1">
        <v>5</v>
      </c>
      <c r="JL4" s="1">
        <v>5</v>
      </c>
      <c r="JM4" s="1">
        <v>5</v>
      </c>
      <c r="JN4" s="1">
        <v>5</v>
      </c>
      <c r="JO4" s="1">
        <v>5</v>
      </c>
      <c r="JP4" s="1">
        <v>5</v>
      </c>
      <c r="JQ4" s="9">
        <v>5</v>
      </c>
      <c r="JR4" s="9">
        <v>5</v>
      </c>
      <c r="JS4" s="9">
        <v>4</v>
      </c>
      <c r="JT4" s="9">
        <v>5</v>
      </c>
      <c r="JU4" s="9">
        <v>6</v>
      </c>
      <c r="JV4" s="9">
        <v>4</v>
      </c>
      <c r="JW4" s="9">
        <v>7</v>
      </c>
      <c r="JX4" s="9">
        <v>4</v>
      </c>
      <c r="JY4" s="9">
        <v>4</v>
      </c>
      <c r="JZ4" s="9">
        <v>4</v>
      </c>
      <c r="KA4" s="1">
        <v>4</v>
      </c>
      <c r="KB4" s="9">
        <v>5</v>
      </c>
      <c r="KC4" s="9">
        <v>5</v>
      </c>
      <c r="KD4" s="9">
        <v>6</v>
      </c>
      <c r="KE4" s="9">
        <v>0</v>
      </c>
      <c r="KF4" s="9">
        <v>4</v>
      </c>
      <c r="KG4" s="1">
        <v>4</v>
      </c>
      <c r="KH4" s="1">
        <v>5</v>
      </c>
      <c r="KI4" s="9">
        <v>5</v>
      </c>
      <c r="KJ4" s="9">
        <v>6</v>
      </c>
      <c r="KK4" s="9">
        <v>6</v>
      </c>
      <c r="KL4" s="9">
        <v>4</v>
      </c>
      <c r="KM4" s="9">
        <v>5</v>
      </c>
      <c r="KN4" s="9">
        <v>5</v>
      </c>
      <c r="KO4" s="9">
        <v>4</v>
      </c>
      <c r="KP4" s="9">
        <v>4</v>
      </c>
      <c r="KQ4" s="9">
        <v>5</v>
      </c>
      <c r="KR4" s="9">
        <v>6</v>
      </c>
      <c r="KS4" s="9">
        <v>4</v>
      </c>
      <c r="KT4" s="9">
        <v>4</v>
      </c>
      <c r="KU4" s="9">
        <v>5</v>
      </c>
    </row>
    <row r="5" spans="1:307" ht="15.75" customHeight="1" x14ac:dyDescent="0.2">
      <c r="A5" s="1" t="s">
        <v>5</v>
      </c>
      <c r="B5" s="1">
        <v>1500</v>
      </c>
      <c r="C5" s="9">
        <v>9</v>
      </c>
      <c r="D5" s="9">
        <v>8</v>
      </c>
      <c r="E5" s="9">
        <v>7</v>
      </c>
      <c r="F5" s="9">
        <v>7</v>
      </c>
      <c r="G5" s="9">
        <v>9</v>
      </c>
      <c r="H5" s="9">
        <v>7</v>
      </c>
      <c r="I5" s="1">
        <v>0</v>
      </c>
      <c r="J5" s="9">
        <v>9</v>
      </c>
      <c r="K5" s="9">
        <v>7</v>
      </c>
      <c r="L5" s="9">
        <v>7</v>
      </c>
      <c r="M5" s="9">
        <v>7</v>
      </c>
      <c r="N5" s="9">
        <v>8</v>
      </c>
      <c r="O5" s="9">
        <v>9</v>
      </c>
      <c r="P5" s="9">
        <v>7</v>
      </c>
      <c r="Q5" s="9">
        <v>8</v>
      </c>
      <c r="R5" s="9">
        <v>7</v>
      </c>
      <c r="S5" s="9">
        <v>6</v>
      </c>
      <c r="T5" s="9">
        <v>6</v>
      </c>
      <c r="U5" s="9">
        <v>8</v>
      </c>
      <c r="V5" s="9">
        <v>9</v>
      </c>
      <c r="W5" s="9">
        <v>7</v>
      </c>
      <c r="X5" s="9">
        <v>7</v>
      </c>
      <c r="Y5" s="9">
        <v>7</v>
      </c>
      <c r="Z5" s="9">
        <v>10</v>
      </c>
      <c r="AA5" s="9">
        <v>10</v>
      </c>
      <c r="AB5" s="9">
        <v>7</v>
      </c>
      <c r="AC5" s="9">
        <v>9</v>
      </c>
      <c r="AD5" s="9">
        <v>7</v>
      </c>
      <c r="AE5" s="9">
        <v>8</v>
      </c>
      <c r="AF5" s="9">
        <v>8</v>
      </c>
      <c r="AG5" s="1">
        <v>7</v>
      </c>
      <c r="AH5" s="1">
        <v>9</v>
      </c>
      <c r="AI5" s="1">
        <v>8</v>
      </c>
      <c r="AJ5" s="1">
        <v>7</v>
      </c>
      <c r="AK5" s="1">
        <v>7</v>
      </c>
      <c r="AL5" s="1">
        <v>9</v>
      </c>
      <c r="AM5" s="1">
        <v>7</v>
      </c>
      <c r="AN5" s="1">
        <v>0</v>
      </c>
      <c r="AO5" s="1">
        <v>9</v>
      </c>
      <c r="AP5" s="1">
        <v>7</v>
      </c>
      <c r="AQ5" s="1">
        <v>7</v>
      </c>
      <c r="AR5" s="1">
        <v>7</v>
      </c>
      <c r="AS5" s="1">
        <v>8</v>
      </c>
      <c r="AT5" s="1">
        <v>9</v>
      </c>
      <c r="AU5" s="1">
        <v>7</v>
      </c>
      <c r="AV5" s="1">
        <v>8</v>
      </c>
      <c r="AW5" s="1">
        <v>7</v>
      </c>
      <c r="AX5" s="1">
        <v>6</v>
      </c>
      <c r="AY5" s="1">
        <v>9</v>
      </c>
      <c r="AZ5" s="1">
        <v>7</v>
      </c>
      <c r="BA5" s="1">
        <v>6</v>
      </c>
      <c r="BB5" s="1">
        <v>8</v>
      </c>
      <c r="BC5" s="1">
        <v>7</v>
      </c>
      <c r="BD5" s="1">
        <v>7</v>
      </c>
      <c r="BE5" s="1">
        <v>10</v>
      </c>
      <c r="BF5" s="1">
        <v>10</v>
      </c>
      <c r="BG5" s="1">
        <v>7</v>
      </c>
      <c r="BH5" s="1">
        <v>7</v>
      </c>
      <c r="BI5" s="1">
        <v>9</v>
      </c>
      <c r="BJ5" s="1">
        <v>7</v>
      </c>
      <c r="BK5" s="1">
        <v>9</v>
      </c>
      <c r="BL5" s="1">
        <v>8</v>
      </c>
      <c r="BM5" s="1">
        <v>7</v>
      </c>
      <c r="BN5" s="1">
        <v>7</v>
      </c>
      <c r="BO5" s="1">
        <v>9</v>
      </c>
      <c r="BP5" s="1">
        <v>7</v>
      </c>
      <c r="BQ5" s="1">
        <v>8</v>
      </c>
      <c r="BR5" s="1">
        <v>0</v>
      </c>
      <c r="BS5" s="1">
        <v>9</v>
      </c>
      <c r="BT5" s="1">
        <v>7</v>
      </c>
      <c r="BU5" s="1">
        <v>7</v>
      </c>
      <c r="BV5" s="1">
        <v>8</v>
      </c>
      <c r="BW5" s="1">
        <v>7</v>
      </c>
      <c r="BX5" s="1">
        <v>7</v>
      </c>
      <c r="BY5" s="1">
        <v>8</v>
      </c>
      <c r="BZ5" s="1">
        <v>6</v>
      </c>
      <c r="CA5" s="1">
        <v>9</v>
      </c>
      <c r="CB5" s="1">
        <v>6</v>
      </c>
      <c r="CC5" s="1">
        <v>7</v>
      </c>
      <c r="CD5" s="1">
        <v>7</v>
      </c>
      <c r="CE5" s="1">
        <v>7</v>
      </c>
      <c r="CF5" s="1">
        <v>8</v>
      </c>
      <c r="CG5" s="1">
        <v>9</v>
      </c>
      <c r="CH5" s="1">
        <v>7</v>
      </c>
      <c r="CI5" s="1">
        <v>10</v>
      </c>
      <c r="CJ5" s="1">
        <v>7</v>
      </c>
      <c r="CK5" s="1">
        <v>7</v>
      </c>
      <c r="CL5" s="1">
        <v>10</v>
      </c>
      <c r="CM5" s="1">
        <v>8</v>
      </c>
      <c r="CN5" s="12">
        <v>8</v>
      </c>
      <c r="CO5" s="1">
        <v>7</v>
      </c>
      <c r="CP5" s="1">
        <v>9</v>
      </c>
      <c r="CQ5" s="1">
        <v>8</v>
      </c>
      <c r="CR5" s="1">
        <v>7</v>
      </c>
      <c r="CS5" s="1">
        <v>7</v>
      </c>
      <c r="CT5" s="1">
        <v>9</v>
      </c>
      <c r="CU5" s="1">
        <v>7</v>
      </c>
      <c r="CV5" s="1">
        <v>8</v>
      </c>
      <c r="CW5" s="1">
        <v>0</v>
      </c>
      <c r="CX5" s="1">
        <v>7</v>
      </c>
      <c r="CY5" s="1">
        <v>7</v>
      </c>
      <c r="CZ5" s="1">
        <v>7</v>
      </c>
      <c r="DA5" s="1">
        <v>8</v>
      </c>
      <c r="DB5" s="1">
        <v>9</v>
      </c>
      <c r="DC5" s="1">
        <v>7</v>
      </c>
      <c r="DD5" s="1">
        <v>8</v>
      </c>
      <c r="DE5" s="1">
        <v>0</v>
      </c>
      <c r="DF5" s="1">
        <v>0</v>
      </c>
      <c r="DG5" s="1">
        <v>0</v>
      </c>
      <c r="DH5" s="1">
        <v>0</v>
      </c>
      <c r="DI5" s="1">
        <v>6</v>
      </c>
      <c r="DJ5" s="1">
        <v>7</v>
      </c>
      <c r="DK5" s="1">
        <v>8</v>
      </c>
      <c r="DL5" s="1">
        <v>7</v>
      </c>
      <c r="DM5" s="1">
        <v>10</v>
      </c>
      <c r="DN5" s="1">
        <v>10</v>
      </c>
      <c r="DO5" s="1">
        <v>7</v>
      </c>
      <c r="DP5" s="1">
        <v>7</v>
      </c>
      <c r="DQ5" s="1">
        <v>9</v>
      </c>
      <c r="DR5" s="1">
        <v>8</v>
      </c>
      <c r="DS5" s="1">
        <v>8</v>
      </c>
      <c r="DT5" s="1">
        <v>9</v>
      </c>
      <c r="DU5" s="9">
        <v>8</v>
      </c>
      <c r="DV5" s="1">
        <v>7</v>
      </c>
      <c r="DW5" s="1">
        <v>7</v>
      </c>
      <c r="DX5" s="1">
        <v>9</v>
      </c>
      <c r="DY5" s="1">
        <v>7</v>
      </c>
      <c r="DZ5" s="1">
        <v>8</v>
      </c>
      <c r="EA5" s="1">
        <v>0</v>
      </c>
      <c r="EB5" s="1">
        <v>0</v>
      </c>
      <c r="EC5" s="1">
        <v>7</v>
      </c>
      <c r="ED5" s="1">
        <v>7</v>
      </c>
      <c r="EE5" s="1">
        <v>8</v>
      </c>
      <c r="EF5" s="1">
        <v>9</v>
      </c>
      <c r="EG5" s="1">
        <v>7</v>
      </c>
      <c r="EH5" s="1">
        <v>8</v>
      </c>
      <c r="EI5" s="1">
        <v>7</v>
      </c>
      <c r="EJ5" s="1">
        <v>6</v>
      </c>
      <c r="EK5" s="9">
        <v>9</v>
      </c>
      <c r="EL5" s="1">
        <v>7</v>
      </c>
      <c r="EM5" s="1">
        <v>6</v>
      </c>
      <c r="EN5" s="1">
        <v>7</v>
      </c>
      <c r="EO5" s="1">
        <v>8</v>
      </c>
      <c r="EP5" s="1">
        <v>7</v>
      </c>
      <c r="EQ5" s="1">
        <v>10</v>
      </c>
      <c r="ER5" s="1">
        <v>10</v>
      </c>
      <c r="ES5" s="1">
        <v>8</v>
      </c>
      <c r="ET5" s="1">
        <v>7</v>
      </c>
      <c r="EU5" s="1">
        <v>9</v>
      </c>
      <c r="EV5" s="1">
        <v>7</v>
      </c>
      <c r="EW5" s="1">
        <v>8</v>
      </c>
      <c r="EX5" s="1">
        <v>7</v>
      </c>
      <c r="EY5" s="9">
        <v>9</v>
      </c>
      <c r="EZ5" s="9">
        <v>8</v>
      </c>
      <c r="FA5" s="9">
        <v>7</v>
      </c>
      <c r="FB5" s="9">
        <v>7</v>
      </c>
      <c r="FC5" s="9">
        <v>9</v>
      </c>
      <c r="FD5" s="9">
        <v>7</v>
      </c>
      <c r="FE5" s="9">
        <v>8</v>
      </c>
      <c r="FF5" s="9">
        <v>9</v>
      </c>
      <c r="FG5" s="9">
        <v>7</v>
      </c>
      <c r="FH5" s="9">
        <v>0</v>
      </c>
      <c r="FI5" s="9">
        <v>7</v>
      </c>
      <c r="FJ5" s="9">
        <v>8</v>
      </c>
      <c r="FK5" s="9">
        <v>9</v>
      </c>
      <c r="FL5" s="9">
        <v>7</v>
      </c>
      <c r="FM5" s="9">
        <v>6</v>
      </c>
      <c r="FN5" s="9">
        <v>8</v>
      </c>
      <c r="FO5" s="9">
        <v>9</v>
      </c>
      <c r="FP5" s="9">
        <v>7</v>
      </c>
      <c r="FQ5" s="9">
        <v>7</v>
      </c>
      <c r="FR5" s="9">
        <v>6</v>
      </c>
      <c r="FS5" s="9">
        <v>7</v>
      </c>
      <c r="FT5" s="9">
        <v>8</v>
      </c>
      <c r="FU5" s="9">
        <v>7</v>
      </c>
      <c r="FV5" s="9">
        <v>7</v>
      </c>
      <c r="FW5" s="9">
        <v>10</v>
      </c>
      <c r="FX5" s="9">
        <v>10</v>
      </c>
      <c r="FY5" s="9">
        <v>7</v>
      </c>
      <c r="FZ5" s="9">
        <v>8</v>
      </c>
      <c r="GA5" s="9">
        <v>9</v>
      </c>
      <c r="GB5" s="9">
        <v>8</v>
      </c>
      <c r="GC5" s="9">
        <v>9</v>
      </c>
      <c r="GD5" s="9">
        <v>8</v>
      </c>
      <c r="GE5" s="9">
        <v>7</v>
      </c>
      <c r="GF5" s="9">
        <v>7</v>
      </c>
      <c r="GG5" s="9">
        <v>9</v>
      </c>
      <c r="GH5" s="9">
        <v>7</v>
      </c>
      <c r="GI5" s="9">
        <v>8</v>
      </c>
      <c r="GJ5" s="9">
        <v>9</v>
      </c>
      <c r="GK5" s="9">
        <v>7</v>
      </c>
      <c r="GL5" s="9">
        <v>7</v>
      </c>
      <c r="GM5" s="9">
        <v>7</v>
      </c>
      <c r="GN5" s="9">
        <v>0</v>
      </c>
      <c r="GO5" s="9">
        <v>9</v>
      </c>
      <c r="GP5" s="9">
        <v>7</v>
      </c>
      <c r="GQ5" s="9">
        <v>8</v>
      </c>
      <c r="GR5" s="9">
        <v>7</v>
      </c>
      <c r="GS5" s="9">
        <v>6</v>
      </c>
      <c r="GT5" s="9">
        <v>8</v>
      </c>
      <c r="GU5" s="9">
        <v>6</v>
      </c>
      <c r="GV5" s="9">
        <v>9</v>
      </c>
      <c r="GW5" s="9">
        <v>7</v>
      </c>
      <c r="GX5" s="9">
        <v>7</v>
      </c>
      <c r="GY5" s="9">
        <v>7</v>
      </c>
      <c r="GZ5" s="9">
        <v>10</v>
      </c>
      <c r="HA5" s="9">
        <v>10</v>
      </c>
      <c r="HB5" s="9">
        <v>7</v>
      </c>
      <c r="HC5" s="9">
        <v>7</v>
      </c>
      <c r="HD5" s="9">
        <v>9</v>
      </c>
      <c r="HE5" s="9">
        <v>8</v>
      </c>
      <c r="HF5" s="9">
        <v>8</v>
      </c>
      <c r="HG5" s="9">
        <v>7</v>
      </c>
      <c r="HH5" s="9">
        <v>8</v>
      </c>
      <c r="HI5" s="9">
        <v>9</v>
      </c>
      <c r="HJ5" s="9">
        <v>7</v>
      </c>
      <c r="HK5" s="9">
        <v>9</v>
      </c>
      <c r="HL5" s="9">
        <v>7</v>
      </c>
      <c r="HM5" s="9">
        <v>7</v>
      </c>
      <c r="HN5" s="9">
        <v>12</v>
      </c>
      <c r="HO5" s="9">
        <v>9</v>
      </c>
      <c r="HP5" s="9">
        <v>9</v>
      </c>
      <c r="HQ5" s="9">
        <v>7</v>
      </c>
      <c r="HR5" s="9">
        <v>8</v>
      </c>
      <c r="HS5" s="9">
        <v>7</v>
      </c>
      <c r="HT5" s="1">
        <v>0</v>
      </c>
      <c r="HU5" s="9">
        <v>7</v>
      </c>
      <c r="HV5" s="9">
        <v>8</v>
      </c>
      <c r="HW5" s="9">
        <v>9</v>
      </c>
      <c r="HX5" s="9">
        <v>6</v>
      </c>
      <c r="HY5" s="9">
        <v>7</v>
      </c>
      <c r="HZ5" s="9">
        <v>7</v>
      </c>
      <c r="IA5" s="9">
        <v>6</v>
      </c>
      <c r="IB5" s="9">
        <v>5</v>
      </c>
      <c r="IC5" s="9">
        <v>8</v>
      </c>
      <c r="ID5" s="9">
        <v>7</v>
      </c>
      <c r="IE5" s="9">
        <v>10</v>
      </c>
      <c r="IF5" s="9">
        <v>10</v>
      </c>
      <c r="IG5" s="9">
        <v>7</v>
      </c>
      <c r="IH5" s="9">
        <v>8</v>
      </c>
      <c r="II5" s="9">
        <v>7</v>
      </c>
      <c r="IJ5" s="9">
        <v>8</v>
      </c>
      <c r="IK5" s="9">
        <v>9</v>
      </c>
      <c r="IL5" s="9">
        <v>7</v>
      </c>
      <c r="IM5" s="1">
        <v>9</v>
      </c>
      <c r="IN5" s="1">
        <v>8</v>
      </c>
      <c r="IO5" s="1">
        <v>7</v>
      </c>
      <c r="IP5" s="1">
        <v>7</v>
      </c>
      <c r="IQ5" s="9">
        <v>9</v>
      </c>
      <c r="IR5" s="9">
        <v>7</v>
      </c>
      <c r="IS5" s="9">
        <v>8</v>
      </c>
      <c r="IT5" s="1">
        <v>9</v>
      </c>
      <c r="IU5" s="1">
        <v>0</v>
      </c>
      <c r="IV5" s="1">
        <v>7</v>
      </c>
      <c r="IW5" s="1">
        <v>9</v>
      </c>
      <c r="IX5" s="1">
        <v>8</v>
      </c>
      <c r="IY5" s="1">
        <v>7</v>
      </c>
      <c r="IZ5" s="1">
        <v>0</v>
      </c>
      <c r="JA5" s="1">
        <v>7</v>
      </c>
      <c r="JB5" s="1">
        <v>6</v>
      </c>
      <c r="JC5" s="1">
        <v>8</v>
      </c>
      <c r="JD5" s="1">
        <v>9</v>
      </c>
      <c r="JE5" s="1">
        <v>7</v>
      </c>
      <c r="JF5" s="1">
        <v>6</v>
      </c>
      <c r="JG5" s="1">
        <v>7</v>
      </c>
      <c r="JH5" s="1">
        <v>8</v>
      </c>
      <c r="JI5" s="1">
        <v>10</v>
      </c>
      <c r="JJ5" s="1">
        <v>9</v>
      </c>
      <c r="JK5" s="1">
        <v>7</v>
      </c>
      <c r="JL5" s="1">
        <v>7</v>
      </c>
      <c r="JM5" s="1">
        <v>7</v>
      </c>
      <c r="JN5" s="1">
        <v>10</v>
      </c>
      <c r="JO5" s="1">
        <v>8</v>
      </c>
      <c r="JP5" s="1">
        <v>8</v>
      </c>
      <c r="JQ5" s="9">
        <v>8</v>
      </c>
      <c r="JR5" s="9">
        <v>7</v>
      </c>
      <c r="JS5" s="9">
        <v>8</v>
      </c>
      <c r="JT5" s="9">
        <v>10</v>
      </c>
      <c r="JU5" s="9">
        <v>9</v>
      </c>
      <c r="JV5" s="9">
        <v>8</v>
      </c>
      <c r="JW5" s="9">
        <v>9</v>
      </c>
      <c r="JX5" s="9">
        <v>8</v>
      </c>
      <c r="JY5" s="9">
        <v>8</v>
      </c>
      <c r="JZ5" s="9">
        <v>7</v>
      </c>
      <c r="KA5" s="1">
        <v>6</v>
      </c>
      <c r="KB5" s="9">
        <v>10</v>
      </c>
      <c r="KC5" s="9">
        <v>6</v>
      </c>
      <c r="KD5" s="9">
        <v>10</v>
      </c>
      <c r="KE5" s="9">
        <v>0</v>
      </c>
      <c r="KF5" s="9">
        <v>6</v>
      </c>
      <c r="KG5" s="1">
        <v>7</v>
      </c>
      <c r="KH5" s="1">
        <v>8</v>
      </c>
      <c r="KI5" s="9">
        <v>8</v>
      </c>
      <c r="KJ5" s="9">
        <v>9</v>
      </c>
      <c r="KK5" s="9">
        <v>9</v>
      </c>
      <c r="KL5" s="9">
        <v>7</v>
      </c>
      <c r="KM5" s="9">
        <v>7</v>
      </c>
      <c r="KN5" s="9">
        <v>6</v>
      </c>
      <c r="KO5" s="9">
        <v>7</v>
      </c>
      <c r="KP5" s="9">
        <v>7</v>
      </c>
      <c r="KQ5" s="9">
        <v>8</v>
      </c>
      <c r="KR5" s="9">
        <v>8</v>
      </c>
      <c r="KS5" s="9">
        <v>7</v>
      </c>
      <c r="KT5" s="9">
        <v>8</v>
      </c>
      <c r="KU5" s="9">
        <v>7</v>
      </c>
    </row>
    <row r="6" spans="1:307" ht="15.75" customHeight="1" x14ac:dyDescent="0.2">
      <c r="A6" s="1" t="s">
        <v>6</v>
      </c>
      <c r="B6" s="1">
        <v>700</v>
      </c>
      <c r="C6" s="9">
        <v>2</v>
      </c>
      <c r="D6" s="9">
        <v>2</v>
      </c>
      <c r="E6" s="9">
        <v>2</v>
      </c>
      <c r="F6" s="9">
        <v>3</v>
      </c>
      <c r="G6" s="9">
        <v>2</v>
      </c>
      <c r="H6" s="9">
        <v>2</v>
      </c>
      <c r="I6" s="1">
        <v>0</v>
      </c>
      <c r="J6" s="9">
        <v>3</v>
      </c>
      <c r="K6" s="9">
        <v>2</v>
      </c>
      <c r="L6" s="9">
        <v>3</v>
      </c>
      <c r="M6" s="9">
        <v>2</v>
      </c>
      <c r="N6" s="9">
        <v>2</v>
      </c>
      <c r="O6" s="9">
        <v>2</v>
      </c>
      <c r="P6" s="9">
        <v>3</v>
      </c>
      <c r="Q6" s="9">
        <v>3</v>
      </c>
      <c r="R6" s="9">
        <v>2</v>
      </c>
      <c r="S6" s="9">
        <v>2</v>
      </c>
      <c r="T6" s="9">
        <v>3</v>
      </c>
      <c r="U6" s="9">
        <v>2</v>
      </c>
      <c r="V6" s="9">
        <v>2</v>
      </c>
      <c r="W6" s="9">
        <v>2</v>
      </c>
      <c r="X6" s="9">
        <v>2</v>
      </c>
      <c r="Y6" s="9">
        <v>3</v>
      </c>
      <c r="Z6" s="9">
        <v>2</v>
      </c>
      <c r="AA6" s="9">
        <v>3</v>
      </c>
      <c r="AB6" s="9">
        <v>2</v>
      </c>
      <c r="AC6" s="9">
        <v>3</v>
      </c>
      <c r="AD6" s="9">
        <v>3</v>
      </c>
      <c r="AE6" s="9">
        <v>3</v>
      </c>
      <c r="AF6" s="9">
        <v>3</v>
      </c>
      <c r="AG6" s="1">
        <v>2</v>
      </c>
      <c r="AH6" s="1">
        <v>2</v>
      </c>
      <c r="AI6" s="1">
        <v>2</v>
      </c>
      <c r="AJ6" s="1">
        <v>3</v>
      </c>
      <c r="AK6" s="1">
        <v>2</v>
      </c>
      <c r="AL6" s="1">
        <v>2</v>
      </c>
      <c r="AM6" s="1">
        <v>2</v>
      </c>
      <c r="AN6" s="1">
        <v>0</v>
      </c>
      <c r="AO6" s="1">
        <v>3</v>
      </c>
      <c r="AP6" s="1">
        <v>2</v>
      </c>
      <c r="AQ6" s="1">
        <v>2</v>
      </c>
      <c r="AR6" s="1">
        <v>3</v>
      </c>
      <c r="AS6" s="1">
        <v>2</v>
      </c>
      <c r="AT6" s="1">
        <v>2</v>
      </c>
      <c r="AU6" s="1">
        <v>2</v>
      </c>
      <c r="AV6" s="1">
        <v>3</v>
      </c>
      <c r="AW6" s="1">
        <v>2</v>
      </c>
      <c r="AX6" s="1">
        <v>2</v>
      </c>
      <c r="AY6" s="1">
        <v>2</v>
      </c>
      <c r="AZ6" s="1">
        <v>3</v>
      </c>
      <c r="BA6" s="1">
        <v>3</v>
      </c>
      <c r="BB6" s="1">
        <v>2</v>
      </c>
      <c r="BC6" s="1">
        <v>2</v>
      </c>
      <c r="BD6" s="1">
        <v>2</v>
      </c>
      <c r="BE6" s="1">
        <v>2</v>
      </c>
      <c r="BF6" s="1">
        <v>3</v>
      </c>
      <c r="BG6" s="1">
        <v>2</v>
      </c>
      <c r="BH6" s="1">
        <v>3</v>
      </c>
      <c r="BI6" s="1">
        <v>3</v>
      </c>
      <c r="BJ6" s="1">
        <v>3</v>
      </c>
      <c r="BK6" s="1">
        <v>2</v>
      </c>
      <c r="BL6" s="1">
        <v>2</v>
      </c>
      <c r="BM6" s="1">
        <v>3</v>
      </c>
      <c r="BN6" s="1">
        <v>2</v>
      </c>
      <c r="BO6" s="1">
        <v>2</v>
      </c>
      <c r="BP6" s="1">
        <v>2</v>
      </c>
      <c r="BQ6" s="1">
        <v>3</v>
      </c>
      <c r="BR6" s="1">
        <v>0</v>
      </c>
      <c r="BS6" s="1">
        <v>2</v>
      </c>
      <c r="BT6" s="1">
        <v>2</v>
      </c>
      <c r="BU6" s="1">
        <v>3</v>
      </c>
      <c r="BV6" s="1">
        <v>2</v>
      </c>
      <c r="BW6" s="1">
        <v>2</v>
      </c>
      <c r="BX6" s="1">
        <v>3</v>
      </c>
      <c r="BY6" s="1">
        <v>3</v>
      </c>
      <c r="BZ6" s="1">
        <v>3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3</v>
      </c>
      <c r="CH6" s="1">
        <v>2</v>
      </c>
      <c r="CI6" s="1">
        <v>3</v>
      </c>
      <c r="CJ6" s="1">
        <v>3</v>
      </c>
      <c r="CK6" s="1">
        <v>3</v>
      </c>
      <c r="CL6" s="1">
        <v>2</v>
      </c>
      <c r="CM6" s="1">
        <v>3</v>
      </c>
      <c r="CN6" s="12">
        <v>3</v>
      </c>
      <c r="CO6" s="1">
        <v>2</v>
      </c>
      <c r="CP6" s="1">
        <v>2</v>
      </c>
      <c r="CQ6" s="1">
        <v>2</v>
      </c>
      <c r="CR6" s="1">
        <v>3</v>
      </c>
      <c r="CS6" s="1">
        <v>2</v>
      </c>
      <c r="CT6" s="1">
        <v>2</v>
      </c>
      <c r="CU6" s="1">
        <v>2</v>
      </c>
      <c r="CV6" s="1">
        <v>3</v>
      </c>
      <c r="CW6" s="1">
        <v>0</v>
      </c>
      <c r="CX6" s="1">
        <v>2</v>
      </c>
      <c r="CY6" s="1">
        <v>2</v>
      </c>
      <c r="CZ6" s="1">
        <v>3</v>
      </c>
      <c r="DA6" s="1">
        <v>2</v>
      </c>
      <c r="DB6" s="1">
        <v>2</v>
      </c>
      <c r="DC6" s="1">
        <v>3</v>
      </c>
      <c r="DD6" s="1">
        <v>3</v>
      </c>
      <c r="DE6" s="1">
        <v>0</v>
      </c>
      <c r="DF6" s="1">
        <v>0</v>
      </c>
      <c r="DG6" s="1">
        <v>0</v>
      </c>
      <c r="DH6" s="1">
        <v>0</v>
      </c>
      <c r="DI6" s="1">
        <v>3</v>
      </c>
      <c r="DJ6" s="1">
        <v>2</v>
      </c>
      <c r="DK6" s="1">
        <v>2</v>
      </c>
      <c r="DL6" s="1">
        <v>3</v>
      </c>
      <c r="DM6" s="1">
        <v>2</v>
      </c>
      <c r="DN6" s="1">
        <v>3</v>
      </c>
      <c r="DO6" s="1">
        <v>2</v>
      </c>
      <c r="DP6" s="1">
        <v>3</v>
      </c>
      <c r="DQ6" s="1">
        <v>3</v>
      </c>
      <c r="DR6" s="1">
        <v>3</v>
      </c>
      <c r="DS6" s="1">
        <v>3</v>
      </c>
      <c r="DT6" s="1">
        <v>2</v>
      </c>
      <c r="DU6" s="9">
        <v>2</v>
      </c>
      <c r="DV6" s="1">
        <v>3</v>
      </c>
      <c r="DW6" s="1">
        <v>2</v>
      </c>
      <c r="DX6" s="1">
        <v>2</v>
      </c>
      <c r="DY6" s="1">
        <v>2</v>
      </c>
      <c r="DZ6" s="1">
        <v>3</v>
      </c>
      <c r="EA6" s="1">
        <v>0</v>
      </c>
      <c r="EB6" s="1">
        <v>0</v>
      </c>
      <c r="EC6" s="1">
        <v>2</v>
      </c>
      <c r="ED6" s="1">
        <v>3</v>
      </c>
      <c r="EE6" s="1">
        <v>2</v>
      </c>
      <c r="EF6" s="1">
        <v>2</v>
      </c>
      <c r="EG6" s="1">
        <v>3</v>
      </c>
      <c r="EH6" s="1">
        <v>3</v>
      </c>
      <c r="EI6" s="1">
        <v>2</v>
      </c>
      <c r="EJ6" s="1">
        <v>2</v>
      </c>
      <c r="EK6" s="9">
        <v>2</v>
      </c>
      <c r="EL6" s="1">
        <v>2</v>
      </c>
      <c r="EM6" s="1">
        <v>3</v>
      </c>
      <c r="EN6" s="1">
        <v>2</v>
      </c>
      <c r="EO6" s="1">
        <v>2</v>
      </c>
      <c r="EP6" s="1">
        <v>3</v>
      </c>
      <c r="EQ6" s="1">
        <v>2</v>
      </c>
      <c r="ER6" s="1">
        <v>3</v>
      </c>
      <c r="ES6" s="1">
        <v>3</v>
      </c>
      <c r="ET6" s="1">
        <v>3</v>
      </c>
      <c r="EU6" s="1">
        <v>3</v>
      </c>
      <c r="EV6" s="1">
        <v>2</v>
      </c>
      <c r="EW6" s="1">
        <v>3</v>
      </c>
      <c r="EX6" s="1">
        <v>2</v>
      </c>
      <c r="EY6" s="9">
        <v>2</v>
      </c>
      <c r="EZ6" s="9">
        <v>2</v>
      </c>
      <c r="FA6" s="9">
        <v>3</v>
      </c>
      <c r="FB6" s="9">
        <v>2</v>
      </c>
      <c r="FC6" s="9">
        <v>2</v>
      </c>
      <c r="FD6" s="9">
        <v>2</v>
      </c>
      <c r="FE6" s="9">
        <v>3</v>
      </c>
      <c r="FF6" s="9">
        <v>3</v>
      </c>
      <c r="FG6" s="9">
        <v>2</v>
      </c>
      <c r="FH6" s="9">
        <v>0</v>
      </c>
      <c r="FI6" s="9">
        <v>3</v>
      </c>
      <c r="FJ6" s="9">
        <v>2</v>
      </c>
      <c r="FK6" s="9">
        <v>2</v>
      </c>
      <c r="FL6" s="9">
        <v>3</v>
      </c>
      <c r="FM6" s="9">
        <v>2</v>
      </c>
      <c r="FN6" s="9">
        <v>3</v>
      </c>
      <c r="FO6" s="9">
        <v>2</v>
      </c>
      <c r="FP6" s="9">
        <v>2</v>
      </c>
      <c r="FQ6" s="9">
        <v>2</v>
      </c>
      <c r="FR6" s="9">
        <v>3</v>
      </c>
      <c r="FS6" s="9">
        <v>2</v>
      </c>
      <c r="FT6" s="9">
        <v>2</v>
      </c>
      <c r="FU6" s="9">
        <v>3</v>
      </c>
      <c r="FV6" s="9">
        <v>2</v>
      </c>
      <c r="FW6" s="9">
        <v>3</v>
      </c>
      <c r="FX6" s="9">
        <v>2</v>
      </c>
      <c r="FY6" s="9">
        <v>3</v>
      </c>
      <c r="FZ6" s="9">
        <v>3</v>
      </c>
      <c r="GA6" s="9">
        <v>3</v>
      </c>
      <c r="GB6" s="9">
        <v>3</v>
      </c>
      <c r="GC6" s="9">
        <v>2</v>
      </c>
      <c r="GD6" s="9">
        <v>2</v>
      </c>
      <c r="GE6" s="9">
        <v>3</v>
      </c>
      <c r="GF6" s="9">
        <v>2</v>
      </c>
      <c r="GG6" s="9">
        <v>2</v>
      </c>
      <c r="GH6" s="9">
        <v>2</v>
      </c>
      <c r="GI6" s="9">
        <v>5</v>
      </c>
      <c r="GJ6" s="9">
        <v>3</v>
      </c>
      <c r="GK6" s="9">
        <v>2</v>
      </c>
      <c r="GL6" s="9">
        <v>2</v>
      </c>
      <c r="GM6" s="9">
        <v>3</v>
      </c>
      <c r="GN6" s="9">
        <v>0</v>
      </c>
      <c r="GO6" s="9">
        <v>2</v>
      </c>
      <c r="GP6" s="9">
        <v>3</v>
      </c>
      <c r="GQ6" s="9">
        <v>3</v>
      </c>
      <c r="GR6" s="9">
        <v>2</v>
      </c>
      <c r="GS6" s="9">
        <v>2</v>
      </c>
      <c r="GT6" s="9">
        <v>2</v>
      </c>
      <c r="GU6" s="9">
        <v>3</v>
      </c>
      <c r="GV6" s="9">
        <v>2</v>
      </c>
      <c r="GW6" s="9">
        <v>2</v>
      </c>
      <c r="GX6" s="9">
        <v>2</v>
      </c>
      <c r="GY6" s="9">
        <v>3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3</v>
      </c>
      <c r="HG6" s="9">
        <v>2</v>
      </c>
      <c r="HH6" s="9">
        <v>2</v>
      </c>
      <c r="HI6" s="9">
        <v>2</v>
      </c>
      <c r="HJ6" s="9">
        <v>3</v>
      </c>
      <c r="HK6" s="9">
        <v>2</v>
      </c>
      <c r="HL6" s="9">
        <v>2</v>
      </c>
      <c r="HM6" s="9">
        <v>2</v>
      </c>
      <c r="HN6" s="9">
        <v>6</v>
      </c>
      <c r="HO6" s="9">
        <v>3</v>
      </c>
      <c r="HP6" s="9">
        <v>2</v>
      </c>
      <c r="HQ6" s="9">
        <v>2</v>
      </c>
      <c r="HR6" s="9">
        <v>2</v>
      </c>
      <c r="HS6" s="9">
        <v>2</v>
      </c>
      <c r="HT6" s="1">
        <v>0</v>
      </c>
      <c r="HU6" s="9">
        <v>3</v>
      </c>
      <c r="HV6" s="9">
        <v>3</v>
      </c>
      <c r="HW6" s="9">
        <v>2</v>
      </c>
      <c r="HX6" s="9">
        <v>2</v>
      </c>
      <c r="HY6" s="9">
        <v>2</v>
      </c>
      <c r="HZ6" s="9">
        <v>2</v>
      </c>
      <c r="IA6" s="9">
        <v>3</v>
      </c>
      <c r="IB6" s="9">
        <v>7</v>
      </c>
      <c r="IC6" s="9">
        <v>2</v>
      </c>
      <c r="ID6" s="9">
        <v>2</v>
      </c>
      <c r="IE6" s="9">
        <v>2</v>
      </c>
      <c r="IF6" s="9">
        <v>3</v>
      </c>
      <c r="IG6" s="9">
        <v>2</v>
      </c>
      <c r="IH6" s="9">
        <v>3</v>
      </c>
      <c r="II6" s="9">
        <v>3</v>
      </c>
      <c r="IJ6" s="9">
        <v>3</v>
      </c>
      <c r="IK6" s="9">
        <v>3</v>
      </c>
      <c r="IL6" s="9">
        <v>2</v>
      </c>
      <c r="IM6" s="1">
        <v>2</v>
      </c>
      <c r="IN6" s="1">
        <v>2</v>
      </c>
      <c r="IO6" s="1">
        <v>3</v>
      </c>
      <c r="IP6" s="1">
        <v>2</v>
      </c>
      <c r="IQ6" s="9">
        <v>2</v>
      </c>
      <c r="IR6" s="9">
        <v>5</v>
      </c>
      <c r="IS6" s="9">
        <v>3</v>
      </c>
      <c r="IT6" s="1">
        <v>3</v>
      </c>
      <c r="IU6" s="1">
        <v>0</v>
      </c>
      <c r="IV6" s="1">
        <v>2</v>
      </c>
      <c r="IW6" s="1">
        <v>2</v>
      </c>
      <c r="IX6" s="1">
        <v>2</v>
      </c>
      <c r="IY6" s="1">
        <v>3</v>
      </c>
      <c r="IZ6" s="1">
        <v>0</v>
      </c>
      <c r="JA6" s="1">
        <v>2</v>
      </c>
      <c r="JB6" s="1">
        <v>2</v>
      </c>
      <c r="JC6" s="1">
        <v>3</v>
      </c>
      <c r="JD6" s="1">
        <v>2</v>
      </c>
      <c r="JE6" s="1">
        <v>2</v>
      </c>
      <c r="JF6" s="1">
        <v>3</v>
      </c>
      <c r="JG6" s="1">
        <v>2</v>
      </c>
      <c r="JH6" s="1">
        <v>2</v>
      </c>
      <c r="JI6" s="1">
        <v>3</v>
      </c>
      <c r="JJ6" s="1">
        <v>3</v>
      </c>
      <c r="JK6" s="1">
        <v>2</v>
      </c>
      <c r="JL6" s="1">
        <v>3</v>
      </c>
      <c r="JM6" s="1">
        <v>3</v>
      </c>
      <c r="JN6" s="1">
        <v>2</v>
      </c>
      <c r="JO6" s="1">
        <v>3</v>
      </c>
      <c r="JP6" s="1">
        <v>3</v>
      </c>
      <c r="JQ6" s="9">
        <v>3</v>
      </c>
      <c r="JR6" s="9">
        <v>2</v>
      </c>
      <c r="JS6" s="9">
        <v>2</v>
      </c>
      <c r="JT6" s="9">
        <v>3</v>
      </c>
      <c r="JU6" s="9">
        <v>3</v>
      </c>
      <c r="JV6" s="9">
        <v>5</v>
      </c>
      <c r="JW6" s="9">
        <v>3</v>
      </c>
      <c r="JX6" s="9">
        <v>2</v>
      </c>
      <c r="JY6" s="9">
        <v>2</v>
      </c>
      <c r="JZ6" s="9">
        <v>2</v>
      </c>
      <c r="KA6" s="1">
        <v>3</v>
      </c>
      <c r="KB6" s="9">
        <v>3</v>
      </c>
      <c r="KC6" s="9">
        <v>2</v>
      </c>
      <c r="KD6" s="9">
        <v>3</v>
      </c>
      <c r="KE6" s="9">
        <v>0</v>
      </c>
      <c r="KF6" s="9">
        <v>3</v>
      </c>
      <c r="KG6" s="1">
        <v>3</v>
      </c>
      <c r="KH6" s="1">
        <v>2</v>
      </c>
      <c r="KI6" s="9">
        <v>2</v>
      </c>
      <c r="KJ6" s="9">
        <v>3</v>
      </c>
      <c r="KK6" s="9">
        <v>3</v>
      </c>
      <c r="KL6" s="9">
        <v>2</v>
      </c>
      <c r="KM6" s="9">
        <v>2</v>
      </c>
      <c r="KN6" s="9">
        <v>2</v>
      </c>
      <c r="KO6" s="9">
        <v>2</v>
      </c>
      <c r="KP6" s="9">
        <v>3</v>
      </c>
      <c r="KQ6" s="9">
        <v>3</v>
      </c>
      <c r="KR6" s="9">
        <v>3</v>
      </c>
      <c r="KS6" s="9">
        <v>3</v>
      </c>
      <c r="KT6" s="9">
        <v>2</v>
      </c>
      <c r="KU6" s="9">
        <v>2</v>
      </c>
    </row>
    <row r="7" spans="1:307" ht="15.75" customHeight="1" x14ac:dyDescent="0.2">
      <c r="A7" s="1" t="s">
        <v>7</v>
      </c>
      <c r="B7" s="1">
        <v>1000</v>
      </c>
      <c r="C7" s="9">
        <v>6</v>
      </c>
      <c r="D7" s="9">
        <v>5</v>
      </c>
      <c r="E7" s="9">
        <v>6</v>
      </c>
      <c r="F7" s="9">
        <v>7</v>
      </c>
      <c r="G7" s="9">
        <v>5</v>
      </c>
      <c r="H7" s="9">
        <v>5</v>
      </c>
      <c r="I7" s="1">
        <v>0</v>
      </c>
      <c r="J7" s="9">
        <v>5</v>
      </c>
      <c r="K7" s="9">
        <v>6</v>
      </c>
      <c r="L7" s="9">
        <v>6</v>
      </c>
      <c r="M7" s="9">
        <v>6</v>
      </c>
      <c r="N7" s="9">
        <v>6</v>
      </c>
      <c r="O7" s="9">
        <v>5</v>
      </c>
      <c r="P7" s="9">
        <v>6</v>
      </c>
      <c r="Q7" s="9">
        <v>6</v>
      </c>
      <c r="R7" s="9">
        <v>6</v>
      </c>
      <c r="S7" s="9">
        <v>5</v>
      </c>
      <c r="T7" s="9">
        <v>6</v>
      </c>
      <c r="U7" s="9">
        <v>6</v>
      </c>
      <c r="V7" s="9">
        <v>4</v>
      </c>
      <c r="W7" s="9">
        <v>6</v>
      </c>
      <c r="X7" s="9">
        <v>6</v>
      </c>
      <c r="Y7" s="9">
        <v>5</v>
      </c>
      <c r="Z7" s="9">
        <v>6</v>
      </c>
      <c r="AA7" s="9">
        <v>7</v>
      </c>
      <c r="AB7" s="9">
        <v>5</v>
      </c>
      <c r="AC7" s="9">
        <v>6</v>
      </c>
      <c r="AD7" s="9">
        <v>7</v>
      </c>
      <c r="AE7" s="9">
        <v>6</v>
      </c>
      <c r="AF7" s="9">
        <v>6</v>
      </c>
      <c r="AG7" s="1">
        <v>5</v>
      </c>
      <c r="AH7" s="1">
        <v>6</v>
      </c>
      <c r="AI7" s="1">
        <v>5</v>
      </c>
      <c r="AJ7" s="1">
        <v>7</v>
      </c>
      <c r="AK7" s="1">
        <v>6</v>
      </c>
      <c r="AL7" s="1">
        <v>5</v>
      </c>
      <c r="AM7" s="1">
        <v>5</v>
      </c>
      <c r="AN7" s="1">
        <v>0</v>
      </c>
      <c r="AO7" s="1">
        <v>5</v>
      </c>
      <c r="AP7" s="1">
        <v>6</v>
      </c>
      <c r="AQ7" s="1">
        <v>6</v>
      </c>
      <c r="AR7" s="1">
        <v>6</v>
      </c>
      <c r="AS7" s="1">
        <v>6</v>
      </c>
      <c r="AT7" s="1">
        <v>5</v>
      </c>
      <c r="AU7" s="1">
        <v>5</v>
      </c>
      <c r="AV7" s="1">
        <v>6</v>
      </c>
      <c r="AW7" s="1">
        <v>6</v>
      </c>
      <c r="AX7" s="1">
        <v>5</v>
      </c>
      <c r="AY7" s="1">
        <v>4</v>
      </c>
      <c r="AZ7" s="1">
        <v>5</v>
      </c>
      <c r="BA7" s="1">
        <v>6</v>
      </c>
      <c r="BB7" s="1">
        <v>6</v>
      </c>
      <c r="BC7" s="1">
        <v>6</v>
      </c>
      <c r="BD7" s="1">
        <v>6</v>
      </c>
      <c r="BE7" s="1">
        <v>6</v>
      </c>
      <c r="BF7" s="1">
        <v>7</v>
      </c>
      <c r="BG7" s="1">
        <v>5</v>
      </c>
      <c r="BH7" s="1">
        <v>7</v>
      </c>
      <c r="BI7" s="1">
        <v>6</v>
      </c>
      <c r="BJ7" s="1">
        <v>6</v>
      </c>
      <c r="BK7" s="1">
        <v>6</v>
      </c>
      <c r="BL7" s="1">
        <v>5</v>
      </c>
      <c r="BM7" s="1">
        <v>7</v>
      </c>
      <c r="BN7" s="1">
        <v>6</v>
      </c>
      <c r="BO7" s="1">
        <v>5</v>
      </c>
      <c r="BP7" s="1">
        <v>5</v>
      </c>
      <c r="BQ7" s="1">
        <v>6</v>
      </c>
      <c r="BR7" s="1">
        <v>0</v>
      </c>
      <c r="BS7" s="1">
        <v>5</v>
      </c>
      <c r="BT7" s="1">
        <v>6</v>
      </c>
      <c r="BU7" s="1">
        <v>6</v>
      </c>
      <c r="BV7" s="1">
        <v>6</v>
      </c>
      <c r="BW7" s="1">
        <v>6</v>
      </c>
      <c r="BX7" s="1">
        <v>6</v>
      </c>
      <c r="BY7" s="1">
        <v>6</v>
      </c>
      <c r="BZ7" s="1">
        <v>6</v>
      </c>
      <c r="CA7" s="1">
        <v>4</v>
      </c>
      <c r="CB7" s="1">
        <v>5</v>
      </c>
      <c r="CC7" s="1">
        <v>6</v>
      </c>
      <c r="CD7" s="1">
        <v>6</v>
      </c>
      <c r="CE7" s="1">
        <v>6</v>
      </c>
      <c r="CF7" s="1">
        <v>6</v>
      </c>
      <c r="CG7" s="1">
        <v>6</v>
      </c>
      <c r="CH7" s="1">
        <v>5</v>
      </c>
      <c r="CI7" s="1">
        <v>7</v>
      </c>
      <c r="CJ7" s="1">
        <v>5</v>
      </c>
      <c r="CK7" s="1">
        <v>7</v>
      </c>
      <c r="CL7" s="1">
        <v>6</v>
      </c>
      <c r="CM7" s="1">
        <v>6</v>
      </c>
      <c r="CN7" s="12">
        <v>6</v>
      </c>
      <c r="CO7" s="1">
        <v>5</v>
      </c>
      <c r="CP7" s="1">
        <v>6</v>
      </c>
      <c r="CQ7" s="1">
        <v>5</v>
      </c>
      <c r="CR7" s="1">
        <v>7</v>
      </c>
      <c r="CS7" s="1">
        <v>6</v>
      </c>
      <c r="CT7" s="1">
        <v>5</v>
      </c>
      <c r="CU7" s="1">
        <v>5</v>
      </c>
      <c r="CV7" s="1">
        <v>6</v>
      </c>
      <c r="CW7" s="1">
        <v>0</v>
      </c>
      <c r="CX7" s="1">
        <v>6</v>
      </c>
      <c r="CY7" s="1">
        <v>6</v>
      </c>
      <c r="CZ7" s="1">
        <v>6</v>
      </c>
      <c r="DA7" s="1">
        <v>6</v>
      </c>
      <c r="DB7" s="1">
        <v>5</v>
      </c>
      <c r="DC7" s="1">
        <v>6</v>
      </c>
      <c r="DD7" s="1">
        <v>6</v>
      </c>
      <c r="DE7" s="1">
        <v>0</v>
      </c>
      <c r="DF7" s="1">
        <v>0</v>
      </c>
      <c r="DG7" s="1">
        <v>0</v>
      </c>
      <c r="DH7" s="1">
        <v>0</v>
      </c>
      <c r="DI7" s="1">
        <v>6</v>
      </c>
      <c r="DJ7" s="1">
        <v>6</v>
      </c>
      <c r="DK7" s="1">
        <v>6</v>
      </c>
      <c r="DL7" s="1">
        <v>5</v>
      </c>
      <c r="DM7" s="1">
        <v>6</v>
      </c>
      <c r="DN7" s="1">
        <v>7</v>
      </c>
      <c r="DO7" s="1">
        <v>5</v>
      </c>
      <c r="DP7" s="1">
        <v>7</v>
      </c>
      <c r="DQ7" s="1">
        <v>6</v>
      </c>
      <c r="DR7" s="1">
        <v>6</v>
      </c>
      <c r="DS7" s="1">
        <v>6</v>
      </c>
      <c r="DT7" s="1">
        <v>4</v>
      </c>
      <c r="DU7" s="9">
        <v>5</v>
      </c>
      <c r="DV7" s="1">
        <v>7</v>
      </c>
      <c r="DW7" s="1">
        <v>6</v>
      </c>
      <c r="DX7" s="1">
        <v>5</v>
      </c>
      <c r="DY7" s="1">
        <v>5</v>
      </c>
      <c r="DZ7" s="1">
        <v>6</v>
      </c>
      <c r="EA7" s="1">
        <v>0</v>
      </c>
      <c r="EB7" s="1">
        <v>0</v>
      </c>
      <c r="EC7" s="1">
        <v>6</v>
      </c>
      <c r="ED7" s="1">
        <v>6</v>
      </c>
      <c r="EE7" s="1">
        <v>6</v>
      </c>
      <c r="EF7" s="1">
        <v>5</v>
      </c>
      <c r="EG7" s="1">
        <v>6</v>
      </c>
      <c r="EH7" s="1">
        <v>6</v>
      </c>
      <c r="EI7" s="1">
        <v>6</v>
      </c>
      <c r="EJ7" s="1">
        <v>5</v>
      </c>
      <c r="EK7" s="9">
        <v>6</v>
      </c>
      <c r="EL7" s="1">
        <v>6</v>
      </c>
      <c r="EM7" s="1">
        <v>6</v>
      </c>
      <c r="EN7" s="1">
        <v>6</v>
      </c>
      <c r="EO7" s="1">
        <v>6</v>
      </c>
      <c r="EP7" s="1">
        <v>5</v>
      </c>
      <c r="EQ7" s="1">
        <v>6</v>
      </c>
      <c r="ER7" s="1">
        <v>7</v>
      </c>
      <c r="ES7" s="1">
        <v>6</v>
      </c>
      <c r="ET7" s="1">
        <v>7</v>
      </c>
      <c r="EU7" s="1">
        <v>6</v>
      </c>
      <c r="EV7" s="1">
        <v>5</v>
      </c>
      <c r="EW7" s="1">
        <v>6</v>
      </c>
      <c r="EX7" s="1">
        <v>5</v>
      </c>
      <c r="EY7" s="9">
        <v>6</v>
      </c>
      <c r="EZ7" s="9">
        <v>5</v>
      </c>
      <c r="FA7" s="9">
        <v>7</v>
      </c>
      <c r="FB7" s="9">
        <v>6</v>
      </c>
      <c r="FC7" s="9">
        <v>5</v>
      </c>
      <c r="FD7" s="9">
        <v>5</v>
      </c>
      <c r="FE7" s="9">
        <v>6</v>
      </c>
      <c r="FF7" s="9">
        <v>5</v>
      </c>
      <c r="FG7" s="9">
        <v>6</v>
      </c>
      <c r="FH7" s="9">
        <v>0</v>
      </c>
      <c r="FI7" s="9">
        <v>6</v>
      </c>
      <c r="FJ7" s="9">
        <v>6</v>
      </c>
      <c r="FK7" s="9">
        <v>5</v>
      </c>
      <c r="FL7" s="9">
        <v>6</v>
      </c>
      <c r="FM7" s="9">
        <v>5</v>
      </c>
      <c r="FN7" s="9">
        <v>6</v>
      </c>
      <c r="FO7" s="9">
        <v>4</v>
      </c>
      <c r="FP7" s="9">
        <v>6</v>
      </c>
      <c r="FQ7" s="9">
        <v>6</v>
      </c>
      <c r="FR7" s="9">
        <v>6</v>
      </c>
      <c r="FS7" s="9">
        <v>6</v>
      </c>
      <c r="FT7" s="9">
        <v>6</v>
      </c>
      <c r="FU7" s="9">
        <v>5</v>
      </c>
      <c r="FV7" s="9">
        <v>5</v>
      </c>
      <c r="FW7" s="9">
        <v>7</v>
      </c>
      <c r="FX7" s="9">
        <v>6</v>
      </c>
      <c r="FY7" s="9">
        <v>7</v>
      </c>
      <c r="FZ7" s="9">
        <v>6</v>
      </c>
      <c r="GA7" s="9">
        <v>6</v>
      </c>
      <c r="GB7" s="9">
        <v>6</v>
      </c>
      <c r="GC7" s="9">
        <v>6</v>
      </c>
      <c r="GD7" s="9">
        <v>5</v>
      </c>
      <c r="GE7" s="9">
        <v>7</v>
      </c>
      <c r="GF7" s="9">
        <v>6</v>
      </c>
      <c r="GG7" s="9">
        <v>5</v>
      </c>
      <c r="GH7" s="9">
        <v>5</v>
      </c>
      <c r="GI7" s="9">
        <v>6</v>
      </c>
      <c r="GJ7" s="9">
        <v>5</v>
      </c>
      <c r="GK7" s="9">
        <v>6</v>
      </c>
      <c r="GL7" s="9">
        <v>6</v>
      </c>
      <c r="GM7" s="9">
        <v>6</v>
      </c>
      <c r="GN7" s="9">
        <v>0</v>
      </c>
      <c r="GO7" s="9">
        <v>5</v>
      </c>
      <c r="GP7" s="9">
        <v>6</v>
      </c>
      <c r="GQ7" s="9">
        <v>6</v>
      </c>
      <c r="GR7" s="9">
        <v>6</v>
      </c>
      <c r="GS7" s="9">
        <v>5</v>
      </c>
      <c r="GT7" s="9">
        <v>6</v>
      </c>
      <c r="GU7" s="9">
        <v>6</v>
      </c>
      <c r="GV7" s="9">
        <v>4</v>
      </c>
      <c r="GW7" s="9">
        <v>6</v>
      </c>
      <c r="GX7" s="9">
        <v>6</v>
      </c>
      <c r="GY7" s="9">
        <v>5</v>
      </c>
      <c r="GZ7" s="9">
        <v>6</v>
      </c>
      <c r="HA7" s="9">
        <v>7</v>
      </c>
      <c r="HB7" s="9">
        <v>5</v>
      </c>
      <c r="HC7" s="9">
        <v>7</v>
      </c>
      <c r="HD7" s="9">
        <v>6</v>
      </c>
      <c r="HE7" s="9">
        <v>6</v>
      </c>
      <c r="HF7" s="9">
        <v>6</v>
      </c>
      <c r="HG7" s="9">
        <v>5</v>
      </c>
      <c r="HH7" s="9">
        <v>5</v>
      </c>
      <c r="HI7" s="9">
        <v>5</v>
      </c>
      <c r="HJ7" s="9">
        <v>7</v>
      </c>
      <c r="HK7" s="9">
        <v>6</v>
      </c>
      <c r="HL7" s="9">
        <v>6</v>
      </c>
      <c r="HM7" s="9">
        <v>5</v>
      </c>
      <c r="HN7" s="9">
        <v>6</v>
      </c>
      <c r="HO7" s="9">
        <v>5</v>
      </c>
      <c r="HP7" s="9">
        <v>5</v>
      </c>
      <c r="HQ7" s="9">
        <v>6</v>
      </c>
      <c r="HR7" s="9">
        <v>6</v>
      </c>
      <c r="HS7" s="9">
        <v>6</v>
      </c>
      <c r="HT7" s="1">
        <v>0</v>
      </c>
      <c r="HU7" s="9">
        <v>6</v>
      </c>
      <c r="HV7" s="9">
        <v>6</v>
      </c>
      <c r="HW7" s="9">
        <v>4</v>
      </c>
      <c r="HX7" s="9">
        <v>5</v>
      </c>
      <c r="HY7" s="9">
        <v>6</v>
      </c>
      <c r="HZ7" s="9">
        <v>6</v>
      </c>
      <c r="IA7" s="9">
        <v>6</v>
      </c>
      <c r="IB7" s="9">
        <v>3</v>
      </c>
      <c r="IC7" s="9">
        <v>6</v>
      </c>
      <c r="ID7" s="9">
        <v>5</v>
      </c>
      <c r="IE7" s="9">
        <v>6</v>
      </c>
      <c r="IF7" s="9">
        <v>7</v>
      </c>
      <c r="IG7" s="9">
        <v>6</v>
      </c>
      <c r="IH7" s="9">
        <v>6</v>
      </c>
      <c r="II7" s="9">
        <v>7</v>
      </c>
      <c r="IJ7" s="9">
        <v>6</v>
      </c>
      <c r="IK7" s="9">
        <v>6</v>
      </c>
      <c r="IL7" s="9">
        <v>5</v>
      </c>
      <c r="IM7" s="1">
        <v>6</v>
      </c>
      <c r="IN7" s="1">
        <v>5</v>
      </c>
      <c r="IO7" s="1">
        <v>7</v>
      </c>
      <c r="IP7" s="1">
        <v>6</v>
      </c>
      <c r="IQ7" s="9">
        <v>5</v>
      </c>
      <c r="IR7" s="9">
        <v>5</v>
      </c>
      <c r="IS7" s="9">
        <v>6</v>
      </c>
      <c r="IT7" s="1">
        <v>5</v>
      </c>
      <c r="IU7" s="1">
        <v>0</v>
      </c>
      <c r="IV7" s="1">
        <v>6</v>
      </c>
      <c r="IW7" s="1">
        <v>5</v>
      </c>
      <c r="IX7" s="1">
        <v>6</v>
      </c>
      <c r="IY7" s="1">
        <v>6</v>
      </c>
      <c r="IZ7" s="1">
        <v>0</v>
      </c>
      <c r="JA7" s="1">
        <v>6</v>
      </c>
      <c r="JB7" s="1">
        <v>5</v>
      </c>
      <c r="JC7" s="1">
        <v>6</v>
      </c>
      <c r="JD7" s="1">
        <v>4</v>
      </c>
      <c r="JE7" s="1">
        <v>6</v>
      </c>
      <c r="JF7" s="1">
        <v>6</v>
      </c>
      <c r="JG7" s="1">
        <v>6</v>
      </c>
      <c r="JH7" s="1">
        <v>6</v>
      </c>
      <c r="JI7" s="1">
        <v>7</v>
      </c>
      <c r="JJ7" s="1">
        <v>6</v>
      </c>
      <c r="JK7" s="1">
        <v>5</v>
      </c>
      <c r="JL7" s="1">
        <v>5</v>
      </c>
      <c r="JM7" s="1">
        <v>7</v>
      </c>
      <c r="JN7" s="1">
        <v>6</v>
      </c>
      <c r="JO7" s="1">
        <v>6</v>
      </c>
      <c r="JP7" s="1">
        <v>6</v>
      </c>
      <c r="JQ7" s="9">
        <v>6</v>
      </c>
      <c r="JR7" s="9">
        <v>5</v>
      </c>
      <c r="JS7" s="9">
        <v>6</v>
      </c>
      <c r="JT7" s="9">
        <v>7</v>
      </c>
      <c r="JU7" s="9">
        <v>6</v>
      </c>
      <c r="JV7" s="9">
        <v>5</v>
      </c>
      <c r="JW7" s="9">
        <v>7</v>
      </c>
      <c r="JX7" s="9">
        <v>6</v>
      </c>
      <c r="JY7" s="9">
        <v>5</v>
      </c>
      <c r="JZ7" s="9">
        <v>6</v>
      </c>
      <c r="KA7" s="1">
        <v>4</v>
      </c>
      <c r="KB7" s="9">
        <v>6</v>
      </c>
      <c r="KC7" s="9">
        <v>5</v>
      </c>
      <c r="KD7" s="9">
        <v>7</v>
      </c>
      <c r="KE7" s="9">
        <v>0</v>
      </c>
      <c r="KF7" s="9">
        <v>6</v>
      </c>
      <c r="KG7" s="1">
        <v>6</v>
      </c>
      <c r="KH7" s="1">
        <v>5</v>
      </c>
      <c r="KI7" s="9">
        <v>5</v>
      </c>
      <c r="KJ7" s="9">
        <v>6</v>
      </c>
      <c r="KK7" s="9">
        <v>6</v>
      </c>
      <c r="KL7" s="9">
        <v>4</v>
      </c>
      <c r="KM7" s="9">
        <v>5</v>
      </c>
      <c r="KN7" s="9">
        <v>5</v>
      </c>
      <c r="KO7" s="9">
        <v>6</v>
      </c>
      <c r="KP7" s="9">
        <v>5</v>
      </c>
      <c r="KQ7" s="9">
        <v>7</v>
      </c>
      <c r="KR7" s="9">
        <v>7</v>
      </c>
      <c r="KS7" s="9">
        <v>6</v>
      </c>
      <c r="KT7" s="9">
        <v>6</v>
      </c>
      <c r="KU7" s="9">
        <v>5</v>
      </c>
    </row>
    <row r="8" spans="1:307" ht="15.75" customHeight="1" x14ac:dyDescent="0.2">
      <c r="A8" s="1" t="s">
        <v>8</v>
      </c>
      <c r="B8" s="1">
        <v>1400</v>
      </c>
      <c r="C8" s="9">
        <v>3</v>
      </c>
      <c r="D8" s="9">
        <v>3</v>
      </c>
      <c r="E8" s="9">
        <v>3</v>
      </c>
      <c r="F8" s="9">
        <v>2</v>
      </c>
      <c r="G8" s="9">
        <v>3</v>
      </c>
      <c r="H8" s="9">
        <v>2</v>
      </c>
      <c r="I8" s="1">
        <v>0</v>
      </c>
      <c r="J8" s="9">
        <v>3</v>
      </c>
      <c r="K8" s="9">
        <v>3</v>
      </c>
      <c r="L8" s="9">
        <v>2</v>
      </c>
      <c r="M8" s="9">
        <v>3</v>
      </c>
      <c r="N8" s="9">
        <v>2</v>
      </c>
      <c r="O8" s="9">
        <v>2</v>
      </c>
      <c r="P8" s="9">
        <v>3</v>
      </c>
      <c r="Q8" s="9">
        <v>2</v>
      </c>
      <c r="R8" s="9">
        <v>3</v>
      </c>
      <c r="S8" s="9">
        <v>2</v>
      </c>
      <c r="T8" s="9">
        <v>2</v>
      </c>
      <c r="U8" s="9">
        <v>2</v>
      </c>
      <c r="V8" s="9">
        <v>2</v>
      </c>
      <c r="W8" s="9">
        <v>2</v>
      </c>
      <c r="X8" s="9">
        <v>3</v>
      </c>
      <c r="Y8" s="9">
        <v>3</v>
      </c>
      <c r="Z8" s="9">
        <v>2</v>
      </c>
      <c r="AA8" s="9">
        <v>3</v>
      </c>
      <c r="AB8" s="9">
        <v>2</v>
      </c>
      <c r="AC8" s="9">
        <v>3</v>
      </c>
      <c r="AD8" s="9">
        <v>2</v>
      </c>
      <c r="AE8" s="9">
        <v>2</v>
      </c>
      <c r="AF8" s="9">
        <v>3</v>
      </c>
      <c r="AG8" s="1">
        <v>3</v>
      </c>
      <c r="AH8" s="1">
        <v>3</v>
      </c>
      <c r="AI8" s="1">
        <v>3</v>
      </c>
      <c r="AJ8" s="1">
        <v>2</v>
      </c>
      <c r="AK8" s="1">
        <v>3</v>
      </c>
      <c r="AL8" s="1">
        <v>3</v>
      </c>
      <c r="AM8" s="1">
        <v>2</v>
      </c>
      <c r="AN8" s="1">
        <v>0</v>
      </c>
      <c r="AO8" s="1">
        <v>3</v>
      </c>
      <c r="AP8" s="1">
        <v>3</v>
      </c>
      <c r="AQ8" s="1">
        <v>3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3</v>
      </c>
      <c r="AX8" s="1">
        <v>2</v>
      </c>
      <c r="AY8" s="1">
        <v>2</v>
      </c>
      <c r="AZ8" s="1">
        <v>3</v>
      </c>
      <c r="BA8" s="1">
        <v>2</v>
      </c>
      <c r="BB8" s="1">
        <v>2</v>
      </c>
      <c r="BC8" s="1">
        <v>3</v>
      </c>
      <c r="BD8" s="1">
        <v>2</v>
      </c>
      <c r="BE8" s="1">
        <v>2</v>
      </c>
      <c r="BF8" s="1">
        <v>3</v>
      </c>
      <c r="BG8" s="1">
        <v>2</v>
      </c>
      <c r="BH8" s="1">
        <v>2</v>
      </c>
      <c r="BI8" s="1">
        <v>3</v>
      </c>
      <c r="BJ8" s="1">
        <v>3</v>
      </c>
      <c r="BK8" s="1">
        <v>3</v>
      </c>
      <c r="BL8" s="1">
        <v>3</v>
      </c>
      <c r="BM8" s="1">
        <v>2</v>
      </c>
      <c r="BN8" s="1">
        <v>3</v>
      </c>
      <c r="BO8" s="1">
        <v>3</v>
      </c>
      <c r="BP8" s="1">
        <v>2</v>
      </c>
      <c r="BQ8" s="1">
        <v>2</v>
      </c>
      <c r="BR8" s="1">
        <v>0</v>
      </c>
      <c r="BS8" s="1">
        <v>2</v>
      </c>
      <c r="BT8" s="1">
        <v>3</v>
      </c>
      <c r="BU8" s="1">
        <v>2</v>
      </c>
      <c r="BV8" s="1">
        <v>2</v>
      </c>
      <c r="BW8" s="1">
        <v>3</v>
      </c>
      <c r="BX8" s="1">
        <v>3</v>
      </c>
      <c r="BY8" s="1">
        <v>2</v>
      </c>
      <c r="BZ8" s="1">
        <v>2</v>
      </c>
      <c r="CA8" s="1">
        <v>2</v>
      </c>
      <c r="CB8" s="1">
        <v>2</v>
      </c>
      <c r="CC8" s="1">
        <v>3</v>
      </c>
      <c r="CD8" s="1">
        <v>3</v>
      </c>
      <c r="CE8" s="1">
        <v>2</v>
      </c>
      <c r="CF8" s="1">
        <v>2</v>
      </c>
      <c r="CG8" s="1">
        <v>3</v>
      </c>
      <c r="CH8" s="1">
        <v>2</v>
      </c>
      <c r="CI8" s="1">
        <v>3</v>
      </c>
      <c r="CJ8" s="1">
        <v>3</v>
      </c>
      <c r="CK8" s="1">
        <v>2</v>
      </c>
      <c r="CL8" s="1">
        <v>2</v>
      </c>
      <c r="CM8" s="1">
        <v>2</v>
      </c>
      <c r="CN8" s="12">
        <v>3</v>
      </c>
      <c r="CO8" s="1">
        <v>3</v>
      </c>
      <c r="CP8" s="1">
        <v>3</v>
      </c>
      <c r="CQ8" s="1">
        <v>3</v>
      </c>
      <c r="CR8" s="1">
        <v>2</v>
      </c>
      <c r="CS8" s="1">
        <v>3</v>
      </c>
      <c r="CT8" s="1">
        <v>3</v>
      </c>
      <c r="CU8" s="1">
        <v>2</v>
      </c>
      <c r="CV8" s="1">
        <v>2</v>
      </c>
      <c r="CW8" s="1">
        <v>0</v>
      </c>
      <c r="CX8" s="1">
        <v>3</v>
      </c>
      <c r="CY8" s="1">
        <v>3</v>
      </c>
      <c r="CZ8" s="1">
        <v>2</v>
      </c>
      <c r="DA8" s="1">
        <v>2</v>
      </c>
      <c r="DB8" s="1">
        <v>2</v>
      </c>
      <c r="DC8" s="1">
        <v>3</v>
      </c>
      <c r="DD8" s="1">
        <v>2</v>
      </c>
      <c r="DE8" s="1">
        <v>0</v>
      </c>
      <c r="DF8" s="1">
        <v>0</v>
      </c>
      <c r="DG8" s="1">
        <v>0</v>
      </c>
      <c r="DH8" s="1">
        <v>0</v>
      </c>
      <c r="DI8" s="1">
        <v>2</v>
      </c>
      <c r="DJ8" s="1">
        <v>2</v>
      </c>
      <c r="DK8" s="1">
        <v>2</v>
      </c>
      <c r="DL8" s="1">
        <v>3</v>
      </c>
      <c r="DM8" s="1">
        <v>2</v>
      </c>
      <c r="DN8" s="1">
        <v>3</v>
      </c>
      <c r="DO8" s="1">
        <v>2</v>
      </c>
      <c r="DP8" s="1">
        <v>2</v>
      </c>
      <c r="DQ8" s="1">
        <v>3</v>
      </c>
      <c r="DR8" s="1">
        <v>2</v>
      </c>
      <c r="DS8" s="1">
        <v>3</v>
      </c>
      <c r="DT8" s="1">
        <v>2</v>
      </c>
      <c r="DU8" s="9">
        <v>3</v>
      </c>
      <c r="DV8" s="1">
        <v>2</v>
      </c>
      <c r="DW8" s="1">
        <v>3</v>
      </c>
      <c r="DX8" s="1">
        <v>3</v>
      </c>
      <c r="DY8" s="1">
        <v>2</v>
      </c>
      <c r="DZ8" s="1">
        <v>2</v>
      </c>
      <c r="EA8" s="1">
        <v>0</v>
      </c>
      <c r="EB8" s="1">
        <v>0</v>
      </c>
      <c r="EC8" s="1">
        <v>3</v>
      </c>
      <c r="ED8" s="1">
        <v>2</v>
      </c>
      <c r="EE8" s="1">
        <v>2</v>
      </c>
      <c r="EF8" s="1">
        <v>2</v>
      </c>
      <c r="EG8" s="1">
        <v>3</v>
      </c>
      <c r="EH8" s="1">
        <v>2</v>
      </c>
      <c r="EI8" s="1">
        <v>3</v>
      </c>
      <c r="EJ8" s="1">
        <v>2</v>
      </c>
      <c r="EK8" s="9">
        <v>3</v>
      </c>
      <c r="EL8" s="1">
        <v>3</v>
      </c>
      <c r="EM8" s="1">
        <v>2</v>
      </c>
      <c r="EN8" s="1">
        <v>2</v>
      </c>
      <c r="EO8" s="1">
        <v>2</v>
      </c>
      <c r="EP8" s="1">
        <v>3</v>
      </c>
      <c r="EQ8" s="1">
        <v>2</v>
      </c>
      <c r="ER8" s="1">
        <v>3</v>
      </c>
      <c r="ES8" s="1">
        <v>2</v>
      </c>
      <c r="ET8" s="1">
        <v>2</v>
      </c>
      <c r="EU8" s="1">
        <v>3</v>
      </c>
      <c r="EV8" s="1">
        <v>2</v>
      </c>
      <c r="EW8" s="1">
        <v>3</v>
      </c>
      <c r="EX8" s="1">
        <v>3</v>
      </c>
      <c r="EY8" s="9">
        <v>3</v>
      </c>
      <c r="EZ8" s="9">
        <v>3</v>
      </c>
      <c r="FA8" s="9">
        <v>2</v>
      </c>
      <c r="FB8" s="9">
        <v>3</v>
      </c>
      <c r="FC8" s="9">
        <v>3</v>
      </c>
      <c r="FD8" s="9">
        <v>2</v>
      </c>
      <c r="FE8" s="9">
        <v>2</v>
      </c>
      <c r="FF8" s="9">
        <v>3</v>
      </c>
      <c r="FG8" s="9">
        <v>3</v>
      </c>
      <c r="FH8" s="9">
        <v>0</v>
      </c>
      <c r="FI8" s="9">
        <v>2</v>
      </c>
      <c r="FJ8" s="9">
        <v>2</v>
      </c>
      <c r="FK8" s="9">
        <v>2</v>
      </c>
      <c r="FL8" s="9">
        <v>3</v>
      </c>
      <c r="FM8" s="9">
        <v>2</v>
      </c>
      <c r="FN8" s="9">
        <v>2</v>
      </c>
      <c r="FO8" s="9">
        <v>2</v>
      </c>
      <c r="FP8" s="9">
        <v>3</v>
      </c>
      <c r="FQ8" s="9">
        <v>3</v>
      </c>
      <c r="FR8" s="9">
        <v>2</v>
      </c>
      <c r="FS8" s="9">
        <v>2</v>
      </c>
      <c r="FT8" s="9">
        <v>2</v>
      </c>
      <c r="FU8" s="9">
        <v>3</v>
      </c>
      <c r="FV8" s="9">
        <v>2</v>
      </c>
      <c r="FW8" s="9">
        <v>3</v>
      </c>
      <c r="FX8" s="9">
        <v>2</v>
      </c>
      <c r="FY8" s="9">
        <v>2</v>
      </c>
      <c r="FZ8" s="9">
        <v>2</v>
      </c>
      <c r="GA8" s="9">
        <v>3</v>
      </c>
      <c r="GB8" s="9">
        <v>3</v>
      </c>
      <c r="GC8" s="9">
        <v>3</v>
      </c>
      <c r="GD8" s="9">
        <v>3</v>
      </c>
      <c r="GE8" s="9">
        <v>2</v>
      </c>
      <c r="GF8" s="9">
        <v>3</v>
      </c>
      <c r="GG8" s="9">
        <v>3</v>
      </c>
      <c r="GH8" s="9">
        <v>2</v>
      </c>
      <c r="GI8" s="9">
        <v>9</v>
      </c>
      <c r="GJ8" s="9">
        <v>3</v>
      </c>
      <c r="GK8" s="9">
        <v>3</v>
      </c>
      <c r="GL8" s="9">
        <v>3</v>
      </c>
      <c r="GM8" s="9">
        <v>2</v>
      </c>
      <c r="GN8" s="9">
        <v>0</v>
      </c>
      <c r="GO8" s="9">
        <v>2</v>
      </c>
      <c r="GP8" s="9">
        <v>3</v>
      </c>
      <c r="GQ8" s="9">
        <v>2</v>
      </c>
      <c r="GR8" s="9">
        <v>3</v>
      </c>
      <c r="GS8" s="9">
        <v>2</v>
      </c>
      <c r="GT8" s="9">
        <v>2</v>
      </c>
      <c r="GU8" s="9">
        <v>2</v>
      </c>
      <c r="GV8" s="9">
        <v>2</v>
      </c>
      <c r="GW8" s="9">
        <v>2</v>
      </c>
      <c r="GX8" s="9">
        <v>3</v>
      </c>
      <c r="GY8" s="9">
        <v>3</v>
      </c>
      <c r="GZ8" s="9">
        <v>2</v>
      </c>
      <c r="HA8" s="9">
        <v>3</v>
      </c>
      <c r="HB8" s="9">
        <v>2</v>
      </c>
      <c r="HC8" s="9">
        <v>2</v>
      </c>
      <c r="HD8" s="9">
        <v>3</v>
      </c>
      <c r="HE8" s="9">
        <v>2</v>
      </c>
      <c r="HF8" s="9">
        <v>3</v>
      </c>
      <c r="HG8" s="9">
        <v>3</v>
      </c>
      <c r="HH8" s="9">
        <v>3</v>
      </c>
      <c r="HI8" s="9">
        <v>3</v>
      </c>
      <c r="HJ8" s="9">
        <v>2</v>
      </c>
      <c r="HK8" s="9">
        <v>3</v>
      </c>
      <c r="HL8" s="9">
        <v>3</v>
      </c>
      <c r="HM8" s="9">
        <v>2</v>
      </c>
      <c r="HN8" s="9">
        <v>13</v>
      </c>
      <c r="HO8" s="9">
        <v>3</v>
      </c>
      <c r="HP8" s="9">
        <v>2</v>
      </c>
      <c r="HQ8" s="9">
        <v>3</v>
      </c>
      <c r="HR8" s="9">
        <v>2</v>
      </c>
      <c r="HS8" s="9">
        <v>3</v>
      </c>
      <c r="HT8" s="1">
        <v>0</v>
      </c>
      <c r="HU8" s="9">
        <v>3</v>
      </c>
      <c r="HV8" s="9">
        <v>2</v>
      </c>
      <c r="HW8" s="9">
        <v>2</v>
      </c>
      <c r="HX8" s="9">
        <v>2</v>
      </c>
      <c r="HY8" s="9">
        <v>3</v>
      </c>
      <c r="HZ8" s="9">
        <v>3</v>
      </c>
      <c r="IA8" s="9">
        <v>2</v>
      </c>
      <c r="IB8" s="9">
        <v>5</v>
      </c>
      <c r="IC8" s="9">
        <v>2</v>
      </c>
      <c r="ID8" s="9">
        <v>2</v>
      </c>
      <c r="IE8" s="9">
        <v>2</v>
      </c>
      <c r="IF8" s="9">
        <v>3</v>
      </c>
      <c r="IG8" s="9">
        <v>2</v>
      </c>
      <c r="IH8" s="9">
        <v>2</v>
      </c>
      <c r="II8" s="9">
        <v>2</v>
      </c>
      <c r="IJ8" s="9">
        <v>3</v>
      </c>
      <c r="IK8" s="9">
        <v>3</v>
      </c>
      <c r="IL8" s="9">
        <v>3</v>
      </c>
      <c r="IM8" s="1">
        <v>3</v>
      </c>
      <c r="IN8" s="1">
        <v>3</v>
      </c>
      <c r="IO8" s="1">
        <v>2</v>
      </c>
      <c r="IP8" s="1">
        <v>3</v>
      </c>
      <c r="IQ8" s="9">
        <v>3</v>
      </c>
      <c r="IR8" s="9">
        <v>2</v>
      </c>
      <c r="IS8" s="9">
        <v>2</v>
      </c>
      <c r="IT8" s="1">
        <v>3</v>
      </c>
      <c r="IU8" s="1">
        <v>0</v>
      </c>
      <c r="IV8" s="1">
        <v>3</v>
      </c>
      <c r="IW8" s="1">
        <v>2</v>
      </c>
      <c r="IX8" s="1">
        <v>2</v>
      </c>
      <c r="IY8" s="1">
        <v>2</v>
      </c>
      <c r="IZ8" s="1">
        <v>0</v>
      </c>
      <c r="JA8" s="1">
        <v>3</v>
      </c>
      <c r="JB8" s="1">
        <v>2</v>
      </c>
      <c r="JC8" s="1">
        <v>2</v>
      </c>
      <c r="JD8" s="1">
        <v>2</v>
      </c>
      <c r="JE8" s="1">
        <v>3</v>
      </c>
      <c r="JF8" s="1">
        <v>2</v>
      </c>
      <c r="JG8" s="1">
        <v>2</v>
      </c>
      <c r="JH8" s="1">
        <v>2</v>
      </c>
      <c r="JI8" s="1">
        <v>3</v>
      </c>
      <c r="JJ8" s="1">
        <v>3</v>
      </c>
      <c r="JK8" s="1">
        <v>2</v>
      </c>
      <c r="JL8" s="1">
        <v>3</v>
      </c>
      <c r="JM8" s="1">
        <v>2</v>
      </c>
      <c r="JN8" s="1">
        <v>2</v>
      </c>
      <c r="JO8" s="1">
        <v>2</v>
      </c>
      <c r="JP8" s="1">
        <v>3</v>
      </c>
      <c r="JQ8" s="9">
        <v>3</v>
      </c>
      <c r="JR8" s="9">
        <v>2</v>
      </c>
      <c r="JS8" s="9">
        <v>3</v>
      </c>
      <c r="JT8" s="9">
        <v>3</v>
      </c>
      <c r="JU8" s="9">
        <v>3</v>
      </c>
      <c r="JV8" s="9">
        <v>3</v>
      </c>
      <c r="JW8" s="9">
        <v>3</v>
      </c>
      <c r="JX8" s="9">
        <v>2</v>
      </c>
      <c r="JY8" s="9">
        <v>2</v>
      </c>
      <c r="JZ8" s="9">
        <v>2</v>
      </c>
      <c r="KA8" s="1">
        <v>2</v>
      </c>
      <c r="KB8" s="9">
        <v>3</v>
      </c>
      <c r="KC8" s="9">
        <v>2</v>
      </c>
      <c r="KD8" s="9">
        <v>3</v>
      </c>
      <c r="KE8" s="9">
        <v>0</v>
      </c>
      <c r="KF8" s="9">
        <v>2</v>
      </c>
      <c r="KG8" s="1">
        <v>3</v>
      </c>
      <c r="KH8" s="1">
        <v>3</v>
      </c>
      <c r="KI8" s="9">
        <v>2</v>
      </c>
      <c r="KJ8" s="9">
        <v>3</v>
      </c>
      <c r="KK8" s="9">
        <v>3</v>
      </c>
      <c r="KL8" s="9">
        <v>2</v>
      </c>
      <c r="KM8" s="9">
        <v>2</v>
      </c>
      <c r="KN8" s="9">
        <v>2</v>
      </c>
      <c r="KO8" s="9">
        <v>2</v>
      </c>
      <c r="KP8" s="9">
        <v>2</v>
      </c>
      <c r="KQ8" s="9">
        <v>3</v>
      </c>
      <c r="KR8" s="9">
        <v>3</v>
      </c>
      <c r="KS8" s="9">
        <v>2</v>
      </c>
      <c r="KT8" s="9">
        <v>2</v>
      </c>
      <c r="KU8" s="9">
        <v>3</v>
      </c>
    </row>
    <row r="9" spans="1:307" ht="15.75" customHeight="1" x14ac:dyDescent="0.2">
      <c r="A9" s="1" t="s">
        <v>9</v>
      </c>
      <c r="B9" s="1">
        <v>700</v>
      </c>
      <c r="C9" s="9">
        <v>62</v>
      </c>
      <c r="D9" s="9">
        <v>62</v>
      </c>
      <c r="E9" s="9">
        <v>68</v>
      </c>
      <c r="F9" s="9">
        <v>66</v>
      </c>
      <c r="G9" s="9">
        <v>50</v>
      </c>
      <c r="H9" s="9">
        <v>57</v>
      </c>
      <c r="I9" s="1">
        <v>0</v>
      </c>
      <c r="J9" s="9">
        <v>54</v>
      </c>
      <c r="K9" s="9">
        <v>49</v>
      </c>
      <c r="L9" s="9">
        <v>56</v>
      </c>
      <c r="M9" s="9">
        <v>57</v>
      </c>
      <c r="N9" s="9">
        <v>58</v>
      </c>
      <c r="O9" s="9">
        <v>58</v>
      </c>
      <c r="P9" s="9">
        <v>67</v>
      </c>
      <c r="Q9" s="9">
        <v>54</v>
      </c>
      <c r="R9" s="9">
        <v>49</v>
      </c>
      <c r="S9" s="9">
        <v>58</v>
      </c>
      <c r="T9" s="9">
        <v>52</v>
      </c>
      <c r="U9" s="9">
        <v>54</v>
      </c>
      <c r="V9" s="9">
        <v>47</v>
      </c>
      <c r="W9" s="9">
        <v>66</v>
      </c>
      <c r="X9" s="9">
        <v>52</v>
      </c>
      <c r="Y9" s="9">
        <v>48</v>
      </c>
      <c r="Z9" s="9">
        <v>57</v>
      </c>
      <c r="AA9" s="9">
        <v>69</v>
      </c>
      <c r="AB9" s="9">
        <v>52</v>
      </c>
      <c r="AC9" s="9">
        <v>64</v>
      </c>
      <c r="AD9" s="9">
        <v>55</v>
      </c>
      <c r="AE9" s="9">
        <v>68</v>
      </c>
      <c r="AF9" s="9">
        <v>57</v>
      </c>
      <c r="AG9" s="1">
        <v>61</v>
      </c>
      <c r="AH9" s="1">
        <v>62</v>
      </c>
      <c r="AI9" s="1">
        <v>62</v>
      </c>
      <c r="AJ9" s="1">
        <v>66</v>
      </c>
      <c r="AK9" s="1">
        <v>68</v>
      </c>
      <c r="AL9" s="1">
        <v>50</v>
      </c>
      <c r="AM9" s="1">
        <v>57</v>
      </c>
      <c r="AN9" s="1">
        <v>0</v>
      </c>
      <c r="AO9" s="1">
        <v>54</v>
      </c>
      <c r="AP9" s="1">
        <v>49</v>
      </c>
      <c r="AQ9" s="1">
        <v>57</v>
      </c>
      <c r="AR9" s="1">
        <v>56</v>
      </c>
      <c r="AS9" s="1">
        <v>58</v>
      </c>
      <c r="AT9" s="1">
        <v>58</v>
      </c>
      <c r="AU9" s="1">
        <v>52</v>
      </c>
      <c r="AV9" s="1">
        <v>54</v>
      </c>
      <c r="AW9" s="1">
        <v>49</v>
      </c>
      <c r="AX9" s="1">
        <v>58</v>
      </c>
      <c r="AY9" s="1">
        <v>47</v>
      </c>
      <c r="AZ9" s="1">
        <v>48</v>
      </c>
      <c r="BA9" s="1">
        <v>52</v>
      </c>
      <c r="BB9" s="1">
        <v>54</v>
      </c>
      <c r="BC9" s="1">
        <v>52</v>
      </c>
      <c r="BD9" s="1">
        <v>66</v>
      </c>
      <c r="BE9" s="1">
        <v>57</v>
      </c>
      <c r="BF9" s="1">
        <v>69</v>
      </c>
      <c r="BG9" s="1">
        <v>52</v>
      </c>
      <c r="BH9" s="1">
        <v>55</v>
      </c>
      <c r="BI9" s="1">
        <v>64</v>
      </c>
      <c r="BJ9" s="1">
        <v>67</v>
      </c>
      <c r="BK9" s="1">
        <v>62</v>
      </c>
      <c r="BL9" s="1">
        <v>62</v>
      </c>
      <c r="BM9" s="1">
        <v>66</v>
      </c>
      <c r="BN9" s="1">
        <v>68</v>
      </c>
      <c r="BO9" s="1">
        <v>50</v>
      </c>
      <c r="BP9" s="1">
        <v>57</v>
      </c>
      <c r="BQ9" s="1">
        <v>52</v>
      </c>
      <c r="BR9" s="1">
        <v>0</v>
      </c>
      <c r="BS9" s="1">
        <v>58</v>
      </c>
      <c r="BT9" s="1">
        <v>57</v>
      </c>
      <c r="BU9" s="1">
        <v>56</v>
      </c>
      <c r="BV9" s="1">
        <v>58</v>
      </c>
      <c r="BW9" s="1">
        <v>49</v>
      </c>
      <c r="BX9" s="1">
        <v>67</v>
      </c>
      <c r="BY9" s="1">
        <v>54</v>
      </c>
      <c r="BZ9" s="1">
        <v>52</v>
      </c>
      <c r="CA9" s="1">
        <v>47</v>
      </c>
      <c r="CB9" s="1">
        <v>58</v>
      </c>
      <c r="CC9" s="1">
        <v>52</v>
      </c>
      <c r="CD9" s="1">
        <v>49</v>
      </c>
      <c r="CE9" s="1">
        <v>66</v>
      </c>
      <c r="CF9" s="1">
        <v>54</v>
      </c>
      <c r="CG9" s="1">
        <v>64</v>
      </c>
      <c r="CH9" s="1">
        <v>52</v>
      </c>
      <c r="CI9" s="1">
        <v>69</v>
      </c>
      <c r="CJ9" s="1">
        <v>48</v>
      </c>
      <c r="CK9" s="1">
        <v>55</v>
      </c>
      <c r="CL9" s="1">
        <v>57</v>
      </c>
      <c r="CM9" s="1">
        <v>68</v>
      </c>
      <c r="CN9" s="12">
        <v>57</v>
      </c>
      <c r="CO9" s="1">
        <v>61</v>
      </c>
      <c r="CP9" s="1">
        <v>62</v>
      </c>
      <c r="CQ9" s="1">
        <v>62</v>
      </c>
      <c r="CR9" s="1">
        <v>66</v>
      </c>
      <c r="CS9" s="1">
        <v>68</v>
      </c>
      <c r="CT9" s="1">
        <v>50</v>
      </c>
      <c r="CU9" s="1">
        <v>57</v>
      </c>
      <c r="CV9" s="1">
        <v>52</v>
      </c>
      <c r="CW9" s="1">
        <v>0</v>
      </c>
      <c r="CX9" s="1">
        <v>49</v>
      </c>
      <c r="CY9" s="1">
        <v>57</v>
      </c>
      <c r="CZ9" s="1">
        <v>56</v>
      </c>
      <c r="DA9" s="1">
        <v>58</v>
      </c>
      <c r="DB9" s="1">
        <v>58</v>
      </c>
      <c r="DC9" s="1">
        <v>67</v>
      </c>
      <c r="DD9" s="1">
        <v>54</v>
      </c>
      <c r="DE9" s="1">
        <v>0</v>
      </c>
      <c r="DF9" s="1">
        <v>0</v>
      </c>
      <c r="DG9" s="1">
        <v>0</v>
      </c>
      <c r="DH9" s="1">
        <v>0</v>
      </c>
      <c r="DI9" s="1">
        <v>52</v>
      </c>
      <c r="DJ9" s="1">
        <v>66</v>
      </c>
      <c r="DK9" s="1">
        <v>54</v>
      </c>
      <c r="DL9" s="1">
        <v>48</v>
      </c>
      <c r="DM9" s="1">
        <v>57</v>
      </c>
      <c r="DN9" s="1">
        <v>69</v>
      </c>
      <c r="DO9" s="1">
        <v>52</v>
      </c>
      <c r="DP9" s="1">
        <v>55</v>
      </c>
      <c r="DQ9" s="1">
        <v>64</v>
      </c>
      <c r="DR9" s="1">
        <v>68</v>
      </c>
      <c r="DS9" s="1">
        <v>57</v>
      </c>
      <c r="DT9" s="1">
        <v>47</v>
      </c>
      <c r="DU9" s="9">
        <v>62</v>
      </c>
      <c r="DV9" s="1">
        <v>66</v>
      </c>
      <c r="DW9" s="1">
        <v>68</v>
      </c>
      <c r="DX9" s="1">
        <v>50</v>
      </c>
      <c r="DY9" s="1">
        <v>57</v>
      </c>
      <c r="DZ9" s="1">
        <v>52</v>
      </c>
      <c r="EA9" s="1">
        <v>0</v>
      </c>
      <c r="EB9" s="1">
        <v>0</v>
      </c>
      <c r="EC9" s="1">
        <v>57</v>
      </c>
      <c r="ED9" s="1">
        <v>56</v>
      </c>
      <c r="EE9" s="1">
        <v>58</v>
      </c>
      <c r="EF9" s="1">
        <v>58</v>
      </c>
      <c r="EG9" s="1">
        <v>67</v>
      </c>
      <c r="EH9" s="1">
        <v>54</v>
      </c>
      <c r="EI9" s="1">
        <v>49</v>
      </c>
      <c r="EJ9" s="1">
        <v>58</v>
      </c>
      <c r="EK9" s="9">
        <v>62</v>
      </c>
      <c r="EL9" s="1">
        <v>52</v>
      </c>
      <c r="EM9" s="1">
        <v>52</v>
      </c>
      <c r="EN9" s="1">
        <v>66</v>
      </c>
      <c r="EO9" s="1">
        <v>54</v>
      </c>
      <c r="EP9" s="1">
        <v>48</v>
      </c>
      <c r="EQ9" s="1">
        <v>57</v>
      </c>
      <c r="ER9" s="1">
        <v>69</v>
      </c>
      <c r="ES9" s="1">
        <v>68</v>
      </c>
      <c r="ET9" s="1">
        <v>55</v>
      </c>
      <c r="EU9" s="1">
        <v>64</v>
      </c>
      <c r="EV9" s="1">
        <v>52</v>
      </c>
      <c r="EW9" s="1">
        <v>57</v>
      </c>
      <c r="EX9" s="1">
        <v>61</v>
      </c>
      <c r="EY9" s="9">
        <v>62</v>
      </c>
      <c r="EZ9" s="9">
        <v>62</v>
      </c>
      <c r="FA9" s="9">
        <v>66</v>
      </c>
      <c r="FB9" s="9">
        <v>68</v>
      </c>
      <c r="FC9" s="9">
        <v>50</v>
      </c>
      <c r="FD9" s="9">
        <v>57</v>
      </c>
      <c r="FE9" s="9">
        <v>52</v>
      </c>
      <c r="FF9" s="9">
        <v>54</v>
      </c>
      <c r="FG9" s="9">
        <v>49</v>
      </c>
      <c r="FH9" s="9">
        <v>0</v>
      </c>
      <c r="FI9" s="9">
        <v>56</v>
      </c>
      <c r="FJ9" s="9">
        <v>58</v>
      </c>
      <c r="FK9" s="9">
        <v>58</v>
      </c>
      <c r="FL9" s="9">
        <v>67</v>
      </c>
      <c r="FM9" s="9">
        <v>58</v>
      </c>
      <c r="FN9" s="9">
        <v>54</v>
      </c>
      <c r="FO9" s="9">
        <v>47</v>
      </c>
      <c r="FP9" s="9">
        <v>49</v>
      </c>
      <c r="FQ9" s="9">
        <v>52</v>
      </c>
      <c r="FR9" s="9">
        <v>52</v>
      </c>
      <c r="FS9" s="9">
        <v>66</v>
      </c>
      <c r="FT9" s="9">
        <v>54</v>
      </c>
      <c r="FU9" s="9">
        <v>48</v>
      </c>
      <c r="FV9" s="9">
        <v>52</v>
      </c>
      <c r="FW9" s="9">
        <v>69</v>
      </c>
      <c r="FX9" s="9">
        <v>57</v>
      </c>
      <c r="FY9" s="9">
        <v>55</v>
      </c>
      <c r="FZ9" s="9">
        <v>68</v>
      </c>
      <c r="GA9" s="9">
        <v>64</v>
      </c>
      <c r="GB9" s="9">
        <v>57</v>
      </c>
      <c r="GC9" s="9">
        <v>62</v>
      </c>
      <c r="GD9" s="9">
        <v>62</v>
      </c>
      <c r="GE9" s="9">
        <v>66</v>
      </c>
      <c r="GF9" s="9">
        <v>68</v>
      </c>
      <c r="GG9" s="9">
        <v>50</v>
      </c>
      <c r="GH9" s="9">
        <v>57</v>
      </c>
      <c r="GI9" s="9">
        <v>52</v>
      </c>
      <c r="GJ9" s="9">
        <v>54</v>
      </c>
      <c r="GK9" s="9">
        <v>49</v>
      </c>
      <c r="GL9" s="9">
        <v>57</v>
      </c>
      <c r="GM9" s="9">
        <v>56</v>
      </c>
      <c r="GN9" s="9">
        <v>0</v>
      </c>
      <c r="GO9" s="9">
        <v>58</v>
      </c>
      <c r="GP9" s="9">
        <v>67</v>
      </c>
      <c r="GQ9" s="9">
        <v>54</v>
      </c>
      <c r="GR9" s="9">
        <v>49</v>
      </c>
      <c r="GS9" s="9">
        <v>58</v>
      </c>
      <c r="GT9" s="9">
        <v>54</v>
      </c>
      <c r="GU9" s="9">
        <v>52</v>
      </c>
      <c r="GV9" s="9">
        <v>47</v>
      </c>
      <c r="GW9" s="9">
        <v>66</v>
      </c>
      <c r="GX9" s="9">
        <v>52</v>
      </c>
      <c r="GY9" s="9">
        <v>48</v>
      </c>
      <c r="GZ9" s="9">
        <v>57</v>
      </c>
      <c r="HA9" s="9">
        <v>69</v>
      </c>
      <c r="HB9" s="9">
        <v>52</v>
      </c>
      <c r="HC9" s="9">
        <v>55</v>
      </c>
      <c r="HD9" s="9">
        <v>64</v>
      </c>
      <c r="HE9" s="9">
        <v>68</v>
      </c>
      <c r="HF9" s="9">
        <v>57</v>
      </c>
      <c r="HG9" s="9">
        <v>61</v>
      </c>
      <c r="HH9" s="9">
        <v>62</v>
      </c>
      <c r="HI9" s="9">
        <v>50</v>
      </c>
      <c r="HJ9" s="9">
        <v>66</v>
      </c>
      <c r="HK9" s="9">
        <v>62</v>
      </c>
      <c r="HL9" s="9">
        <v>68</v>
      </c>
      <c r="HM9" s="9">
        <v>57</v>
      </c>
      <c r="HN9" s="9">
        <v>64</v>
      </c>
      <c r="HO9" s="9">
        <v>54</v>
      </c>
      <c r="HP9" s="9">
        <v>58</v>
      </c>
      <c r="HQ9" s="9">
        <v>57</v>
      </c>
      <c r="HR9" s="9">
        <v>58</v>
      </c>
      <c r="HS9" s="9">
        <v>49</v>
      </c>
      <c r="HT9" s="1">
        <v>0</v>
      </c>
      <c r="HU9" s="9">
        <v>67</v>
      </c>
      <c r="HV9" s="9">
        <v>54</v>
      </c>
      <c r="HW9" s="9">
        <v>47</v>
      </c>
      <c r="HX9" s="9">
        <v>58</v>
      </c>
      <c r="HY9" s="9">
        <v>49</v>
      </c>
      <c r="HZ9" s="9">
        <v>52</v>
      </c>
      <c r="IA9" s="9">
        <v>52</v>
      </c>
      <c r="IB9" s="9">
        <v>3</v>
      </c>
      <c r="IC9" s="9">
        <v>54</v>
      </c>
      <c r="ID9" s="9">
        <v>52</v>
      </c>
      <c r="IE9" s="9">
        <v>57</v>
      </c>
      <c r="IF9" s="9">
        <v>69</v>
      </c>
      <c r="IG9" s="9">
        <v>66</v>
      </c>
      <c r="IH9" s="9">
        <v>68</v>
      </c>
      <c r="II9" s="9">
        <v>55</v>
      </c>
      <c r="IJ9" s="9">
        <v>57</v>
      </c>
      <c r="IK9" s="9">
        <v>64</v>
      </c>
      <c r="IL9" s="9">
        <v>61</v>
      </c>
      <c r="IM9" s="1">
        <v>62</v>
      </c>
      <c r="IN9" s="1">
        <v>62</v>
      </c>
      <c r="IO9" s="1">
        <v>66</v>
      </c>
      <c r="IP9" s="1">
        <v>68</v>
      </c>
      <c r="IQ9" s="9">
        <v>50</v>
      </c>
      <c r="IR9" s="9">
        <v>72</v>
      </c>
      <c r="IS9" s="9">
        <v>52</v>
      </c>
      <c r="IT9" s="1">
        <v>54</v>
      </c>
      <c r="IU9" s="1">
        <v>0</v>
      </c>
      <c r="IV9" s="1">
        <v>57</v>
      </c>
      <c r="IW9" s="1">
        <v>58</v>
      </c>
      <c r="IX9" s="1">
        <v>58</v>
      </c>
      <c r="IY9" s="1">
        <v>56</v>
      </c>
      <c r="IZ9" s="1">
        <v>0</v>
      </c>
      <c r="JA9" s="1">
        <v>49</v>
      </c>
      <c r="JB9" s="1">
        <v>58</v>
      </c>
      <c r="JC9" s="1">
        <v>54</v>
      </c>
      <c r="JD9" s="1">
        <v>47</v>
      </c>
      <c r="JE9" s="1">
        <v>52</v>
      </c>
      <c r="JF9" s="1">
        <v>52</v>
      </c>
      <c r="JG9" s="1">
        <v>66</v>
      </c>
      <c r="JH9" s="1">
        <v>54</v>
      </c>
      <c r="JI9" s="1">
        <v>69</v>
      </c>
      <c r="JJ9" s="1">
        <v>64</v>
      </c>
      <c r="JK9" s="1">
        <v>52</v>
      </c>
      <c r="JL9" s="1">
        <v>48</v>
      </c>
      <c r="JM9" s="1">
        <v>55</v>
      </c>
      <c r="JN9" s="1">
        <v>57</v>
      </c>
      <c r="JO9" s="1">
        <v>68</v>
      </c>
      <c r="JP9" s="1">
        <v>57</v>
      </c>
      <c r="JQ9" s="9">
        <v>55</v>
      </c>
      <c r="JR9" s="9">
        <v>51</v>
      </c>
      <c r="JS9" s="9">
        <v>59</v>
      </c>
      <c r="JT9" s="9">
        <v>60</v>
      </c>
      <c r="JU9" s="9">
        <v>64</v>
      </c>
      <c r="JV9" s="9">
        <v>71</v>
      </c>
      <c r="JW9" s="9">
        <v>88</v>
      </c>
      <c r="JX9" s="9">
        <v>59</v>
      </c>
      <c r="JY9" s="9">
        <v>46</v>
      </c>
      <c r="JZ9" s="9">
        <v>54</v>
      </c>
      <c r="KA9" s="1">
        <v>52</v>
      </c>
      <c r="KB9" s="9">
        <v>60</v>
      </c>
      <c r="KC9" s="9">
        <v>55</v>
      </c>
      <c r="KD9" s="9">
        <v>63</v>
      </c>
      <c r="KE9" s="9">
        <v>0</v>
      </c>
      <c r="KF9" s="9">
        <v>53</v>
      </c>
      <c r="KG9" s="1">
        <v>50</v>
      </c>
      <c r="KH9" s="1">
        <v>58</v>
      </c>
      <c r="KI9" s="9">
        <v>52</v>
      </c>
      <c r="KJ9" s="9">
        <v>69</v>
      </c>
      <c r="KK9" s="9">
        <v>67</v>
      </c>
      <c r="KL9" s="9">
        <v>60</v>
      </c>
      <c r="KM9" s="9">
        <v>48</v>
      </c>
      <c r="KN9" s="9">
        <v>48</v>
      </c>
      <c r="KO9" s="9">
        <v>53</v>
      </c>
      <c r="KP9" s="9">
        <v>54</v>
      </c>
      <c r="KQ9" s="9">
        <v>64</v>
      </c>
      <c r="KR9" s="9">
        <v>61</v>
      </c>
      <c r="KS9" s="9">
        <v>58</v>
      </c>
      <c r="KT9" s="9">
        <v>54</v>
      </c>
      <c r="KU9" s="9">
        <v>56</v>
      </c>
    </row>
    <row r="10" spans="1:307" ht="15.75" customHeight="1" x14ac:dyDescent="0.2">
      <c r="A10" s="1" t="s">
        <v>10</v>
      </c>
      <c r="B10" s="1">
        <v>500</v>
      </c>
      <c r="C10" s="9">
        <v>44</v>
      </c>
      <c r="D10" s="9">
        <v>47</v>
      </c>
      <c r="E10" s="9">
        <v>47</v>
      </c>
      <c r="F10" s="9">
        <v>34</v>
      </c>
      <c r="G10" s="9">
        <v>47</v>
      </c>
      <c r="H10" s="9">
        <v>48</v>
      </c>
      <c r="I10" s="1">
        <v>0</v>
      </c>
      <c r="J10" s="9">
        <v>50</v>
      </c>
      <c r="K10" s="9">
        <v>52</v>
      </c>
      <c r="L10" s="9">
        <v>48</v>
      </c>
      <c r="M10" s="9">
        <v>47</v>
      </c>
      <c r="N10" s="9">
        <v>49</v>
      </c>
      <c r="O10" s="9">
        <v>44</v>
      </c>
      <c r="P10" s="9">
        <v>40</v>
      </c>
      <c r="Q10" s="9">
        <v>45</v>
      </c>
      <c r="R10" s="9">
        <v>49</v>
      </c>
      <c r="S10" s="9">
        <v>42</v>
      </c>
      <c r="T10" s="9">
        <v>39</v>
      </c>
      <c r="U10" s="9">
        <v>51</v>
      </c>
      <c r="V10" s="9">
        <v>45</v>
      </c>
      <c r="W10" s="9">
        <v>34</v>
      </c>
      <c r="X10" s="9">
        <v>50</v>
      </c>
      <c r="Y10" s="9">
        <v>51</v>
      </c>
      <c r="Z10" s="9">
        <v>55</v>
      </c>
      <c r="AA10" s="9">
        <v>61</v>
      </c>
      <c r="AB10" s="9">
        <v>43</v>
      </c>
      <c r="AC10" s="9">
        <v>43</v>
      </c>
      <c r="AD10" s="9">
        <v>48</v>
      </c>
      <c r="AE10" s="9">
        <v>40</v>
      </c>
      <c r="AF10" s="9">
        <v>53</v>
      </c>
      <c r="AG10" s="1">
        <v>44</v>
      </c>
      <c r="AH10" s="1">
        <v>44</v>
      </c>
      <c r="AI10" s="1">
        <v>47</v>
      </c>
      <c r="AJ10" s="1">
        <v>34</v>
      </c>
      <c r="AK10" s="1">
        <v>47</v>
      </c>
      <c r="AL10" s="1">
        <v>47</v>
      </c>
      <c r="AM10" s="1">
        <v>48</v>
      </c>
      <c r="AN10" s="1">
        <v>0</v>
      </c>
      <c r="AO10" s="1">
        <v>50</v>
      </c>
      <c r="AP10" s="1">
        <v>52</v>
      </c>
      <c r="AQ10" s="1">
        <v>47</v>
      </c>
      <c r="AR10" s="1">
        <v>48</v>
      </c>
      <c r="AS10" s="1">
        <v>49</v>
      </c>
      <c r="AT10" s="1">
        <v>44</v>
      </c>
      <c r="AU10" s="1">
        <v>43</v>
      </c>
      <c r="AV10" s="1">
        <v>45</v>
      </c>
      <c r="AW10" s="1">
        <v>49</v>
      </c>
      <c r="AX10" s="1">
        <v>42</v>
      </c>
      <c r="AY10" s="1">
        <v>45</v>
      </c>
      <c r="AZ10" s="1">
        <v>51</v>
      </c>
      <c r="BA10" s="1">
        <v>39</v>
      </c>
      <c r="BB10" s="1">
        <v>51</v>
      </c>
      <c r="BC10" s="1">
        <v>50</v>
      </c>
      <c r="BD10" s="1">
        <v>34</v>
      </c>
      <c r="BE10" s="1">
        <v>55</v>
      </c>
      <c r="BF10" s="1">
        <v>61</v>
      </c>
      <c r="BG10" s="1">
        <v>43</v>
      </c>
      <c r="BH10" s="1">
        <v>48</v>
      </c>
      <c r="BI10" s="1">
        <v>43</v>
      </c>
      <c r="BJ10" s="1">
        <v>40</v>
      </c>
      <c r="BK10" s="1">
        <v>44</v>
      </c>
      <c r="BL10" s="1">
        <v>47</v>
      </c>
      <c r="BM10" s="1">
        <v>34</v>
      </c>
      <c r="BN10" s="1">
        <v>47</v>
      </c>
      <c r="BO10" s="1">
        <v>47</v>
      </c>
      <c r="BP10" s="1">
        <v>48</v>
      </c>
      <c r="BQ10" s="1">
        <v>49</v>
      </c>
      <c r="BR10" s="1">
        <v>0</v>
      </c>
      <c r="BS10" s="1">
        <v>44</v>
      </c>
      <c r="BT10" s="1">
        <v>47</v>
      </c>
      <c r="BU10" s="1">
        <v>48</v>
      </c>
      <c r="BV10" s="1">
        <v>49</v>
      </c>
      <c r="BW10" s="1">
        <v>52</v>
      </c>
      <c r="BX10" s="1">
        <v>40</v>
      </c>
      <c r="BY10" s="1">
        <v>45</v>
      </c>
      <c r="BZ10" s="1">
        <v>39</v>
      </c>
      <c r="CA10" s="1">
        <v>45</v>
      </c>
      <c r="CB10" s="1">
        <v>42</v>
      </c>
      <c r="CC10" s="1">
        <v>50</v>
      </c>
      <c r="CD10" s="1">
        <v>49</v>
      </c>
      <c r="CE10" s="1">
        <v>34</v>
      </c>
      <c r="CF10" s="1">
        <v>51</v>
      </c>
      <c r="CG10" s="1">
        <v>43</v>
      </c>
      <c r="CH10" s="1">
        <v>43</v>
      </c>
      <c r="CI10" s="1">
        <v>61</v>
      </c>
      <c r="CJ10" s="1">
        <v>51</v>
      </c>
      <c r="CK10" s="1">
        <v>48</v>
      </c>
      <c r="CL10" s="1">
        <v>55</v>
      </c>
      <c r="CM10" s="1">
        <v>40</v>
      </c>
      <c r="CN10" s="12">
        <v>53</v>
      </c>
      <c r="CO10" s="1">
        <v>44</v>
      </c>
      <c r="CP10" s="1">
        <v>44</v>
      </c>
      <c r="CQ10" s="1">
        <v>47</v>
      </c>
      <c r="CR10" s="1">
        <v>34</v>
      </c>
      <c r="CS10" s="1">
        <v>47</v>
      </c>
      <c r="CT10" s="1">
        <v>47</v>
      </c>
      <c r="CU10" s="1">
        <v>48</v>
      </c>
      <c r="CV10" s="1">
        <v>49</v>
      </c>
      <c r="CW10" s="1">
        <v>0</v>
      </c>
      <c r="CX10" s="1">
        <v>52</v>
      </c>
      <c r="CY10" s="1">
        <v>47</v>
      </c>
      <c r="CZ10" s="1">
        <v>48</v>
      </c>
      <c r="DA10" s="1">
        <v>49</v>
      </c>
      <c r="DB10" s="1">
        <v>44</v>
      </c>
      <c r="DC10" s="1">
        <v>40</v>
      </c>
      <c r="DD10" s="1">
        <v>45</v>
      </c>
      <c r="DE10" s="1">
        <v>0</v>
      </c>
      <c r="DF10" s="1">
        <v>0</v>
      </c>
      <c r="DG10" s="1">
        <v>0</v>
      </c>
      <c r="DH10" s="1">
        <v>0</v>
      </c>
      <c r="DI10" s="1">
        <v>49</v>
      </c>
      <c r="DJ10" s="1">
        <v>34</v>
      </c>
      <c r="DK10" s="1">
        <v>51</v>
      </c>
      <c r="DL10" s="1">
        <v>51</v>
      </c>
      <c r="DM10" s="1">
        <v>55</v>
      </c>
      <c r="DN10" s="1">
        <v>61</v>
      </c>
      <c r="DO10" s="1">
        <v>43</v>
      </c>
      <c r="DP10" s="1">
        <v>48</v>
      </c>
      <c r="DQ10" s="1">
        <v>43</v>
      </c>
      <c r="DR10" s="1">
        <v>40</v>
      </c>
      <c r="DS10" s="1">
        <v>53</v>
      </c>
      <c r="DT10" s="1">
        <v>45</v>
      </c>
      <c r="DU10" s="9">
        <v>47</v>
      </c>
      <c r="DV10" s="1">
        <v>34</v>
      </c>
      <c r="DW10" s="1">
        <v>47</v>
      </c>
      <c r="DX10" s="1">
        <v>47</v>
      </c>
      <c r="DY10" s="1">
        <v>48</v>
      </c>
      <c r="DZ10" s="1">
        <v>49</v>
      </c>
      <c r="EA10" s="1">
        <v>0</v>
      </c>
      <c r="EB10" s="1">
        <v>0</v>
      </c>
      <c r="EC10" s="1">
        <v>47</v>
      </c>
      <c r="ED10" s="1">
        <v>48</v>
      </c>
      <c r="EE10" s="1">
        <v>49</v>
      </c>
      <c r="EF10" s="1">
        <v>44</v>
      </c>
      <c r="EG10" s="1">
        <v>40</v>
      </c>
      <c r="EH10" s="1">
        <v>45</v>
      </c>
      <c r="EI10" s="1">
        <v>49</v>
      </c>
      <c r="EJ10" s="1">
        <v>42</v>
      </c>
      <c r="EK10" s="9">
        <v>44</v>
      </c>
      <c r="EL10" s="1">
        <v>50</v>
      </c>
      <c r="EM10" s="1">
        <v>39</v>
      </c>
      <c r="EN10" s="1">
        <v>34</v>
      </c>
      <c r="EO10" s="1">
        <v>51</v>
      </c>
      <c r="EP10" s="1">
        <v>51</v>
      </c>
      <c r="EQ10" s="1">
        <v>55</v>
      </c>
      <c r="ER10" s="1">
        <v>61</v>
      </c>
      <c r="ES10" s="1">
        <v>40</v>
      </c>
      <c r="ET10" s="1">
        <v>48</v>
      </c>
      <c r="EU10" s="1">
        <v>43</v>
      </c>
      <c r="EV10" s="1">
        <v>43</v>
      </c>
      <c r="EW10" s="1">
        <v>53</v>
      </c>
      <c r="EX10" s="1">
        <v>44</v>
      </c>
      <c r="EY10" s="9">
        <v>44</v>
      </c>
      <c r="EZ10" s="9">
        <v>47</v>
      </c>
      <c r="FA10" s="9">
        <v>34</v>
      </c>
      <c r="FB10" s="9">
        <v>47</v>
      </c>
      <c r="FC10" s="9">
        <v>47</v>
      </c>
      <c r="FD10" s="9">
        <v>48</v>
      </c>
      <c r="FE10" s="9">
        <v>49</v>
      </c>
      <c r="FF10" s="9">
        <v>50</v>
      </c>
      <c r="FG10" s="9">
        <v>52</v>
      </c>
      <c r="FH10" s="9">
        <v>0</v>
      </c>
      <c r="FI10" s="9">
        <v>48</v>
      </c>
      <c r="FJ10" s="9">
        <v>49</v>
      </c>
      <c r="FK10" s="9">
        <v>44</v>
      </c>
      <c r="FL10" s="9">
        <v>40</v>
      </c>
      <c r="FM10" s="9">
        <v>42</v>
      </c>
      <c r="FN10" s="9">
        <v>45</v>
      </c>
      <c r="FO10" s="9">
        <v>45</v>
      </c>
      <c r="FP10" s="9">
        <v>49</v>
      </c>
      <c r="FQ10" s="9">
        <v>50</v>
      </c>
      <c r="FR10" s="9">
        <v>39</v>
      </c>
      <c r="FS10" s="9">
        <v>34</v>
      </c>
      <c r="FT10" s="9">
        <v>51</v>
      </c>
      <c r="FU10" s="9">
        <v>51</v>
      </c>
      <c r="FV10" s="9">
        <v>43</v>
      </c>
      <c r="FW10" s="9">
        <v>61</v>
      </c>
      <c r="FX10" s="9">
        <v>55</v>
      </c>
      <c r="FY10" s="9">
        <v>48</v>
      </c>
      <c r="FZ10" s="9">
        <v>40</v>
      </c>
      <c r="GA10" s="9">
        <v>43</v>
      </c>
      <c r="GB10" s="9">
        <v>53</v>
      </c>
      <c r="GC10" s="9">
        <v>44</v>
      </c>
      <c r="GD10" s="9">
        <v>47</v>
      </c>
      <c r="GE10" s="9">
        <v>34</v>
      </c>
      <c r="GF10" s="9">
        <v>47</v>
      </c>
      <c r="GG10" s="9">
        <v>47</v>
      </c>
      <c r="GH10" s="9">
        <v>48</v>
      </c>
      <c r="GI10" s="9">
        <v>49</v>
      </c>
      <c r="GJ10" s="9">
        <v>50</v>
      </c>
      <c r="GK10" s="9">
        <v>52</v>
      </c>
      <c r="GL10" s="9">
        <v>47</v>
      </c>
      <c r="GM10" s="9">
        <v>48</v>
      </c>
      <c r="GN10" s="9">
        <v>0</v>
      </c>
      <c r="GO10" s="9">
        <v>44</v>
      </c>
      <c r="GP10" s="9">
        <v>40</v>
      </c>
      <c r="GQ10" s="9">
        <v>45</v>
      </c>
      <c r="GR10" s="9">
        <v>49</v>
      </c>
      <c r="GS10" s="9">
        <v>42</v>
      </c>
      <c r="GT10" s="9">
        <v>51</v>
      </c>
      <c r="GU10" s="9">
        <v>39</v>
      </c>
      <c r="GV10" s="9">
        <v>45</v>
      </c>
      <c r="GW10" s="9">
        <v>34</v>
      </c>
      <c r="GX10" s="9">
        <v>50</v>
      </c>
      <c r="GY10" s="9">
        <v>51</v>
      </c>
      <c r="GZ10" s="9">
        <v>55</v>
      </c>
      <c r="HA10" s="9">
        <v>61</v>
      </c>
      <c r="HB10" s="9">
        <v>43</v>
      </c>
      <c r="HC10" s="9">
        <v>48</v>
      </c>
      <c r="HD10" s="9">
        <v>43</v>
      </c>
      <c r="HE10" s="9">
        <v>40</v>
      </c>
      <c r="HF10" s="9">
        <v>53</v>
      </c>
      <c r="HG10" s="9">
        <v>44</v>
      </c>
      <c r="HH10" s="9">
        <v>47</v>
      </c>
      <c r="HI10" s="9">
        <v>47</v>
      </c>
      <c r="HJ10" s="9">
        <v>34</v>
      </c>
      <c r="HK10" s="9">
        <v>44</v>
      </c>
      <c r="HL10" s="9">
        <v>47</v>
      </c>
      <c r="HM10" s="9">
        <v>48</v>
      </c>
      <c r="HN10" s="9">
        <v>49</v>
      </c>
      <c r="HO10" s="9">
        <v>50</v>
      </c>
      <c r="HP10" s="9">
        <v>44</v>
      </c>
      <c r="HQ10" s="9">
        <v>47</v>
      </c>
      <c r="HR10" s="9">
        <v>49</v>
      </c>
      <c r="HS10" s="9">
        <v>52</v>
      </c>
      <c r="HT10" s="1">
        <v>0</v>
      </c>
      <c r="HU10" s="9">
        <v>40</v>
      </c>
      <c r="HV10" s="9">
        <v>45</v>
      </c>
      <c r="HW10" s="9">
        <v>45</v>
      </c>
      <c r="HX10" s="9">
        <v>42</v>
      </c>
      <c r="HY10" s="9">
        <v>49</v>
      </c>
      <c r="HZ10" s="9">
        <v>50</v>
      </c>
      <c r="IA10" s="9">
        <v>39</v>
      </c>
      <c r="IB10" s="9">
        <v>48</v>
      </c>
      <c r="IC10" s="9">
        <v>51</v>
      </c>
      <c r="ID10" s="9">
        <v>43</v>
      </c>
      <c r="IE10" s="9">
        <v>55</v>
      </c>
      <c r="IF10" s="9">
        <v>61</v>
      </c>
      <c r="IG10" s="9">
        <v>34</v>
      </c>
      <c r="IH10" s="9">
        <v>40</v>
      </c>
      <c r="II10" s="9">
        <v>48</v>
      </c>
      <c r="IJ10" s="9">
        <v>53</v>
      </c>
      <c r="IK10" s="9">
        <v>43</v>
      </c>
      <c r="IL10" s="9">
        <v>44</v>
      </c>
      <c r="IM10" s="1">
        <v>44</v>
      </c>
      <c r="IN10" s="1">
        <v>47</v>
      </c>
      <c r="IO10" s="1">
        <v>34</v>
      </c>
      <c r="IP10" s="1">
        <v>47</v>
      </c>
      <c r="IQ10" s="9">
        <v>47</v>
      </c>
      <c r="IR10" s="9">
        <v>48</v>
      </c>
      <c r="IS10" s="9">
        <v>49</v>
      </c>
      <c r="IT10" s="1">
        <v>50</v>
      </c>
      <c r="IU10" s="1">
        <v>0</v>
      </c>
      <c r="IV10" s="1">
        <v>47</v>
      </c>
      <c r="IW10" s="1">
        <v>44</v>
      </c>
      <c r="IX10" s="1">
        <v>49</v>
      </c>
      <c r="IY10" s="1">
        <v>48</v>
      </c>
      <c r="IZ10" s="1">
        <v>0</v>
      </c>
      <c r="JA10" s="1">
        <v>49</v>
      </c>
      <c r="JB10" s="1">
        <v>42</v>
      </c>
      <c r="JC10" s="1">
        <v>45</v>
      </c>
      <c r="JD10" s="1">
        <v>45</v>
      </c>
      <c r="JE10" s="1">
        <v>50</v>
      </c>
      <c r="JF10" s="1">
        <v>39</v>
      </c>
      <c r="JG10" s="1">
        <v>34</v>
      </c>
      <c r="JH10" s="1">
        <v>51</v>
      </c>
      <c r="JI10" s="1">
        <v>61</v>
      </c>
      <c r="JJ10" s="1">
        <v>43</v>
      </c>
      <c r="JK10" s="1">
        <v>43</v>
      </c>
      <c r="JL10" s="1">
        <v>51</v>
      </c>
      <c r="JM10" s="1">
        <v>48</v>
      </c>
      <c r="JN10" s="1">
        <v>55</v>
      </c>
      <c r="JO10" s="1">
        <v>40</v>
      </c>
      <c r="JP10" s="1">
        <v>53</v>
      </c>
      <c r="JQ10" s="9">
        <v>44</v>
      </c>
      <c r="JR10" s="9">
        <v>43</v>
      </c>
      <c r="JS10" s="9">
        <v>45</v>
      </c>
      <c r="JT10" s="9">
        <v>52</v>
      </c>
      <c r="JU10" s="9">
        <v>52</v>
      </c>
      <c r="JV10" s="9">
        <v>47</v>
      </c>
      <c r="JW10" s="9">
        <v>69</v>
      </c>
      <c r="JX10" s="9">
        <v>45</v>
      </c>
      <c r="JY10" s="9">
        <v>45</v>
      </c>
      <c r="JZ10" s="9">
        <v>39</v>
      </c>
      <c r="KA10" s="1">
        <v>46</v>
      </c>
      <c r="KB10" s="9">
        <v>51</v>
      </c>
      <c r="KC10" s="9">
        <v>44</v>
      </c>
      <c r="KD10" s="9">
        <v>54</v>
      </c>
      <c r="KE10" s="9">
        <v>0</v>
      </c>
      <c r="KF10" s="9">
        <v>42</v>
      </c>
      <c r="KG10" s="1">
        <v>42</v>
      </c>
      <c r="KH10" s="1">
        <v>36</v>
      </c>
      <c r="KI10" s="9">
        <v>37</v>
      </c>
      <c r="KJ10" s="9">
        <v>57</v>
      </c>
      <c r="KK10" s="9">
        <v>53</v>
      </c>
      <c r="KL10" s="9">
        <v>44</v>
      </c>
      <c r="KM10" s="9">
        <v>47</v>
      </c>
      <c r="KN10" s="9">
        <v>42</v>
      </c>
      <c r="KO10" s="9">
        <v>46</v>
      </c>
      <c r="KP10" s="9">
        <v>40</v>
      </c>
      <c r="KQ10" s="9">
        <v>49</v>
      </c>
      <c r="KR10" s="9">
        <v>51</v>
      </c>
      <c r="KS10" s="9">
        <v>39</v>
      </c>
      <c r="KT10" s="9">
        <v>46</v>
      </c>
      <c r="KU10" s="9">
        <v>47</v>
      </c>
    </row>
    <row r="11" spans="1:307" ht="15.75" customHeight="1" x14ac:dyDescent="0.2">
      <c r="A11" s="1" t="s">
        <v>11</v>
      </c>
      <c r="B11" s="1">
        <v>950</v>
      </c>
      <c r="C11" s="9">
        <v>40</v>
      </c>
      <c r="D11" s="9">
        <v>38</v>
      </c>
      <c r="E11" s="9">
        <v>39</v>
      </c>
      <c r="F11" s="9">
        <v>41</v>
      </c>
      <c r="G11" s="9">
        <v>43</v>
      </c>
      <c r="H11" s="9">
        <v>39</v>
      </c>
      <c r="I11" s="1">
        <v>0</v>
      </c>
      <c r="J11" s="9">
        <v>35</v>
      </c>
      <c r="K11" s="9">
        <v>38</v>
      </c>
      <c r="L11" s="9">
        <v>36</v>
      </c>
      <c r="M11" s="9">
        <v>43</v>
      </c>
      <c r="N11" s="9">
        <v>44</v>
      </c>
      <c r="O11" s="9">
        <v>41</v>
      </c>
      <c r="P11" s="9">
        <v>32</v>
      </c>
      <c r="Q11" s="9">
        <v>29</v>
      </c>
      <c r="R11" s="9">
        <v>36</v>
      </c>
      <c r="S11" s="9">
        <v>37</v>
      </c>
      <c r="T11" s="9">
        <v>41</v>
      </c>
      <c r="U11" s="9">
        <v>35</v>
      </c>
      <c r="V11" s="9">
        <v>38</v>
      </c>
      <c r="W11" s="9">
        <v>42</v>
      </c>
      <c r="X11" s="9">
        <v>43</v>
      </c>
      <c r="Y11" s="9">
        <v>40</v>
      </c>
      <c r="Z11" s="9">
        <v>36</v>
      </c>
      <c r="AA11" s="9">
        <v>43</v>
      </c>
      <c r="AB11" s="9">
        <v>38</v>
      </c>
      <c r="AC11" s="9">
        <v>40</v>
      </c>
      <c r="AD11" s="9">
        <v>39</v>
      </c>
      <c r="AE11" s="9">
        <v>30</v>
      </c>
      <c r="AF11" s="9">
        <v>36</v>
      </c>
      <c r="AG11" s="1">
        <v>40</v>
      </c>
      <c r="AH11" s="1">
        <v>40</v>
      </c>
      <c r="AI11" s="1">
        <v>38</v>
      </c>
      <c r="AJ11" s="1">
        <v>41</v>
      </c>
      <c r="AK11" s="1">
        <v>39</v>
      </c>
      <c r="AL11" s="1">
        <v>43</v>
      </c>
      <c r="AM11" s="1">
        <v>39</v>
      </c>
      <c r="AN11" s="1">
        <v>0</v>
      </c>
      <c r="AO11" s="1">
        <v>35</v>
      </c>
      <c r="AP11" s="1">
        <v>38</v>
      </c>
      <c r="AQ11" s="1">
        <v>43</v>
      </c>
      <c r="AR11" s="1">
        <v>36</v>
      </c>
      <c r="AS11" s="1">
        <v>44</v>
      </c>
      <c r="AT11" s="1">
        <v>41</v>
      </c>
      <c r="AU11" s="1">
        <v>38</v>
      </c>
      <c r="AV11" s="1">
        <v>29</v>
      </c>
      <c r="AW11" s="1">
        <v>36</v>
      </c>
      <c r="AX11" s="1">
        <v>37</v>
      </c>
      <c r="AY11" s="1">
        <v>38</v>
      </c>
      <c r="AZ11" s="1">
        <v>40</v>
      </c>
      <c r="BA11" s="1">
        <v>41</v>
      </c>
      <c r="BB11" s="1">
        <v>35</v>
      </c>
      <c r="BC11" s="1">
        <v>43</v>
      </c>
      <c r="BD11" s="1">
        <v>42</v>
      </c>
      <c r="BE11" s="1">
        <v>36</v>
      </c>
      <c r="BF11" s="1">
        <v>43</v>
      </c>
      <c r="BG11" s="1">
        <v>38</v>
      </c>
      <c r="BH11" s="1">
        <v>39</v>
      </c>
      <c r="BI11" s="1">
        <v>40</v>
      </c>
      <c r="BJ11" s="1">
        <v>32</v>
      </c>
      <c r="BK11" s="1">
        <v>40</v>
      </c>
      <c r="BL11" s="1">
        <v>38</v>
      </c>
      <c r="BM11" s="1">
        <v>41</v>
      </c>
      <c r="BN11" s="1">
        <v>39</v>
      </c>
      <c r="BO11" s="1">
        <v>43</v>
      </c>
      <c r="BP11" s="1">
        <v>39</v>
      </c>
      <c r="BQ11" s="1">
        <v>40</v>
      </c>
      <c r="BR11" s="1">
        <v>0</v>
      </c>
      <c r="BS11" s="1">
        <v>41</v>
      </c>
      <c r="BT11" s="1">
        <v>43</v>
      </c>
      <c r="BU11" s="1">
        <v>36</v>
      </c>
      <c r="BV11" s="1">
        <v>44</v>
      </c>
      <c r="BW11" s="1">
        <v>38</v>
      </c>
      <c r="BX11" s="1">
        <v>32</v>
      </c>
      <c r="BY11" s="1">
        <v>29</v>
      </c>
      <c r="BZ11" s="1">
        <v>41</v>
      </c>
      <c r="CA11" s="1">
        <v>38</v>
      </c>
      <c r="CB11" s="1">
        <v>37</v>
      </c>
      <c r="CC11" s="1">
        <v>43</v>
      </c>
      <c r="CD11" s="1">
        <v>36</v>
      </c>
      <c r="CE11" s="1">
        <v>42</v>
      </c>
      <c r="CF11" s="1">
        <v>35</v>
      </c>
      <c r="CG11" s="1">
        <v>40</v>
      </c>
      <c r="CH11" s="1">
        <v>38</v>
      </c>
      <c r="CI11" s="1">
        <v>43</v>
      </c>
      <c r="CJ11" s="1">
        <v>40</v>
      </c>
      <c r="CK11" s="1">
        <v>39</v>
      </c>
      <c r="CL11" s="1">
        <v>36</v>
      </c>
      <c r="CM11" s="1">
        <v>30</v>
      </c>
      <c r="CN11" s="12">
        <v>36</v>
      </c>
      <c r="CO11" s="1">
        <v>40</v>
      </c>
      <c r="CP11" s="1">
        <v>40</v>
      </c>
      <c r="CQ11" s="1">
        <v>38</v>
      </c>
      <c r="CR11" s="1">
        <v>41</v>
      </c>
      <c r="CS11" s="1">
        <v>39</v>
      </c>
      <c r="CT11" s="1">
        <v>43</v>
      </c>
      <c r="CU11" s="1">
        <v>39</v>
      </c>
      <c r="CV11" s="1">
        <v>40</v>
      </c>
      <c r="CW11" s="1">
        <v>0</v>
      </c>
      <c r="CX11" s="1">
        <v>38</v>
      </c>
      <c r="CY11" s="1">
        <v>43</v>
      </c>
      <c r="CZ11" s="1">
        <v>36</v>
      </c>
      <c r="DA11" s="1">
        <v>44</v>
      </c>
      <c r="DB11" s="1">
        <v>41</v>
      </c>
      <c r="DC11" s="1">
        <v>32</v>
      </c>
      <c r="DD11" s="1">
        <v>29</v>
      </c>
      <c r="DE11" s="1">
        <v>0</v>
      </c>
      <c r="DF11" s="1">
        <v>0</v>
      </c>
      <c r="DG11" s="1">
        <v>0</v>
      </c>
      <c r="DH11" s="1">
        <v>0</v>
      </c>
      <c r="DI11" s="1">
        <v>41</v>
      </c>
      <c r="DJ11" s="1">
        <v>42</v>
      </c>
      <c r="DK11" s="1">
        <v>35</v>
      </c>
      <c r="DL11" s="1">
        <v>40</v>
      </c>
      <c r="DM11" s="1">
        <v>36</v>
      </c>
      <c r="DN11" s="1">
        <v>43</v>
      </c>
      <c r="DO11" s="1">
        <v>38</v>
      </c>
      <c r="DP11" s="1">
        <v>39</v>
      </c>
      <c r="DQ11" s="1">
        <v>40</v>
      </c>
      <c r="DR11" s="1">
        <v>30</v>
      </c>
      <c r="DS11" s="1">
        <v>36</v>
      </c>
      <c r="DT11" s="1">
        <v>38</v>
      </c>
      <c r="DU11" s="9">
        <v>38</v>
      </c>
      <c r="DV11" s="1">
        <v>41</v>
      </c>
      <c r="DW11" s="1">
        <v>39</v>
      </c>
      <c r="DX11" s="1">
        <v>43</v>
      </c>
      <c r="DY11" s="1">
        <v>39</v>
      </c>
      <c r="DZ11" s="1">
        <v>40</v>
      </c>
      <c r="EA11" s="1">
        <v>0</v>
      </c>
      <c r="EB11" s="1">
        <v>0</v>
      </c>
      <c r="EC11" s="1">
        <v>43</v>
      </c>
      <c r="ED11" s="1">
        <v>36</v>
      </c>
      <c r="EE11" s="1">
        <v>44</v>
      </c>
      <c r="EF11" s="1">
        <v>41</v>
      </c>
      <c r="EG11" s="1">
        <v>32</v>
      </c>
      <c r="EH11" s="1">
        <v>29</v>
      </c>
      <c r="EI11" s="1">
        <v>36</v>
      </c>
      <c r="EJ11" s="1">
        <v>37</v>
      </c>
      <c r="EK11" s="9">
        <v>40</v>
      </c>
      <c r="EL11" s="1">
        <v>43</v>
      </c>
      <c r="EM11" s="1">
        <v>41</v>
      </c>
      <c r="EN11" s="1">
        <v>42</v>
      </c>
      <c r="EO11" s="1">
        <v>35</v>
      </c>
      <c r="EP11" s="1">
        <v>40</v>
      </c>
      <c r="EQ11" s="1">
        <v>36</v>
      </c>
      <c r="ER11" s="1">
        <v>43</v>
      </c>
      <c r="ES11" s="1">
        <v>30</v>
      </c>
      <c r="ET11" s="1">
        <v>39</v>
      </c>
      <c r="EU11" s="1">
        <v>40</v>
      </c>
      <c r="EV11" s="1">
        <v>38</v>
      </c>
      <c r="EW11" s="1">
        <v>36</v>
      </c>
      <c r="EX11" s="1">
        <v>40</v>
      </c>
      <c r="EY11" s="9">
        <v>40</v>
      </c>
      <c r="EZ11" s="9">
        <v>38</v>
      </c>
      <c r="FA11" s="9">
        <v>41</v>
      </c>
      <c r="FB11" s="9">
        <v>39</v>
      </c>
      <c r="FC11" s="9">
        <v>43</v>
      </c>
      <c r="FD11" s="9">
        <v>39</v>
      </c>
      <c r="FE11" s="9">
        <v>40</v>
      </c>
      <c r="FF11" s="9">
        <v>35</v>
      </c>
      <c r="FG11" s="9">
        <v>38</v>
      </c>
      <c r="FH11" s="9">
        <v>0</v>
      </c>
      <c r="FI11" s="9">
        <v>36</v>
      </c>
      <c r="FJ11" s="9">
        <v>44</v>
      </c>
      <c r="FK11" s="9">
        <v>41</v>
      </c>
      <c r="FL11" s="9">
        <v>32</v>
      </c>
      <c r="FM11" s="9">
        <v>37</v>
      </c>
      <c r="FN11" s="9">
        <v>29</v>
      </c>
      <c r="FO11" s="9">
        <v>38</v>
      </c>
      <c r="FP11" s="9">
        <v>36</v>
      </c>
      <c r="FQ11" s="9">
        <v>43</v>
      </c>
      <c r="FR11" s="9">
        <v>41</v>
      </c>
      <c r="FS11" s="9">
        <v>42</v>
      </c>
      <c r="FT11" s="9">
        <v>35</v>
      </c>
      <c r="FU11" s="9">
        <v>40</v>
      </c>
      <c r="FV11" s="9">
        <v>38</v>
      </c>
      <c r="FW11" s="9">
        <v>43</v>
      </c>
      <c r="FX11" s="9">
        <v>36</v>
      </c>
      <c r="FY11" s="9">
        <v>39</v>
      </c>
      <c r="FZ11" s="9">
        <v>30</v>
      </c>
      <c r="GA11" s="9">
        <v>40</v>
      </c>
      <c r="GB11" s="9">
        <v>36</v>
      </c>
      <c r="GC11" s="9">
        <v>12</v>
      </c>
      <c r="GD11" s="9">
        <v>12</v>
      </c>
      <c r="GE11" s="9">
        <v>13</v>
      </c>
      <c r="GF11" s="9">
        <v>13</v>
      </c>
      <c r="GG11" s="9">
        <v>11</v>
      </c>
      <c r="GH11" s="9">
        <v>14</v>
      </c>
      <c r="GI11" s="9">
        <v>13</v>
      </c>
      <c r="GJ11" s="9">
        <v>13</v>
      </c>
      <c r="GK11" s="9">
        <v>11</v>
      </c>
      <c r="GL11" s="9">
        <v>12</v>
      </c>
      <c r="GM11" s="9">
        <v>12</v>
      </c>
      <c r="GN11" s="9">
        <v>0</v>
      </c>
      <c r="GO11" s="9">
        <v>11</v>
      </c>
      <c r="GP11" s="9">
        <v>13</v>
      </c>
      <c r="GQ11" s="9">
        <v>11</v>
      </c>
      <c r="GR11" s="9">
        <v>12</v>
      </c>
      <c r="GS11" s="9">
        <v>14</v>
      </c>
      <c r="GT11" s="9">
        <v>11</v>
      </c>
      <c r="GU11" s="9">
        <v>13</v>
      </c>
      <c r="GV11" s="9">
        <v>15</v>
      </c>
      <c r="GW11" s="9">
        <v>14</v>
      </c>
      <c r="GX11" s="9">
        <v>13</v>
      </c>
      <c r="GY11" s="9">
        <v>13</v>
      </c>
      <c r="GZ11" s="9">
        <v>15</v>
      </c>
      <c r="HA11" s="9">
        <v>15</v>
      </c>
      <c r="HB11" s="9">
        <v>13</v>
      </c>
      <c r="HC11" s="9">
        <v>14</v>
      </c>
      <c r="HD11" s="9">
        <v>12</v>
      </c>
      <c r="HE11" s="9">
        <v>13</v>
      </c>
      <c r="HF11" s="9">
        <v>15</v>
      </c>
      <c r="HG11" s="9">
        <v>15</v>
      </c>
      <c r="HH11" s="9">
        <v>38</v>
      </c>
      <c r="HI11" s="9">
        <v>43</v>
      </c>
      <c r="HJ11" s="9">
        <v>41</v>
      </c>
      <c r="HK11" s="9">
        <v>40</v>
      </c>
      <c r="HL11" s="9">
        <v>39</v>
      </c>
      <c r="HM11" s="9">
        <v>39</v>
      </c>
      <c r="HN11" s="9">
        <v>49</v>
      </c>
      <c r="HO11" s="9">
        <v>35</v>
      </c>
      <c r="HP11" s="9">
        <v>41</v>
      </c>
      <c r="HQ11" s="9">
        <v>43</v>
      </c>
      <c r="HR11" s="9">
        <v>44</v>
      </c>
      <c r="HS11" s="9">
        <v>38</v>
      </c>
      <c r="HT11" s="1">
        <v>0</v>
      </c>
      <c r="HU11" s="9">
        <v>32</v>
      </c>
      <c r="HV11" s="9">
        <v>29</v>
      </c>
      <c r="HW11" s="9">
        <v>38</v>
      </c>
      <c r="HX11" s="9">
        <v>37</v>
      </c>
      <c r="HY11" s="9">
        <v>36</v>
      </c>
      <c r="HZ11" s="9">
        <v>43</v>
      </c>
      <c r="IA11" s="9">
        <v>41</v>
      </c>
      <c r="IB11" s="9">
        <v>51</v>
      </c>
      <c r="IC11" s="9">
        <v>35</v>
      </c>
      <c r="ID11" s="9">
        <v>38</v>
      </c>
      <c r="IE11" s="9">
        <v>36</v>
      </c>
      <c r="IF11" s="9">
        <v>43</v>
      </c>
      <c r="IG11" s="9">
        <v>42</v>
      </c>
      <c r="IH11" s="9">
        <v>30</v>
      </c>
      <c r="II11" s="9">
        <v>39</v>
      </c>
      <c r="IJ11" s="9">
        <v>36</v>
      </c>
      <c r="IK11" s="9">
        <v>40</v>
      </c>
      <c r="IL11" s="9">
        <v>40</v>
      </c>
      <c r="IM11" s="1">
        <v>40</v>
      </c>
      <c r="IN11" s="1">
        <v>38</v>
      </c>
      <c r="IO11" s="1">
        <v>41</v>
      </c>
      <c r="IP11" s="1">
        <v>39</v>
      </c>
      <c r="IQ11" s="9">
        <v>43</v>
      </c>
      <c r="IR11" s="9">
        <v>39</v>
      </c>
      <c r="IS11" s="9">
        <v>40</v>
      </c>
      <c r="IT11" s="1">
        <v>35</v>
      </c>
      <c r="IU11" s="1">
        <v>0</v>
      </c>
      <c r="IV11" s="1">
        <v>43</v>
      </c>
      <c r="IW11" s="1">
        <v>41</v>
      </c>
      <c r="IX11" s="1">
        <v>44</v>
      </c>
      <c r="IY11" s="1">
        <v>36</v>
      </c>
      <c r="IZ11" s="1">
        <v>0</v>
      </c>
      <c r="JA11" s="1">
        <v>36</v>
      </c>
      <c r="JB11" s="1">
        <v>37</v>
      </c>
      <c r="JC11" s="1">
        <v>29</v>
      </c>
      <c r="JD11" s="1">
        <v>38</v>
      </c>
      <c r="JE11" s="1">
        <v>43</v>
      </c>
      <c r="JF11" s="1">
        <v>41</v>
      </c>
      <c r="JG11" s="1">
        <v>42</v>
      </c>
      <c r="JH11" s="1">
        <v>35</v>
      </c>
      <c r="JI11" s="1">
        <v>43</v>
      </c>
      <c r="JJ11" s="1">
        <v>40</v>
      </c>
      <c r="JK11" s="1">
        <v>38</v>
      </c>
      <c r="JL11" s="1">
        <v>40</v>
      </c>
      <c r="JM11" s="1">
        <v>39</v>
      </c>
      <c r="JN11" s="1">
        <v>36</v>
      </c>
      <c r="JO11" s="1">
        <v>30</v>
      </c>
      <c r="JP11" s="1">
        <v>36</v>
      </c>
      <c r="JQ11" s="9">
        <v>38</v>
      </c>
      <c r="JR11" s="9">
        <v>39</v>
      </c>
      <c r="JS11" s="9">
        <v>34</v>
      </c>
      <c r="JT11" s="9">
        <v>45</v>
      </c>
      <c r="JU11" s="9">
        <v>49</v>
      </c>
      <c r="JV11" s="9">
        <v>38</v>
      </c>
      <c r="JW11" s="9">
        <v>55</v>
      </c>
      <c r="JX11" s="9">
        <v>36</v>
      </c>
      <c r="JY11" s="9">
        <v>36</v>
      </c>
      <c r="JZ11" s="9">
        <v>30</v>
      </c>
      <c r="KA11" s="1">
        <v>36</v>
      </c>
      <c r="KB11" s="9">
        <v>42</v>
      </c>
      <c r="KC11" s="9">
        <v>32</v>
      </c>
      <c r="KD11" s="9">
        <v>46</v>
      </c>
      <c r="KE11" s="9">
        <v>0</v>
      </c>
      <c r="KF11" s="9">
        <v>31</v>
      </c>
      <c r="KG11" s="1">
        <v>37</v>
      </c>
      <c r="KH11" s="1">
        <v>30</v>
      </c>
      <c r="KI11" s="9">
        <v>34</v>
      </c>
      <c r="KJ11" s="9">
        <v>48</v>
      </c>
      <c r="KK11" s="9">
        <v>42</v>
      </c>
      <c r="KL11" s="9">
        <v>33</v>
      </c>
      <c r="KM11" s="9">
        <v>36</v>
      </c>
      <c r="KN11" s="9">
        <v>35</v>
      </c>
      <c r="KO11" s="9">
        <v>31</v>
      </c>
      <c r="KP11" s="9">
        <v>34</v>
      </c>
      <c r="KQ11" s="9">
        <v>42</v>
      </c>
      <c r="KR11" s="9">
        <v>46</v>
      </c>
      <c r="KS11" s="9">
        <v>34</v>
      </c>
      <c r="KT11" s="9">
        <v>40</v>
      </c>
      <c r="KU11" s="9">
        <v>39</v>
      </c>
    </row>
    <row r="12" spans="1:307" ht="15.75" customHeight="1" x14ac:dyDescent="0.2">
      <c r="A12" s="1" t="s">
        <v>12</v>
      </c>
      <c r="B12" s="1">
        <v>600</v>
      </c>
      <c r="C12" s="9">
        <v>12</v>
      </c>
      <c r="D12" s="9">
        <v>12</v>
      </c>
      <c r="E12" s="9">
        <v>13</v>
      </c>
      <c r="F12" s="9">
        <v>13</v>
      </c>
      <c r="G12" s="9">
        <v>11</v>
      </c>
      <c r="H12" s="9">
        <v>14</v>
      </c>
      <c r="I12" s="1">
        <v>0</v>
      </c>
      <c r="J12" s="9">
        <v>13</v>
      </c>
      <c r="K12" s="9">
        <v>11</v>
      </c>
      <c r="L12" s="9">
        <v>12</v>
      </c>
      <c r="M12" s="9">
        <v>12</v>
      </c>
      <c r="N12" s="9">
        <v>14</v>
      </c>
      <c r="O12" s="9">
        <v>11</v>
      </c>
      <c r="P12" s="9">
        <v>13</v>
      </c>
      <c r="Q12" s="9">
        <v>11</v>
      </c>
      <c r="R12" s="9">
        <v>12</v>
      </c>
      <c r="S12" s="9">
        <v>14</v>
      </c>
      <c r="T12" s="9">
        <v>13</v>
      </c>
      <c r="U12" s="9">
        <v>11</v>
      </c>
      <c r="V12" s="9">
        <v>15</v>
      </c>
      <c r="W12" s="9">
        <v>14</v>
      </c>
      <c r="X12" s="9">
        <v>13</v>
      </c>
      <c r="Y12" s="9">
        <v>13</v>
      </c>
      <c r="Z12" s="9">
        <v>15</v>
      </c>
      <c r="AA12" s="9">
        <v>15</v>
      </c>
      <c r="AB12" s="9">
        <v>13</v>
      </c>
      <c r="AC12" s="9">
        <v>12</v>
      </c>
      <c r="AD12" s="9">
        <v>14</v>
      </c>
      <c r="AE12" s="9">
        <v>13</v>
      </c>
      <c r="AF12" s="9">
        <v>15</v>
      </c>
      <c r="AG12" s="1">
        <v>15</v>
      </c>
      <c r="AH12" s="1">
        <v>12</v>
      </c>
      <c r="AI12" s="1">
        <v>12</v>
      </c>
      <c r="AJ12" s="1">
        <v>13</v>
      </c>
      <c r="AK12" s="1">
        <v>13</v>
      </c>
      <c r="AL12" s="1">
        <v>11</v>
      </c>
      <c r="AM12" s="1">
        <v>14</v>
      </c>
      <c r="AN12" s="1">
        <v>0</v>
      </c>
      <c r="AO12" s="1">
        <v>13</v>
      </c>
      <c r="AP12" s="1">
        <v>11</v>
      </c>
      <c r="AQ12" s="1">
        <v>12</v>
      </c>
      <c r="AR12" s="1">
        <v>12</v>
      </c>
      <c r="AS12" s="1">
        <v>14</v>
      </c>
      <c r="AT12" s="1">
        <v>11</v>
      </c>
      <c r="AU12" s="1">
        <v>13</v>
      </c>
      <c r="AV12" s="1">
        <v>11</v>
      </c>
      <c r="AW12" s="1">
        <v>12</v>
      </c>
      <c r="AX12" s="1">
        <v>14</v>
      </c>
      <c r="AY12" s="1">
        <v>15</v>
      </c>
      <c r="AZ12" s="1">
        <v>13</v>
      </c>
      <c r="BA12" s="1">
        <v>13</v>
      </c>
      <c r="BB12" s="1">
        <v>11</v>
      </c>
      <c r="BC12" s="1">
        <v>13</v>
      </c>
      <c r="BD12" s="1">
        <v>14</v>
      </c>
      <c r="BE12" s="1">
        <v>15</v>
      </c>
      <c r="BF12" s="1">
        <v>15</v>
      </c>
      <c r="BG12" s="1">
        <v>13</v>
      </c>
      <c r="BH12" s="1">
        <v>14</v>
      </c>
      <c r="BI12" s="1">
        <v>12</v>
      </c>
      <c r="BJ12" s="1">
        <v>13</v>
      </c>
      <c r="BK12" s="1">
        <v>12</v>
      </c>
      <c r="BL12" s="1">
        <v>12</v>
      </c>
      <c r="BM12" s="1">
        <v>13</v>
      </c>
      <c r="BN12" s="1">
        <v>13</v>
      </c>
      <c r="BO12" s="1">
        <v>11</v>
      </c>
      <c r="BP12" s="1">
        <v>14</v>
      </c>
      <c r="BQ12" s="1">
        <v>13</v>
      </c>
      <c r="BR12" s="1">
        <v>0</v>
      </c>
      <c r="BS12" s="1">
        <v>11</v>
      </c>
      <c r="BT12" s="1">
        <v>12</v>
      </c>
      <c r="BU12" s="1">
        <v>12</v>
      </c>
      <c r="BV12" s="1">
        <v>14</v>
      </c>
      <c r="BW12" s="1">
        <v>11</v>
      </c>
      <c r="BX12" s="1">
        <v>13</v>
      </c>
      <c r="BY12" s="1">
        <v>11</v>
      </c>
      <c r="BZ12" s="1">
        <v>13</v>
      </c>
      <c r="CA12" s="1">
        <v>15</v>
      </c>
      <c r="CB12" s="1">
        <v>14</v>
      </c>
      <c r="CC12" s="1">
        <v>13</v>
      </c>
      <c r="CD12" s="1">
        <v>12</v>
      </c>
      <c r="CE12" s="1">
        <v>14</v>
      </c>
      <c r="CF12" s="1">
        <v>11</v>
      </c>
      <c r="CG12" s="1">
        <v>12</v>
      </c>
      <c r="CH12" s="1">
        <v>13</v>
      </c>
      <c r="CI12" s="1">
        <v>15</v>
      </c>
      <c r="CJ12" s="1">
        <v>13</v>
      </c>
      <c r="CK12" s="1">
        <v>14</v>
      </c>
      <c r="CL12" s="1">
        <v>15</v>
      </c>
      <c r="CM12" s="1">
        <v>13</v>
      </c>
      <c r="CN12" s="12">
        <v>15</v>
      </c>
      <c r="CO12" s="1">
        <v>15</v>
      </c>
      <c r="CP12" s="1">
        <v>12</v>
      </c>
      <c r="CQ12" s="1">
        <v>12</v>
      </c>
      <c r="CR12" s="1">
        <v>13</v>
      </c>
      <c r="CS12" s="1">
        <v>13</v>
      </c>
      <c r="CT12" s="1">
        <v>11</v>
      </c>
      <c r="CU12" s="1">
        <v>14</v>
      </c>
      <c r="CV12" s="1">
        <v>13</v>
      </c>
      <c r="CW12" s="1">
        <v>0</v>
      </c>
      <c r="CX12" s="1">
        <v>11</v>
      </c>
      <c r="CY12" s="1">
        <v>12</v>
      </c>
      <c r="CZ12" s="1">
        <v>12</v>
      </c>
      <c r="DA12" s="1">
        <v>14</v>
      </c>
      <c r="DB12" s="1">
        <v>11</v>
      </c>
      <c r="DC12" s="1">
        <v>13</v>
      </c>
      <c r="DD12" s="1">
        <v>11</v>
      </c>
      <c r="DE12" s="1">
        <v>0</v>
      </c>
      <c r="DF12" s="1">
        <v>0</v>
      </c>
      <c r="DG12" s="1">
        <v>0</v>
      </c>
      <c r="DH12" s="1">
        <v>0</v>
      </c>
      <c r="DI12" s="1">
        <v>16</v>
      </c>
      <c r="DJ12" s="1">
        <v>14</v>
      </c>
      <c r="DK12" s="1">
        <v>11</v>
      </c>
      <c r="DL12" s="1">
        <v>13</v>
      </c>
      <c r="DM12" s="1">
        <v>15</v>
      </c>
      <c r="DN12" s="1">
        <v>15</v>
      </c>
      <c r="DO12" s="1">
        <v>13</v>
      </c>
      <c r="DP12" s="1">
        <v>14</v>
      </c>
      <c r="DQ12" s="1">
        <v>12</v>
      </c>
      <c r="DR12" s="1">
        <v>13</v>
      </c>
      <c r="DS12" s="1">
        <v>15</v>
      </c>
      <c r="DT12" s="1">
        <v>15</v>
      </c>
      <c r="DU12" s="9">
        <v>12</v>
      </c>
      <c r="DV12" s="1">
        <v>13</v>
      </c>
      <c r="DW12" s="1">
        <v>13</v>
      </c>
      <c r="DX12" s="1">
        <v>11</v>
      </c>
      <c r="DY12" s="1">
        <v>14</v>
      </c>
      <c r="DZ12" s="1">
        <v>13</v>
      </c>
      <c r="EA12" s="1">
        <v>0</v>
      </c>
      <c r="EB12" s="1">
        <v>0</v>
      </c>
      <c r="EC12" s="1">
        <v>12</v>
      </c>
      <c r="ED12" s="1">
        <v>12</v>
      </c>
      <c r="EE12" s="1">
        <v>14</v>
      </c>
      <c r="EF12" s="1">
        <v>11</v>
      </c>
      <c r="EG12" s="1">
        <v>13</v>
      </c>
      <c r="EH12" s="1">
        <v>11</v>
      </c>
      <c r="EI12" s="1">
        <v>12</v>
      </c>
      <c r="EJ12" s="1">
        <v>14</v>
      </c>
      <c r="EK12" s="9">
        <v>12</v>
      </c>
      <c r="EL12" s="1">
        <v>13</v>
      </c>
      <c r="EM12" s="1">
        <v>13</v>
      </c>
      <c r="EN12" s="1">
        <v>14</v>
      </c>
      <c r="EO12" s="1">
        <v>11</v>
      </c>
      <c r="EP12" s="1">
        <v>13</v>
      </c>
      <c r="EQ12" s="1">
        <v>15</v>
      </c>
      <c r="ER12" s="1">
        <v>15</v>
      </c>
      <c r="ES12" s="1">
        <v>13</v>
      </c>
      <c r="ET12" s="1">
        <v>14</v>
      </c>
      <c r="EU12" s="1">
        <v>12</v>
      </c>
      <c r="EV12" s="1">
        <v>13</v>
      </c>
      <c r="EW12" s="1">
        <v>15</v>
      </c>
      <c r="EX12" s="1">
        <v>15</v>
      </c>
      <c r="EY12" s="9">
        <v>12</v>
      </c>
      <c r="EZ12" s="9">
        <v>12</v>
      </c>
      <c r="FA12" s="9">
        <v>13</v>
      </c>
      <c r="FB12" s="9">
        <v>13</v>
      </c>
      <c r="FC12" s="9">
        <v>11</v>
      </c>
      <c r="FD12" s="9">
        <v>14</v>
      </c>
      <c r="FE12" s="9">
        <v>13</v>
      </c>
      <c r="FF12" s="9">
        <v>13</v>
      </c>
      <c r="FG12" s="9">
        <v>11</v>
      </c>
      <c r="FH12" s="9">
        <v>0</v>
      </c>
      <c r="FI12" s="9">
        <v>12</v>
      </c>
      <c r="FJ12" s="9">
        <v>14</v>
      </c>
      <c r="FK12" s="9">
        <v>11</v>
      </c>
      <c r="FL12" s="9">
        <v>13</v>
      </c>
      <c r="FM12" s="9">
        <v>14</v>
      </c>
      <c r="FN12" s="9">
        <v>11</v>
      </c>
      <c r="FO12" s="9">
        <v>15</v>
      </c>
      <c r="FP12" s="9">
        <v>12</v>
      </c>
      <c r="FQ12" s="9">
        <v>13</v>
      </c>
      <c r="FR12" s="9">
        <v>13</v>
      </c>
      <c r="FS12" s="9">
        <v>14</v>
      </c>
      <c r="FT12" s="9">
        <v>11</v>
      </c>
      <c r="FU12" s="9">
        <v>13</v>
      </c>
      <c r="FV12" s="9">
        <v>13</v>
      </c>
      <c r="FW12" s="9">
        <v>15</v>
      </c>
      <c r="FX12" s="9">
        <v>15</v>
      </c>
      <c r="FY12" s="9">
        <v>14</v>
      </c>
      <c r="FZ12" s="9">
        <v>13</v>
      </c>
      <c r="GA12" s="9">
        <v>12</v>
      </c>
      <c r="GB12" s="9">
        <v>15</v>
      </c>
      <c r="GC12" s="9">
        <v>34</v>
      </c>
      <c r="GD12" s="9">
        <v>30</v>
      </c>
      <c r="GE12" s="9">
        <v>34</v>
      </c>
      <c r="GF12" s="9">
        <v>28</v>
      </c>
      <c r="GG12" s="9">
        <v>36</v>
      </c>
      <c r="GH12" s="9">
        <v>35</v>
      </c>
      <c r="GI12" s="9">
        <v>49</v>
      </c>
      <c r="GJ12" s="9">
        <v>37</v>
      </c>
      <c r="GK12" s="9">
        <v>37</v>
      </c>
      <c r="GL12" s="9">
        <v>37</v>
      </c>
      <c r="GM12" s="9">
        <v>36</v>
      </c>
      <c r="GN12" s="9">
        <v>0</v>
      </c>
      <c r="GO12" s="9">
        <v>35</v>
      </c>
      <c r="GP12" s="9">
        <v>37</v>
      </c>
      <c r="GQ12" s="9">
        <v>40</v>
      </c>
      <c r="GR12" s="9">
        <v>33</v>
      </c>
      <c r="GS12" s="9">
        <v>33</v>
      </c>
      <c r="GT12" s="9">
        <v>30</v>
      </c>
      <c r="GU12" s="9">
        <v>31</v>
      </c>
      <c r="GV12" s="9">
        <v>36</v>
      </c>
      <c r="GW12" s="9">
        <v>28</v>
      </c>
      <c r="GX12" s="9">
        <v>42</v>
      </c>
      <c r="GY12" s="9">
        <v>39</v>
      </c>
      <c r="GZ12" s="9">
        <v>38</v>
      </c>
      <c r="HA12" s="9">
        <v>40</v>
      </c>
      <c r="HB12" s="9">
        <v>41</v>
      </c>
      <c r="HC12" s="9">
        <v>42</v>
      </c>
      <c r="HD12" s="9">
        <v>35</v>
      </c>
      <c r="HE12" s="9">
        <v>33</v>
      </c>
      <c r="HF12" s="9">
        <v>35</v>
      </c>
      <c r="HG12" s="9">
        <v>38</v>
      </c>
      <c r="HH12" s="9">
        <v>12</v>
      </c>
      <c r="HI12" s="9">
        <v>11</v>
      </c>
      <c r="HJ12" s="9">
        <v>13</v>
      </c>
      <c r="HK12" s="9">
        <v>12</v>
      </c>
      <c r="HL12" s="9">
        <v>13</v>
      </c>
      <c r="HM12" s="9">
        <v>14</v>
      </c>
      <c r="HN12" s="9">
        <v>13</v>
      </c>
      <c r="HO12" s="9">
        <v>13</v>
      </c>
      <c r="HP12" s="9">
        <v>11</v>
      </c>
      <c r="HQ12" s="9">
        <v>12</v>
      </c>
      <c r="HR12" s="9">
        <v>14</v>
      </c>
      <c r="HS12" s="9">
        <v>11</v>
      </c>
      <c r="HT12" s="1">
        <v>0</v>
      </c>
      <c r="HU12" s="9">
        <v>13</v>
      </c>
      <c r="HV12" s="9">
        <v>11</v>
      </c>
      <c r="HW12" s="9">
        <v>15</v>
      </c>
      <c r="HX12" s="9">
        <v>14</v>
      </c>
      <c r="HY12" s="9">
        <v>12</v>
      </c>
      <c r="HZ12" s="9">
        <v>13</v>
      </c>
      <c r="IA12" s="9">
        <v>13</v>
      </c>
      <c r="IB12" s="9">
        <v>40</v>
      </c>
      <c r="IC12" s="9">
        <v>11</v>
      </c>
      <c r="ID12" s="9">
        <v>13</v>
      </c>
      <c r="IE12" s="9">
        <v>15</v>
      </c>
      <c r="IF12" s="9">
        <v>15</v>
      </c>
      <c r="IG12" s="9">
        <v>14</v>
      </c>
      <c r="IH12" s="9">
        <v>13</v>
      </c>
      <c r="II12" s="9">
        <v>14</v>
      </c>
      <c r="IJ12" s="9">
        <v>15</v>
      </c>
      <c r="IK12" s="9">
        <v>12</v>
      </c>
      <c r="IL12" s="9">
        <v>15</v>
      </c>
      <c r="IM12" s="1">
        <v>12</v>
      </c>
      <c r="IN12" s="1">
        <v>12</v>
      </c>
      <c r="IO12" s="1">
        <v>13</v>
      </c>
      <c r="IP12" s="1">
        <v>13</v>
      </c>
      <c r="IQ12" s="9">
        <v>11</v>
      </c>
      <c r="IR12" s="9">
        <v>14</v>
      </c>
      <c r="IS12" s="9">
        <v>13</v>
      </c>
      <c r="IT12" s="1">
        <v>13</v>
      </c>
      <c r="IU12" s="1">
        <v>0</v>
      </c>
      <c r="IV12" s="1">
        <v>12</v>
      </c>
      <c r="IW12" s="1">
        <v>11</v>
      </c>
      <c r="IX12" s="1">
        <v>14</v>
      </c>
      <c r="IY12" s="1">
        <v>12</v>
      </c>
      <c r="IZ12" s="1">
        <v>0</v>
      </c>
      <c r="JA12" s="1">
        <v>12</v>
      </c>
      <c r="JB12" s="1">
        <v>14</v>
      </c>
      <c r="JC12" s="1">
        <v>11</v>
      </c>
      <c r="JD12" s="1">
        <v>15</v>
      </c>
      <c r="JE12" s="1">
        <v>13</v>
      </c>
      <c r="JF12" s="1">
        <v>13</v>
      </c>
      <c r="JG12" s="1">
        <v>14</v>
      </c>
      <c r="JH12" s="1">
        <v>11</v>
      </c>
      <c r="JI12" s="1">
        <v>15</v>
      </c>
      <c r="JJ12" s="1">
        <v>12</v>
      </c>
      <c r="JK12" s="1">
        <v>13</v>
      </c>
      <c r="JL12" s="1">
        <v>13</v>
      </c>
      <c r="JM12" s="1">
        <v>14</v>
      </c>
      <c r="JN12" s="1">
        <v>15</v>
      </c>
      <c r="JO12" s="1">
        <v>13</v>
      </c>
      <c r="JP12" s="1">
        <v>15</v>
      </c>
      <c r="JQ12" s="9">
        <v>13</v>
      </c>
      <c r="JR12" s="9">
        <v>10</v>
      </c>
      <c r="JS12" s="9">
        <v>12</v>
      </c>
      <c r="JT12" s="9">
        <v>16</v>
      </c>
      <c r="JU12" s="9">
        <v>16</v>
      </c>
      <c r="JV12" s="9">
        <v>19</v>
      </c>
      <c r="JW12" s="9">
        <v>15</v>
      </c>
      <c r="JX12" s="9">
        <v>10</v>
      </c>
      <c r="JY12" s="9">
        <v>10</v>
      </c>
      <c r="JZ12" s="9">
        <v>13</v>
      </c>
      <c r="KA12" s="1">
        <v>12</v>
      </c>
      <c r="KB12" s="9">
        <v>15</v>
      </c>
      <c r="KC12" s="9">
        <v>12</v>
      </c>
      <c r="KD12" s="9">
        <v>14</v>
      </c>
      <c r="KE12" s="9">
        <v>0</v>
      </c>
      <c r="KF12" s="9">
        <v>13</v>
      </c>
      <c r="KG12" s="1">
        <v>12</v>
      </c>
      <c r="KH12" s="1">
        <v>13</v>
      </c>
      <c r="KI12" s="9">
        <v>14</v>
      </c>
      <c r="KJ12" s="9">
        <v>15</v>
      </c>
      <c r="KK12" s="9">
        <v>16</v>
      </c>
      <c r="KL12" s="9">
        <v>11</v>
      </c>
      <c r="KM12" s="9">
        <v>11</v>
      </c>
      <c r="KN12" s="9">
        <v>11</v>
      </c>
      <c r="KO12" s="9">
        <v>13</v>
      </c>
      <c r="KP12" s="9">
        <v>14</v>
      </c>
      <c r="KQ12" s="9">
        <v>15</v>
      </c>
      <c r="KR12" s="9">
        <v>16</v>
      </c>
      <c r="KS12" s="9">
        <v>10</v>
      </c>
      <c r="KT12" s="9">
        <v>10</v>
      </c>
      <c r="KU12" s="9">
        <v>12</v>
      </c>
    </row>
    <row r="13" spans="1:307" ht="15.75" customHeight="1" x14ac:dyDescent="0.2">
      <c r="A13" s="1" t="s">
        <v>13</v>
      </c>
      <c r="B13" s="9">
        <v>700</v>
      </c>
      <c r="C13" s="9">
        <v>34</v>
      </c>
      <c r="D13" s="9">
        <v>30</v>
      </c>
      <c r="E13" s="9">
        <v>28</v>
      </c>
      <c r="F13" s="9">
        <v>34</v>
      </c>
      <c r="G13" s="9">
        <v>36</v>
      </c>
      <c r="H13" s="9">
        <v>35</v>
      </c>
      <c r="I13" s="1">
        <v>0</v>
      </c>
      <c r="J13" s="9">
        <v>37</v>
      </c>
      <c r="K13" s="9">
        <v>37</v>
      </c>
      <c r="L13" s="9">
        <v>36</v>
      </c>
      <c r="M13" s="9">
        <v>37</v>
      </c>
      <c r="N13" s="9">
        <v>43</v>
      </c>
      <c r="O13" s="9">
        <v>35</v>
      </c>
      <c r="P13" s="9">
        <v>37</v>
      </c>
      <c r="Q13" s="9">
        <v>40</v>
      </c>
      <c r="R13" s="9">
        <v>33</v>
      </c>
      <c r="S13" s="9">
        <v>33</v>
      </c>
      <c r="T13" s="9">
        <v>31</v>
      </c>
      <c r="U13" s="9">
        <v>30</v>
      </c>
      <c r="V13" s="9">
        <v>36</v>
      </c>
      <c r="W13" s="9">
        <v>28</v>
      </c>
      <c r="X13" s="9">
        <v>42</v>
      </c>
      <c r="Y13" s="9">
        <v>39</v>
      </c>
      <c r="Z13" s="9">
        <v>38</v>
      </c>
      <c r="AA13" s="9">
        <v>40</v>
      </c>
      <c r="AB13" s="9">
        <v>41</v>
      </c>
      <c r="AC13" s="9">
        <v>35</v>
      </c>
      <c r="AD13" s="9">
        <v>42</v>
      </c>
      <c r="AE13" s="9">
        <v>33</v>
      </c>
      <c r="AF13" s="9">
        <v>35</v>
      </c>
      <c r="AG13" s="1">
        <v>38</v>
      </c>
      <c r="AH13" s="1">
        <v>34</v>
      </c>
      <c r="AI13" s="1">
        <v>30</v>
      </c>
      <c r="AJ13" s="1">
        <v>34</v>
      </c>
      <c r="AK13" s="1">
        <v>28</v>
      </c>
      <c r="AL13" s="1">
        <v>36</v>
      </c>
      <c r="AM13" s="1">
        <v>35</v>
      </c>
      <c r="AN13" s="1">
        <v>0</v>
      </c>
      <c r="AO13" s="1">
        <v>37</v>
      </c>
      <c r="AP13" s="1">
        <v>37</v>
      </c>
      <c r="AQ13" s="1">
        <v>37</v>
      </c>
      <c r="AR13" s="1">
        <v>36</v>
      </c>
      <c r="AS13" s="1">
        <v>43</v>
      </c>
      <c r="AT13" s="1">
        <v>35</v>
      </c>
      <c r="AU13" s="1">
        <v>41</v>
      </c>
      <c r="AV13" s="1">
        <v>40</v>
      </c>
      <c r="AW13" s="1">
        <v>33</v>
      </c>
      <c r="AX13" s="1">
        <v>33</v>
      </c>
      <c r="AY13" s="1">
        <v>36</v>
      </c>
      <c r="AZ13" s="1">
        <v>39</v>
      </c>
      <c r="BA13" s="1">
        <v>31</v>
      </c>
      <c r="BB13" s="1">
        <v>30</v>
      </c>
      <c r="BC13" s="1">
        <v>42</v>
      </c>
      <c r="BD13" s="1">
        <v>28</v>
      </c>
      <c r="BE13" s="1">
        <v>38</v>
      </c>
      <c r="BF13" s="1">
        <v>40</v>
      </c>
      <c r="BG13" s="1">
        <v>41</v>
      </c>
      <c r="BH13" s="1">
        <v>42</v>
      </c>
      <c r="BI13" s="1">
        <v>35</v>
      </c>
      <c r="BJ13" s="1">
        <v>37</v>
      </c>
      <c r="BK13" s="1">
        <v>34</v>
      </c>
      <c r="BL13" s="1">
        <v>30</v>
      </c>
      <c r="BM13" s="1">
        <v>34</v>
      </c>
      <c r="BN13" s="1">
        <v>28</v>
      </c>
      <c r="BO13" s="1">
        <v>36</v>
      </c>
      <c r="BP13" s="1">
        <v>35</v>
      </c>
      <c r="BQ13" s="1">
        <v>49</v>
      </c>
      <c r="BR13" s="1">
        <v>0</v>
      </c>
      <c r="BS13" s="1">
        <v>35</v>
      </c>
      <c r="BT13" s="1">
        <v>37</v>
      </c>
      <c r="BU13" s="1">
        <v>36</v>
      </c>
      <c r="BV13" s="1">
        <v>43</v>
      </c>
      <c r="BW13" s="1">
        <v>37</v>
      </c>
      <c r="BX13" s="1">
        <v>37</v>
      </c>
      <c r="BY13" s="1">
        <v>40</v>
      </c>
      <c r="BZ13" s="1">
        <v>31</v>
      </c>
      <c r="CA13" s="1">
        <v>36</v>
      </c>
      <c r="CB13" s="1">
        <v>33</v>
      </c>
      <c r="CC13" s="1">
        <v>42</v>
      </c>
      <c r="CD13" s="1">
        <v>33</v>
      </c>
      <c r="CE13" s="1">
        <v>28</v>
      </c>
      <c r="CF13" s="1">
        <v>30</v>
      </c>
      <c r="CG13" s="1">
        <v>35</v>
      </c>
      <c r="CH13" s="1">
        <v>41</v>
      </c>
      <c r="CI13" s="1">
        <v>40</v>
      </c>
      <c r="CJ13" s="1">
        <v>39</v>
      </c>
      <c r="CK13" s="1">
        <v>42</v>
      </c>
      <c r="CL13" s="1">
        <v>38</v>
      </c>
      <c r="CM13" s="1">
        <v>33</v>
      </c>
      <c r="CN13" s="12">
        <v>35</v>
      </c>
      <c r="CO13" s="1">
        <v>38</v>
      </c>
      <c r="CP13" s="1">
        <v>34</v>
      </c>
      <c r="CQ13" s="1">
        <v>30</v>
      </c>
      <c r="CR13" s="1">
        <v>34</v>
      </c>
      <c r="CS13" s="1">
        <v>28</v>
      </c>
      <c r="CT13" s="1">
        <v>36</v>
      </c>
      <c r="CU13" s="1">
        <v>35</v>
      </c>
      <c r="CV13" s="1">
        <v>49</v>
      </c>
      <c r="CW13" s="1">
        <v>0</v>
      </c>
      <c r="CX13" s="1">
        <v>37</v>
      </c>
      <c r="CY13" s="1">
        <v>37</v>
      </c>
      <c r="CZ13" s="1">
        <v>36</v>
      </c>
      <c r="DA13" s="1">
        <v>43</v>
      </c>
      <c r="DB13" s="1">
        <v>35</v>
      </c>
      <c r="DC13" s="1">
        <v>37</v>
      </c>
      <c r="DD13" s="1">
        <v>40</v>
      </c>
      <c r="DE13" s="1">
        <v>0</v>
      </c>
      <c r="DF13" s="1">
        <v>0</v>
      </c>
      <c r="DG13" s="1">
        <v>0</v>
      </c>
      <c r="DH13" s="1">
        <v>0</v>
      </c>
      <c r="DI13" s="1">
        <v>31</v>
      </c>
      <c r="DJ13" s="1">
        <v>28</v>
      </c>
      <c r="DK13" s="1">
        <v>30</v>
      </c>
      <c r="DL13" s="1">
        <v>39</v>
      </c>
      <c r="DM13" s="1">
        <v>38</v>
      </c>
      <c r="DN13" s="1">
        <v>40</v>
      </c>
      <c r="DO13" s="1">
        <v>41</v>
      </c>
      <c r="DP13" s="1">
        <v>42</v>
      </c>
      <c r="DQ13" s="1">
        <v>35</v>
      </c>
      <c r="DR13" s="1">
        <v>33</v>
      </c>
      <c r="DS13" s="1">
        <v>35</v>
      </c>
      <c r="DT13" s="1">
        <v>36</v>
      </c>
      <c r="DU13" s="9">
        <v>30</v>
      </c>
      <c r="DV13" s="1">
        <v>34</v>
      </c>
      <c r="DW13" s="1">
        <v>28</v>
      </c>
      <c r="DX13" s="1">
        <v>36</v>
      </c>
      <c r="DY13" s="1">
        <v>35</v>
      </c>
      <c r="DZ13" s="1">
        <v>49</v>
      </c>
      <c r="EA13" s="1">
        <v>0</v>
      </c>
      <c r="EB13" s="1">
        <v>0</v>
      </c>
      <c r="EC13" s="1">
        <v>37</v>
      </c>
      <c r="ED13" s="1">
        <v>36</v>
      </c>
      <c r="EE13" s="1">
        <v>43</v>
      </c>
      <c r="EF13" s="1">
        <v>35</v>
      </c>
      <c r="EG13" s="1">
        <v>37</v>
      </c>
      <c r="EH13" s="1">
        <v>40</v>
      </c>
      <c r="EI13" s="1">
        <v>33</v>
      </c>
      <c r="EJ13" s="1">
        <v>33</v>
      </c>
      <c r="EK13" s="9">
        <v>34</v>
      </c>
      <c r="EL13" s="1">
        <v>42</v>
      </c>
      <c r="EM13" s="1">
        <v>31</v>
      </c>
      <c r="EN13" s="1">
        <v>28</v>
      </c>
      <c r="EO13" s="1">
        <v>30</v>
      </c>
      <c r="EP13" s="1">
        <v>39</v>
      </c>
      <c r="EQ13" s="1">
        <v>38</v>
      </c>
      <c r="ER13" s="1">
        <v>40</v>
      </c>
      <c r="ES13" s="1">
        <v>33</v>
      </c>
      <c r="ET13" s="1">
        <v>42</v>
      </c>
      <c r="EU13" s="1">
        <v>35</v>
      </c>
      <c r="EV13" s="1">
        <v>41</v>
      </c>
      <c r="EW13" s="1">
        <v>35</v>
      </c>
      <c r="EX13" s="1">
        <v>38</v>
      </c>
      <c r="EY13" s="9">
        <v>34</v>
      </c>
      <c r="EZ13" s="9">
        <v>30</v>
      </c>
      <c r="FA13" s="9">
        <v>34</v>
      </c>
      <c r="FB13" s="9">
        <v>28</v>
      </c>
      <c r="FC13" s="9">
        <v>36</v>
      </c>
      <c r="FD13" s="9">
        <v>35</v>
      </c>
      <c r="FE13" s="9">
        <v>49</v>
      </c>
      <c r="FF13" s="9">
        <v>37</v>
      </c>
      <c r="FG13" s="9">
        <v>37</v>
      </c>
      <c r="FH13" s="9">
        <v>0</v>
      </c>
      <c r="FI13" s="9">
        <v>36</v>
      </c>
      <c r="FJ13" s="9">
        <v>43</v>
      </c>
      <c r="FK13" s="9">
        <v>35</v>
      </c>
      <c r="FL13" s="9">
        <v>37</v>
      </c>
      <c r="FM13" s="9">
        <v>33</v>
      </c>
      <c r="FN13" s="9">
        <v>40</v>
      </c>
      <c r="FO13" s="9">
        <v>36</v>
      </c>
      <c r="FP13" s="9">
        <v>33</v>
      </c>
      <c r="FQ13" s="9">
        <v>42</v>
      </c>
      <c r="FR13" s="9">
        <v>31</v>
      </c>
      <c r="FS13" s="9">
        <v>28</v>
      </c>
      <c r="FT13" s="9">
        <v>30</v>
      </c>
      <c r="FU13" s="9">
        <v>39</v>
      </c>
      <c r="FV13" s="9">
        <v>41</v>
      </c>
      <c r="FW13" s="9">
        <v>40</v>
      </c>
      <c r="FX13" s="9">
        <v>38</v>
      </c>
      <c r="FY13" s="9">
        <v>42</v>
      </c>
      <c r="FZ13" s="9">
        <v>33</v>
      </c>
      <c r="GA13" s="9">
        <v>35</v>
      </c>
      <c r="GB13" s="9">
        <v>35</v>
      </c>
      <c r="GC13" s="9">
        <v>35</v>
      </c>
      <c r="GD13" s="9">
        <v>32</v>
      </c>
      <c r="GE13" s="9">
        <v>34</v>
      </c>
      <c r="GF13" s="9">
        <v>34</v>
      </c>
      <c r="GG13" s="9">
        <v>35</v>
      </c>
      <c r="GH13" s="9">
        <v>39</v>
      </c>
      <c r="GI13" s="9">
        <v>36</v>
      </c>
      <c r="GJ13" s="9">
        <v>37</v>
      </c>
      <c r="GK13" s="9">
        <v>35</v>
      </c>
      <c r="GL13" s="9">
        <v>33</v>
      </c>
      <c r="GM13" s="9">
        <v>35</v>
      </c>
      <c r="GN13" s="9">
        <v>0</v>
      </c>
      <c r="GO13" s="9">
        <v>34</v>
      </c>
      <c r="GP13" s="9">
        <v>34</v>
      </c>
      <c r="GQ13" s="9">
        <v>40</v>
      </c>
      <c r="GR13" s="9">
        <v>31</v>
      </c>
      <c r="GS13" s="9">
        <v>37</v>
      </c>
      <c r="GT13" s="9">
        <v>36</v>
      </c>
      <c r="GU13" s="9">
        <v>30</v>
      </c>
      <c r="GV13" s="9">
        <v>33</v>
      </c>
      <c r="GW13" s="9">
        <v>33</v>
      </c>
      <c r="GX13" s="9">
        <v>31</v>
      </c>
      <c r="GY13" s="9">
        <v>40</v>
      </c>
      <c r="GZ13" s="9">
        <v>32</v>
      </c>
      <c r="HA13" s="9">
        <v>39</v>
      </c>
      <c r="HB13" s="9">
        <v>31</v>
      </c>
      <c r="HC13" s="9">
        <v>33</v>
      </c>
      <c r="HD13" s="9">
        <v>38</v>
      </c>
      <c r="HE13" s="9">
        <v>31</v>
      </c>
      <c r="HF13" s="9">
        <v>29</v>
      </c>
      <c r="HG13" s="9">
        <v>34</v>
      </c>
      <c r="HH13" s="9">
        <v>30</v>
      </c>
      <c r="HI13" s="9">
        <v>36</v>
      </c>
      <c r="HJ13" s="9">
        <v>34</v>
      </c>
      <c r="HK13" s="9">
        <v>34</v>
      </c>
      <c r="HL13" s="9">
        <v>28</v>
      </c>
      <c r="HM13" s="9">
        <v>35</v>
      </c>
      <c r="HN13" s="9">
        <v>42</v>
      </c>
      <c r="HO13" s="9">
        <v>37</v>
      </c>
      <c r="HP13" s="9">
        <v>35</v>
      </c>
      <c r="HQ13" s="9">
        <v>37</v>
      </c>
      <c r="HR13" s="9">
        <v>43</v>
      </c>
      <c r="HS13" s="9">
        <v>37</v>
      </c>
      <c r="HT13" s="1">
        <v>0</v>
      </c>
      <c r="HU13" s="9">
        <v>37</v>
      </c>
      <c r="HV13" s="9">
        <v>40</v>
      </c>
      <c r="HW13" s="9">
        <v>36</v>
      </c>
      <c r="HX13" s="9">
        <v>33</v>
      </c>
      <c r="HY13" s="9">
        <v>33</v>
      </c>
      <c r="HZ13" s="9">
        <v>42</v>
      </c>
      <c r="IA13" s="9">
        <v>31</v>
      </c>
      <c r="IB13" s="9">
        <v>13</v>
      </c>
      <c r="IC13" s="9">
        <v>30</v>
      </c>
      <c r="ID13" s="9">
        <v>41</v>
      </c>
      <c r="IE13" s="9">
        <v>38</v>
      </c>
      <c r="IF13" s="9">
        <v>40</v>
      </c>
      <c r="IG13" s="9">
        <v>28</v>
      </c>
      <c r="IH13" s="9">
        <v>33</v>
      </c>
      <c r="II13" s="9">
        <v>42</v>
      </c>
      <c r="IJ13" s="9">
        <v>35</v>
      </c>
      <c r="IK13" s="9">
        <v>35</v>
      </c>
      <c r="IL13" s="9">
        <v>38</v>
      </c>
      <c r="IM13" s="1">
        <v>34</v>
      </c>
      <c r="IN13" s="1">
        <v>30</v>
      </c>
      <c r="IO13" s="1">
        <v>34</v>
      </c>
      <c r="IP13" s="1">
        <v>28</v>
      </c>
      <c r="IQ13" s="9">
        <v>36</v>
      </c>
      <c r="IR13" s="9">
        <v>58</v>
      </c>
      <c r="IS13" s="9">
        <v>49</v>
      </c>
      <c r="IT13" s="1">
        <v>37</v>
      </c>
      <c r="IU13" s="1">
        <v>0</v>
      </c>
      <c r="IV13" s="1">
        <v>37</v>
      </c>
      <c r="IW13" s="1">
        <v>35</v>
      </c>
      <c r="IX13" s="1">
        <v>43</v>
      </c>
      <c r="IY13" s="1">
        <v>36</v>
      </c>
      <c r="IZ13" s="1">
        <v>0</v>
      </c>
      <c r="JA13" s="1">
        <v>33</v>
      </c>
      <c r="JB13" s="1">
        <v>33</v>
      </c>
      <c r="JC13" s="1">
        <v>40</v>
      </c>
      <c r="JD13" s="1">
        <v>36</v>
      </c>
      <c r="JE13" s="1">
        <v>42</v>
      </c>
      <c r="JF13" s="1">
        <v>31</v>
      </c>
      <c r="JG13" s="1">
        <v>28</v>
      </c>
      <c r="JH13" s="1">
        <v>30</v>
      </c>
      <c r="JI13" s="1">
        <v>40</v>
      </c>
      <c r="JJ13" s="1">
        <v>35</v>
      </c>
      <c r="JK13" s="1">
        <v>41</v>
      </c>
      <c r="JL13" s="1">
        <v>39</v>
      </c>
      <c r="JM13" s="1">
        <v>42</v>
      </c>
      <c r="JN13" s="1">
        <v>38</v>
      </c>
      <c r="JO13" s="1">
        <v>33</v>
      </c>
      <c r="JP13" s="1">
        <v>35</v>
      </c>
      <c r="JQ13" s="9">
        <v>35</v>
      </c>
      <c r="JR13" s="9">
        <v>29</v>
      </c>
      <c r="JS13" s="9">
        <v>28</v>
      </c>
      <c r="JT13" s="9">
        <v>39</v>
      </c>
      <c r="JU13" s="9">
        <v>44</v>
      </c>
      <c r="JV13" s="9">
        <v>38</v>
      </c>
      <c r="JW13" s="9">
        <v>48</v>
      </c>
      <c r="JX13" s="9">
        <v>37</v>
      </c>
      <c r="JY13" s="9">
        <v>33</v>
      </c>
      <c r="JZ13" s="9">
        <v>32</v>
      </c>
      <c r="KA13" s="1">
        <v>34</v>
      </c>
      <c r="KB13" s="9">
        <v>43</v>
      </c>
      <c r="KC13" s="9">
        <v>34</v>
      </c>
      <c r="KD13" s="9">
        <v>41</v>
      </c>
      <c r="KE13" s="9">
        <v>0</v>
      </c>
      <c r="KF13" s="9">
        <v>28</v>
      </c>
      <c r="KG13" s="1">
        <v>36</v>
      </c>
      <c r="KH13" s="1">
        <v>34</v>
      </c>
      <c r="KI13" s="9">
        <v>34</v>
      </c>
      <c r="KJ13" s="9">
        <v>38</v>
      </c>
      <c r="KK13" s="9">
        <v>39</v>
      </c>
      <c r="KL13" s="9">
        <v>33</v>
      </c>
      <c r="KM13" s="9">
        <v>34</v>
      </c>
      <c r="KN13" s="9">
        <v>31</v>
      </c>
      <c r="KO13" s="9">
        <v>34</v>
      </c>
      <c r="KP13" s="9">
        <v>32</v>
      </c>
      <c r="KQ13" s="9">
        <v>38</v>
      </c>
      <c r="KR13" s="9">
        <v>42</v>
      </c>
      <c r="KS13" s="9">
        <v>32</v>
      </c>
      <c r="KT13" s="9">
        <v>29</v>
      </c>
      <c r="KU13" s="9">
        <v>32</v>
      </c>
    </row>
    <row r="14" spans="1:307" ht="15.75" customHeight="1" x14ac:dyDescent="0.2">
      <c r="A14" s="1" t="s">
        <v>14</v>
      </c>
      <c r="B14" s="9">
        <v>1500</v>
      </c>
      <c r="C14" s="1">
        <v>35</v>
      </c>
      <c r="D14" s="1">
        <v>32</v>
      </c>
      <c r="E14" s="1">
        <v>34</v>
      </c>
      <c r="F14" s="1">
        <v>34</v>
      </c>
      <c r="G14" s="9">
        <v>35</v>
      </c>
      <c r="H14" s="9">
        <v>39</v>
      </c>
      <c r="I14" s="1">
        <v>0</v>
      </c>
      <c r="J14" s="1">
        <v>37</v>
      </c>
      <c r="K14" s="1">
        <v>35</v>
      </c>
      <c r="L14" s="1">
        <v>35</v>
      </c>
      <c r="M14" s="1">
        <v>33</v>
      </c>
      <c r="N14" s="1">
        <v>31</v>
      </c>
      <c r="O14" s="1">
        <v>34</v>
      </c>
      <c r="P14" s="1">
        <v>34</v>
      </c>
      <c r="Q14" s="1">
        <v>40</v>
      </c>
      <c r="R14" s="1">
        <v>31</v>
      </c>
      <c r="S14" s="1">
        <v>37</v>
      </c>
      <c r="T14" s="1">
        <v>30</v>
      </c>
      <c r="U14" s="1">
        <v>36</v>
      </c>
      <c r="V14" s="1">
        <v>33</v>
      </c>
      <c r="W14" s="1">
        <v>33</v>
      </c>
      <c r="X14" s="1">
        <v>31</v>
      </c>
      <c r="Y14" s="1">
        <v>40</v>
      </c>
      <c r="Z14" s="1">
        <v>32</v>
      </c>
      <c r="AA14" s="1">
        <v>39</v>
      </c>
      <c r="AB14" s="1">
        <v>31</v>
      </c>
      <c r="AC14" s="1">
        <v>38</v>
      </c>
      <c r="AD14" s="1">
        <v>33</v>
      </c>
      <c r="AE14" s="1">
        <v>31</v>
      </c>
      <c r="AF14" s="1">
        <v>29</v>
      </c>
      <c r="AG14" s="1">
        <v>34</v>
      </c>
      <c r="AH14" s="1">
        <v>35</v>
      </c>
      <c r="AI14" s="1">
        <v>32</v>
      </c>
      <c r="AJ14" s="1">
        <v>34</v>
      </c>
      <c r="AK14" s="1">
        <v>34</v>
      </c>
      <c r="AL14" s="1">
        <v>35</v>
      </c>
      <c r="AM14" s="1">
        <v>39</v>
      </c>
      <c r="AN14" s="1">
        <v>0</v>
      </c>
      <c r="AO14" s="1">
        <v>37</v>
      </c>
      <c r="AP14" s="1">
        <v>35</v>
      </c>
      <c r="AQ14" s="1">
        <v>33</v>
      </c>
      <c r="AR14" s="1">
        <v>35</v>
      </c>
      <c r="AS14" s="1">
        <v>31</v>
      </c>
      <c r="AT14" s="1">
        <v>34</v>
      </c>
      <c r="AU14" s="1">
        <v>31</v>
      </c>
      <c r="AV14" s="1">
        <v>40</v>
      </c>
      <c r="AW14" s="1">
        <v>31</v>
      </c>
      <c r="AX14" s="1">
        <v>37</v>
      </c>
      <c r="AY14" s="1">
        <v>33</v>
      </c>
      <c r="AZ14" s="1">
        <v>40</v>
      </c>
      <c r="BA14" s="1">
        <v>30</v>
      </c>
      <c r="BB14" s="1">
        <v>36</v>
      </c>
      <c r="BC14" s="1">
        <v>31</v>
      </c>
      <c r="BD14" s="1">
        <v>33</v>
      </c>
      <c r="BE14" s="1">
        <v>32</v>
      </c>
      <c r="BF14" s="1">
        <v>39</v>
      </c>
      <c r="BG14" s="1">
        <v>31</v>
      </c>
      <c r="BH14" s="1">
        <v>33</v>
      </c>
      <c r="BI14" s="1">
        <v>38</v>
      </c>
      <c r="BJ14" s="1">
        <v>34</v>
      </c>
      <c r="BK14" s="1">
        <v>35</v>
      </c>
      <c r="BL14" s="1">
        <v>32</v>
      </c>
      <c r="BM14" s="1">
        <v>34</v>
      </c>
      <c r="BN14" s="1">
        <v>34</v>
      </c>
      <c r="BO14" s="1">
        <v>35</v>
      </c>
      <c r="BP14" s="1">
        <v>39</v>
      </c>
      <c r="BQ14" s="1">
        <v>36</v>
      </c>
      <c r="BR14" s="1">
        <v>0</v>
      </c>
      <c r="BS14" s="1">
        <v>34</v>
      </c>
      <c r="BT14" s="1">
        <v>33</v>
      </c>
      <c r="BU14" s="1">
        <v>35</v>
      </c>
      <c r="BV14" s="1">
        <v>31</v>
      </c>
      <c r="BW14" s="1">
        <v>35</v>
      </c>
      <c r="BX14" s="1">
        <v>34</v>
      </c>
      <c r="BY14" s="1">
        <v>40</v>
      </c>
      <c r="BZ14" s="1">
        <v>30</v>
      </c>
      <c r="CA14" s="1">
        <v>33</v>
      </c>
      <c r="CB14" s="1">
        <v>37</v>
      </c>
      <c r="CC14" s="1">
        <v>31</v>
      </c>
      <c r="CD14" s="1">
        <v>31</v>
      </c>
      <c r="CE14" s="1">
        <v>33</v>
      </c>
      <c r="CF14" s="1">
        <v>36</v>
      </c>
      <c r="CG14" s="1">
        <v>38</v>
      </c>
      <c r="CH14" s="1">
        <v>31</v>
      </c>
      <c r="CI14" s="1">
        <v>39</v>
      </c>
      <c r="CJ14" s="1">
        <v>40</v>
      </c>
      <c r="CK14" s="1">
        <v>33</v>
      </c>
      <c r="CL14" s="1">
        <v>32</v>
      </c>
      <c r="CM14" s="1">
        <v>31</v>
      </c>
      <c r="CN14" s="12">
        <v>29</v>
      </c>
      <c r="CO14" s="1">
        <v>34</v>
      </c>
      <c r="CP14" s="1">
        <v>35</v>
      </c>
      <c r="CQ14" s="1">
        <v>32</v>
      </c>
      <c r="CR14" s="1">
        <v>34</v>
      </c>
      <c r="CS14" s="1">
        <v>34</v>
      </c>
      <c r="CT14" s="1">
        <v>35</v>
      </c>
      <c r="CU14" s="1">
        <v>39</v>
      </c>
      <c r="CV14" s="1">
        <v>36</v>
      </c>
      <c r="CW14" s="1">
        <v>0</v>
      </c>
      <c r="CX14" s="1">
        <v>35</v>
      </c>
      <c r="CY14" s="1">
        <v>33</v>
      </c>
      <c r="CZ14" s="1">
        <v>35</v>
      </c>
      <c r="DA14" s="1">
        <v>31</v>
      </c>
      <c r="DB14" s="1">
        <v>34</v>
      </c>
      <c r="DC14" s="1">
        <v>34</v>
      </c>
      <c r="DD14" s="1">
        <v>40</v>
      </c>
      <c r="DE14" s="1">
        <v>0</v>
      </c>
      <c r="DF14" s="1">
        <v>0</v>
      </c>
      <c r="DG14" s="1">
        <v>0</v>
      </c>
      <c r="DH14" s="1">
        <v>0</v>
      </c>
      <c r="DI14" s="1">
        <v>37</v>
      </c>
      <c r="DJ14" s="1">
        <v>33</v>
      </c>
      <c r="DK14" s="1">
        <v>36</v>
      </c>
      <c r="DL14" s="1">
        <v>40</v>
      </c>
      <c r="DM14" s="1">
        <v>32</v>
      </c>
      <c r="DN14" s="1">
        <v>39</v>
      </c>
      <c r="DO14" s="1">
        <v>31</v>
      </c>
      <c r="DP14" s="1">
        <v>33</v>
      </c>
      <c r="DQ14" s="1">
        <v>38</v>
      </c>
      <c r="DR14" s="1">
        <v>31</v>
      </c>
      <c r="DS14" s="1">
        <v>29</v>
      </c>
      <c r="DT14" s="1">
        <v>33</v>
      </c>
      <c r="DU14" s="9">
        <v>32</v>
      </c>
      <c r="DV14" s="1">
        <v>34</v>
      </c>
      <c r="DW14" s="1">
        <v>34</v>
      </c>
      <c r="DX14" s="1">
        <v>35</v>
      </c>
      <c r="DY14" s="1">
        <v>39</v>
      </c>
      <c r="DZ14" s="1">
        <v>36</v>
      </c>
      <c r="EA14" s="1">
        <v>0</v>
      </c>
      <c r="EB14" s="1">
        <v>0</v>
      </c>
      <c r="EC14" s="1">
        <v>33</v>
      </c>
      <c r="ED14" s="1">
        <v>35</v>
      </c>
      <c r="EE14" s="1">
        <v>31</v>
      </c>
      <c r="EF14" s="1">
        <v>34</v>
      </c>
      <c r="EG14" s="1">
        <v>34</v>
      </c>
      <c r="EH14" s="1">
        <v>40</v>
      </c>
      <c r="EI14" s="1">
        <v>31</v>
      </c>
      <c r="EJ14" s="1">
        <v>37</v>
      </c>
      <c r="EK14" s="9">
        <v>35</v>
      </c>
      <c r="EL14" s="1">
        <v>31</v>
      </c>
      <c r="EM14" s="1">
        <v>30</v>
      </c>
      <c r="EN14" s="1">
        <v>33</v>
      </c>
      <c r="EO14" s="1">
        <v>36</v>
      </c>
      <c r="EP14" s="1">
        <v>40</v>
      </c>
      <c r="EQ14" s="1">
        <v>32</v>
      </c>
      <c r="ER14" s="1">
        <v>39</v>
      </c>
      <c r="ES14" s="1">
        <v>31</v>
      </c>
      <c r="ET14" s="1">
        <v>33</v>
      </c>
      <c r="EU14" s="1">
        <v>38</v>
      </c>
      <c r="EV14" s="1">
        <v>31</v>
      </c>
      <c r="EW14" s="1">
        <v>29</v>
      </c>
      <c r="EX14" s="1">
        <v>34</v>
      </c>
      <c r="EY14" s="9">
        <v>35</v>
      </c>
      <c r="EZ14" s="9">
        <v>32</v>
      </c>
      <c r="FA14" s="9">
        <v>34</v>
      </c>
      <c r="FB14" s="9">
        <v>34</v>
      </c>
      <c r="FC14" s="9">
        <v>35</v>
      </c>
      <c r="FD14" s="9">
        <v>39</v>
      </c>
      <c r="FE14" s="9">
        <v>36</v>
      </c>
      <c r="FF14" s="9">
        <v>37</v>
      </c>
      <c r="FG14" s="9">
        <v>35</v>
      </c>
      <c r="FH14" s="9">
        <v>0</v>
      </c>
      <c r="FI14" s="9">
        <v>35</v>
      </c>
      <c r="FJ14" s="9">
        <v>31</v>
      </c>
      <c r="FK14" s="9">
        <v>34</v>
      </c>
      <c r="FL14" s="9">
        <v>34</v>
      </c>
      <c r="FM14" s="9">
        <v>37</v>
      </c>
      <c r="FN14" s="9">
        <v>40</v>
      </c>
      <c r="FO14" s="9">
        <v>33</v>
      </c>
      <c r="FP14" s="9">
        <v>31</v>
      </c>
      <c r="FQ14" s="9">
        <v>31</v>
      </c>
      <c r="FR14" s="9">
        <v>30</v>
      </c>
      <c r="FS14" s="9">
        <v>33</v>
      </c>
      <c r="FT14" s="9">
        <v>36</v>
      </c>
      <c r="FU14" s="9">
        <v>40</v>
      </c>
      <c r="FV14" s="9">
        <v>31</v>
      </c>
      <c r="FW14" s="9">
        <v>39</v>
      </c>
      <c r="FX14" s="9">
        <v>32</v>
      </c>
      <c r="FY14" s="9">
        <v>33</v>
      </c>
      <c r="FZ14" s="9">
        <v>31</v>
      </c>
      <c r="GA14" s="9">
        <v>38</v>
      </c>
      <c r="GB14" s="9">
        <v>29</v>
      </c>
      <c r="GC14" s="9">
        <v>30</v>
      </c>
      <c r="GD14" s="9">
        <v>35</v>
      </c>
      <c r="GE14" s="9">
        <v>30</v>
      </c>
      <c r="GF14" s="9">
        <v>37</v>
      </c>
      <c r="GG14" s="9">
        <v>40</v>
      </c>
      <c r="GH14" s="9">
        <v>36</v>
      </c>
      <c r="GI14" s="9">
        <v>41</v>
      </c>
      <c r="GJ14" s="9">
        <v>32</v>
      </c>
      <c r="GK14" s="9">
        <v>35</v>
      </c>
      <c r="GL14" s="9">
        <v>36</v>
      </c>
      <c r="GM14" s="9">
        <v>35</v>
      </c>
      <c r="GN14" s="9">
        <v>0</v>
      </c>
      <c r="GO14" s="9">
        <v>39</v>
      </c>
      <c r="GP14" s="9">
        <v>29</v>
      </c>
      <c r="GQ14" s="9">
        <v>36</v>
      </c>
      <c r="GR14" s="9">
        <v>37</v>
      </c>
      <c r="GS14" s="9">
        <v>33</v>
      </c>
      <c r="GT14" s="9">
        <v>32</v>
      </c>
      <c r="GU14" s="9">
        <v>36</v>
      </c>
      <c r="GV14" s="9">
        <v>40</v>
      </c>
      <c r="GW14" s="9">
        <v>36</v>
      </c>
      <c r="GX14" s="9">
        <v>32</v>
      </c>
      <c r="GY14" s="9">
        <v>41</v>
      </c>
      <c r="GZ14" s="9">
        <v>39</v>
      </c>
      <c r="HA14" s="9">
        <v>43</v>
      </c>
      <c r="HB14" s="9">
        <v>41</v>
      </c>
      <c r="HC14" s="9">
        <v>34</v>
      </c>
      <c r="HD14" s="9">
        <v>38</v>
      </c>
      <c r="HE14" s="9">
        <v>39</v>
      </c>
      <c r="HF14" s="9">
        <v>37</v>
      </c>
      <c r="HG14" s="9">
        <v>34</v>
      </c>
      <c r="HH14" s="9">
        <v>32</v>
      </c>
      <c r="HI14" s="9">
        <v>35</v>
      </c>
      <c r="HJ14" s="9">
        <v>34</v>
      </c>
      <c r="HK14" s="9">
        <v>35</v>
      </c>
      <c r="HL14" s="9">
        <v>34</v>
      </c>
      <c r="HM14" s="9">
        <v>39</v>
      </c>
      <c r="HN14" s="9">
        <v>36</v>
      </c>
      <c r="HO14" s="9">
        <v>37</v>
      </c>
      <c r="HP14" s="9">
        <v>34</v>
      </c>
      <c r="HQ14" s="9">
        <v>33</v>
      </c>
      <c r="HR14" s="9">
        <v>31</v>
      </c>
      <c r="HS14" s="9">
        <v>35</v>
      </c>
      <c r="HT14" s="1">
        <v>0</v>
      </c>
      <c r="HU14" s="9">
        <v>34</v>
      </c>
      <c r="HV14" s="9">
        <v>40</v>
      </c>
      <c r="HW14" s="9">
        <v>33</v>
      </c>
      <c r="HX14" s="9">
        <v>37</v>
      </c>
      <c r="HY14" s="9">
        <v>31</v>
      </c>
      <c r="HZ14" s="9">
        <v>31</v>
      </c>
      <c r="IA14" s="9">
        <v>30</v>
      </c>
      <c r="IB14" s="9">
        <v>39</v>
      </c>
      <c r="IC14" s="9">
        <v>36</v>
      </c>
      <c r="ID14" s="9">
        <v>31</v>
      </c>
      <c r="IE14" s="9">
        <v>32</v>
      </c>
      <c r="IF14" s="9">
        <v>39</v>
      </c>
      <c r="IG14" s="9">
        <v>33</v>
      </c>
      <c r="IH14" s="9">
        <v>31</v>
      </c>
      <c r="II14" s="9">
        <v>33</v>
      </c>
      <c r="IJ14" s="9">
        <v>29</v>
      </c>
      <c r="IK14" s="9">
        <v>38</v>
      </c>
      <c r="IL14" s="9">
        <v>34</v>
      </c>
      <c r="IM14" s="1">
        <v>35</v>
      </c>
      <c r="IN14" s="1">
        <v>32</v>
      </c>
      <c r="IO14" s="1">
        <v>34</v>
      </c>
      <c r="IP14" s="1">
        <v>34</v>
      </c>
      <c r="IQ14" s="9">
        <v>35</v>
      </c>
      <c r="IR14" s="9">
        <v>39</v>
      </c>
      <c r="IS14" s="9">
        <v>36</v>
      </c>
      <c r="IT14" s="1">
        <v>37</v>
      </c>
      <c r="IU14" s="1">
        <v>0</v>
      </c>
      <c r="IV14" s="1">
        <v>33</v>
      </c>
      <c r="IW14" s="1">
        <v>34</v>
      </c>
      <c r="IX14" s="1">
        <v>31</v>
      </c>
      <c r="IY14" s="1">
        <v>35</v>
      </c>
      <c r="IZ14" s="1">
        <v>0</v>
      </c>
      <c r="JA14" s="1">
        <v>31</v>
      </c>
      <c r="JB14" s="1">
        <v>37</v>
      </c>
      <c r="JC14" s="1">
        <v>40</v>
      </c>
      <c r="JD14" s="1">
        <v>33</v>
      </c>
      <c r="JE14" s="1">
        <v>31</v>
      </c>
      <c r="JF14" s="1">
        <v>30</v>
      </c>
      <c r="JG14" s="1">
        <v>33</v>
      </c>
      <c r="JH14" s="1">
        <v>36</v>
      </c>
      <c r="JI14" s="1">
        <v>39</v>
      </c>
      <c r="JJ14" s="1">
        <v>38</v>
      </c>
      <c r="JK14" s="1">
        <v>31</v>
      </c>
      <c r="JL14" s="1">
        <v>40</v>
      </c>
      <c r="JM14" s="1">
        <v>33</v>
      </c>
      <c r="JN14" s="1">
        <v>32</v>
      </c>
      <c r="JO14" s="1">
        <v>31</v>
      </c>
      <c r="JP14" s="1">
        <v>29</v>
      </c>
      <c r="JQ14" s="9">
        <v>33</v>
      </c>
      <c r="JR14" s="9">
        <v>35</v>
      </c>
      <c r="JS14" s="9">
        <v>27</v>
      </c>
      <c r="JT14" s="9">
        <v>41</v>
      </c>
      <c r="JU14" s="9">
        <v>41</v>
      </c>
      <c r="JV14" s="9">
        <v>30</v>
      </c>
      <c r="JW14" s="9">
        <v>51</v>
      </c>
      <c r="JX14" s="9">
        <v>35</v>
      </c>
      <c r="JY14" s="9">
        <v>29</v>
      </c>
      <c r="JZ14" s="9">
        <v>34</v>
      </c>
      <c r="KA14" s="1">
        <v>33</v>
      </c>
      <c r="KB14" s="9">
        <v>38</v>
      </c>
      <c r="KC14" s="9">
        <v>36</v>
      </c>
      <c r="KD14" s="9">
        <v>39</v>
      </c>
      <c r="KE14" s="9">
        <v>0</v>
      </c>
      <c r="KF14" s="9">
        <v>28</v>
      </c>
      <c r="KG14" s="1">
        <v>32</v>
      </c>
      <c r="KH14" s="1">
        <v>35</v>
      </c>
      <c r="KI14" s="9">
        <v>29</v>
      </c>
      <c r="KJ14" s="9">
        <v>41</v>
      </c>
      <c r="KK14" s="9">
        <v>41</v>
      </c>
      <c r="KL14" s="9">
        <v>33</v>
      </c>
      <c r="KM14" s="9">
        <v>27</v>
      </c>
      <c r="KN14" s="9">
        <v>29</v>
      </c>
      <c r="KO14" s="9">
        <v>34</v>
      </c>
      <c r="KP14" s="9">
        <v>29</v>
      </c>
      <c r="KQ14" s="9">
        <v>41</v>
      </c>
      <c r="KR14" s="9">
        <v>36</v>
      </c>
      <c r="KS14" s="9">
        <v>27</v>
      </c>
      <c r="KT14" s="9">
        <v>33</v>
      </c>
      <c r="KU14" s="9">
        <v>27</v>
      </c>
    </row>
    <row r="15" spans="1:307" ht="15.75" customHeight="1" x14ac:dyDescent="0.2">
      <c r="A15" s="1" t="s">
        <v>15</v>
      </c>
      <c r="B15" s="9">
        <v>1300</v>
      </c>
      <c r="C15" s="1">
        <v>30</v>
      </c>
      <c r="D15" s="1">
        <v>35</v>
      </c>
      <c r="E15" s="1">
        <v>37</v>
      </c>
      <c r="F15" s="1">
        <v>30</v>
      </c>
      <c r="G15" s="9">
        <v>40</v>
      </c>
      <c r="H15" s="9">
        <v>36</v>
      </c>
      <c r="I15" s="1">
        <v>0</v>
      </c>
      <c r="J15" s="1">
        <v>32</v>
      </c>
      <c r="K15" s="1">
        <v>35</v>
      </c>
      <c r="L15" s="1">
        <v>35</v>
      </c>
      <c r="M15" s="1">
        <v>36</v>
      </c>
      <c r="N15" s="1">
        <v>40</v>
      </c>
      <c r="O15" s="1">
        <v>39</v>
      </c>
      <c r="P15" s="1">
        <v>29</v>
      </c>
      <c r="Q15" s="1">
        <v>36</v>
      </c>
      <c r="R15" s="1">
        <v>37</v>
      </c>
      <c r="S15" s="1">
        <v>33</v>
      </c>
      <c r="T15" s="1">
        <v>36</v>
      </c>
      <c r="U15" s="1">
        <v>32</v>
      </c>
      <c r="V15" s="1">
        <v>40</v>
      </c>
      <c r="W15" s="1">
        <v>36</v>
      </c>
      <c r="X15" s="1">
        <v>32</v>
      </c>
      <c r="Y15" s="1">
        <v>41</v>
      </c>
      <c r="Z15" s="1">
        <v>39</v>
      </c>
      <c r="AA15" s="1">
        <v>43</v>
      </c>
      <c r="AB15" s="1">
        <v>41</v>
      </c>
      <c r="AC15" s="1">
        <v>38</v>
      </c>
      <c r="AD15" s="1">
        <v>34</v>
      </c>
      <c r="AE15" s="1">
        <v>39</v>
      </c>
      <c r="AF15" s="1">
        <v>37</v>
      </c>
      <c r="AG15" s="1">
        <v>34</v>
      </c>
      <c r="AH15" s="1">
        <v>30</v>
      </c>
      <c r="AI15" s="1">
        <v>35</v>
      </c>
      <c r="AJ15" s="1">
        <v>30</v>
      </c>
      <c r="AK15" s="1">
        <v>37</v>
      </c>
      <c r="AL15" s="1">
        <v>40</v>
      </c>
      <c r="AM15" s="1">
        <v>36</v>
      </c>
      <c r="AN15" s="1">
        <v>0</v>
      </c>
      <c r="AO15" s="1">
        <v>32</v>
      </c>
      <c r="AP15" s="1">
        <v>35</v>
      </c>
      <c r="AQ15" s="1">
        <v>36</v>
      </c>
      <c r="AR15" s="1">
        <v>35</v>
      </c>
      <c r="AS15" s="1">
        <v>40</v>
      </c>
      <c r="AT15" s="1">
        <v>39</v>
      </c>
      <c r="AU15" s="1">
        <v>41</v>
      </c>
      <c r="AV15" s="1">
        <v>36</v>
      </c>
      <c r="AW15" s="1">
        <v>37</v>
      </c>
      <c r="AX15" s="1">
        <v>33</v>
      </c>
      <c r="AY15" s="1">
        <v>40</v>
      </c>
      <c r="AZ15" s="1">
        <v>41</v>
      </c>
      <c r="BA15" s="1">
        <v>36</v>
      </c>
      <c r="BB15" s="1">
        <v>32</v>
      </c>
      <c r="BC15" s="1">
        <v>32</v>
      </c>
      <c r="BD15" s="1">
        <v>36</v>
      </c>
      <c r="BE15" s="1">
        <v>39</v>
      </c>
      <c r="BF15" s="1">
        <v>43</v>
      </c>
      <c r="BG15" s="1">
        <v>41</v>
      </c>
      <c r="BH15" s="1">
        <v>34</v>
      </c>
      <c r="BI15" s="1">
        <v>38</v>
      </c>
      <c r="BJ15" s="1">
        <v>29</v>
      </c>
      <c r="BK15" s="1">
        <v>30</v>
      </c>
      <c r="BL15" s="1">
        <v>35</v>
      </c>
      <c r="BM15" s="1">
        <v>30</v>
      </c>
      <c r="BN15" s="1">
        <v>37</v>
      </c>
      <c r="BO15" s="1">
        <v>40</v>
      </c>
      <c r="BP15" s="1">
        <v>36</v>
      </c>
      <c r="BQ15" s="1">
        <v>41</v>
      </c>
      <c r="BR15" s="1">
        <v>0</v>
      </c>
      <c r="BS15" s="1">
        <v>39</v>
      </c>
      <c r="BT15" s="1">
        <v>36</v>
      </c>
      <c r="BU15" s="1">
        <v>35</v>
      </c>
      <c r="BV15" s="1">
        <v>40</v>
      </c>
      <c r="BW15" s="1">
        <v>35</v>
      </c>
      <c r="BX15" s="1">
        <v>29</v>
      </c>
      <c r="BY15" s="1">
        <v>36</v>
      </c>
      <c r="BZ15" s="1">
        <v>36</v>
      </c>
      <c r="CA15" s="1">
        <v>40</v>
      </c>
      <c r="CB15" s="1">
        <v>33</v>
      </c>
      <c r="CC15" s="1">
        <v>32</v>
      </c>
      <c r="CD15" s="1">
        <v>37</v>
      </c>
      <c r="CE15" s="1">
        <v>36</v>
      </c>
      <c r="CF15" s="1">
        <v>32</v>
      </c>
      <c r="CG15" s="1">
        <v>38</v>
      </c>
      <c r="CH15" s="1">
        <v>41</v>
      </c>
      <c r="CI15" s="1">
        <v>43</v>
      </c>
      <c r="CJ15" s="1">
        <v>41</v>
      </c>
      <c r="CK15" s="1">
        <v>34</v>
      </c>
      <c r="CL15" s="1">
        <v>39</v>
      </c>
      <c r="CM15" s="1">
        <v>39</v>
      </c>
      <c r="CN15" s="12">
        <v>37</v>
      </c>
      <c r="CO15" s="1">
        <v>34</v>
      </c>
      <c r="CP15" s="1">
        <v>30</v>
      </c>
      <c r="CQ15" s="1">
        <v>35</v>
      </c>
      <c r="CR15" s="1">
        <v>30</v>
      </c>
      <c r="CS15" s="1">
        <v>37</v>
      </c>
      <c r="CT15" s="1">
        <v>40</v>
      </c>
      <c r="CU15" s="1">
        <v>36</v>
      </c>
      <c r="CV15" s="1">
        <v>41</v>
      </c>
      <c r="CW15" s="1">
        <v>0</v>
      </c>
      <c r="CX15" s="1">
        <v>35</v>
      </c>
      <c r="CY15" s="1">
        <v>36</v>
      </c>
      <c r="CZ15" s="1">
        <v>35</v>
      </c>
      <c r="DA15" s="1">
        <v>40</v>
      </c>
      <c r="DB15" s="1">
        <v>39</v>
      </c>
      <c r="DC15" s="1">
        <v>29</v>
      </c>
      <c r="DD15" s="1">
        <v>36</v>
      </c>
      <c r="DE15" s="1">
        <v>0</v>
      </c>
      <c r="DF15" s="1">
        <v>0</v>
      </c>
      <c r="DG15" s="1">
        <v>0</v>
      </c>
      <c r="DH15" s="1">
        <v>0</v>
      </c>
      <c r="DI15" s="1">
        <v>36</v>
      </c>
      <c r="DJ15" s="1">
        <v>36</v>
      </c>
      <c r="DK15" s="1">
        <v>32</v>
      </c>
      <c r="DL15" s="1">
        <v>41</v>
      </c>
      <c r="DM15" s="1">
        <v>39</v>
      </c>
      <c r="DN15" s="1">
        <v>43</v>
      </c>
      <c r="DO15" s="1">
        <v>41</v>
      </c>
      <c r="DP15" s="1">
        <v>34</v>
      </c>
      <c r="DQ15" s="1">
        <v>38</v>
      </c>
      <c r="DR15" s="1">
        <v>39</v>
      </c>
      <c r="DS15" s="1">
        <v>37</v>
      </c>
      <c r="DT15" s="1">
        <v>40</v>
      </c>
      <c r="DU15" s="9">
        <v>35</v>
      </c>
      <c r="DV15" s="1">
        <v>30</v>
      </c>
      <c r="DW15" s="1">
        <v>37</v>
      </c>
      <c r="DX15" s="1">
        <v>40</v>
      </c>
      <c r="DY15" s="1">
        <v>36</v>
      </c>
      <c r="DZ15" s="1">
        <v>41</v>
      </c>
      <c r="EA15" s="1">
        <v>0</v>
      </c>
      <c r="EB15" s="1">
        <v>0</v>
      </c>
      <c r="EC15" s="1">
        <v>36</v>
      </c>
      <c r="ED15" s="1">
        <v>35</v>
      </c>
      <c r="EE15" s="1">
        <v>40</v>
      </c>
      <c r="EF15" s="1">
        <v>39</v>
      </c>
      <c r="EG15" s="1">
        <v>29</v>
      </c>
      <c r="EH15" s="1">
        <v>36</v>
      </c>
      <c r="EI15" s="1">
        <v>37</v>
      </c>
      <c r="EJ15" s="1">
        <v>33</v>
      </c>
      <c r="EK15" s="9">
        <v>30</v>
      </c>
      <c r="EL15" s="1">
        <v>32</v>
      </c>
      <c r="EM15" s="1">
        <v>36</v>
      </c>
      <c r="EN15" s="1">
        <v>36</v>
      </c>
      <c r="EO15" s="1">
        <v>32</v>
      </c>
      <c r="EP15" s="1">
        <v>41</v>
      </c>
      <c r="EQ15" s="1">
        <v>39</v>
      </c>
      <c r="ER15" s="1">
        <v>43</v>
      </c>
      <c r="ES15" s="1">
        <v>39</v>
      </c>
      <c r="ET15" s="1">
        <v>34</v>
      </c>
      <c r="EU15" s="1">
        <v>38</v>
      </c>
      <c r="EV15" s="1">
        <v>41</v>
      </c>
      <c r="EW15" s="1">
        <v>37</v>
      </c>
      <c r="EX15" s="1">
        <v>34</v>
      </c>
      <c r="EY15" s="9">
        <v>30</v>
      </c>
      <c r="EZ15" s="9">
        <v>35</v>
      </c>
      <c r="FA15" s="9">
        <v>30</v>
      </c>
      <c r="FB15" s="9">
        <v>37</v>
      </c>
      <c r="FC15" s="9">
        <v>40</v>
      </c>
      <c r="FD15" s="9">
        <v>36</v>
      </c>
      <c r="FE15" s="9">
        <v>41</v>
      </c>
      <c r="FF15" s="9">
        <v>32</v>
      </c>
      <c r="FG15" s="9">
        <v>35</v>
      </c>
      <c r="FH15" s="9">
        <v>0</v>
      </c>
      <c r="FI15" s="9">
        <v>35</v>
      </c>
      <c r="FJ15" s="9">
        <v>40</v>
      </c>
      <c r="FK15" s="9">
        <v>39</v>
      </c>
      <c r="FL15" s="9">
        <v>29</v>
      </c>
      <c r="FM15" s="9">
        <v>33</v>
      </c>
      <c r="FN15" s="9">
        <v>36</v>
      </c>
      <c r="FO15" s="9">
        <v>40</v>
      </c>
      <c r="FP15" s="9">
        <v>37</v>
      </c>
      <c r="FQ15" s="9">
        <v>32</v>
      </c>
      <c r="FR15" s="9">
        <v>36</v>
      </c>
      <c r="FS15" s="9">
        <v>36</v>
      </c>
      <c r="FT15" s="9">
        <v>32</v>
      </c>
      <c r="FU15" s="9">
        <v>41</v>
      </c>
      <c r="FV15" s="9">
        <v>41</v>
      </c>
      <c r="FW15" s="9">
        <v>43</v>
      </c>
      <c r="FX15" s="9">
        <v>39</v>
      </c>
      <c r="FY15" s="9">
        <v>34</v>
      </c>
      <c r="FZ15" s="9">
        <v>39</v>
      </c>
      <c r="GA15" s="9">
        <v>38</v>
      </c>
      <c r="GB15" s="9">
        <v>37</v>
      </c>
      <c r="GC15" s="9">
        <v>23</v>
      </c>
      <c r="GD15" s="9">
        <v>31</v>
      </c>
      <c r="GE15" s="9">
        <v>28</v>
      </c>
      <c r="GF15" s="9">
        <v>35</v>
      </c>
      <c r="GG15" s="9">
        <v>25</v>
      </c>
      <c r="GH15" s="9">
        <v>36</v>
      </c>
      <c r="GI15" s="9">
        <v>31</v>
      </c>
      <c r="GJ15" s="9">
        <v>27</v>
      </c>
      <c r="GK15" s="9">
        <v>28</v>
      </c>
      <c r="GL15" s="9">
        <v>31</v>
      </c>
      <c r="GM15" s="9">
        <v>27</v>
      </c>
      <c r="GN15" s="9">
        <v>0</v>
      </c>
      <c r="GO15" s="9">
        <v>30</v>
      </c>
      <c r="GP15" s="9">
        <v>28</v>
      </c>
      <c r="GQ15" s="9">
        <v>30</v>
      </c>
      <c r="GR15" s="9">
        <v>26</v>
      </c>
      <c r="GS15" s="9">
        <v>30</v>
      </c>
      <c r="GT15" s="9">
        <v>33</v>
      </c>
      <c r="GU15" s="9">
        <v>33</v>
      </c>
      <c r="GV15" s="9">
        <v>22</v>
      </c>
      <c r="GW15" s="9">
        <v>24</v>
      </c>
      <c r="GX15" s="9">
        <v>23</v>
      </c>
      <c r="GY15" s="9">
        <v>23</v>
      </c>
      <c r="GZ15" s="9">
        <v>31</v>
      </c>
      <c r="HA15" s="9">
        <v>35</v>
      </c>
      <c r="HB15" s="9">
        <v>28</v>
      </c>
      <c r="HC15" s="9">
        <v>24</v>
      </c>
      <c r="HD15" s="9">
        <v>28</v>
      </c>
      <c r="HE15" s="9">
        <v>29</v>
      </c>
      <c r="HF15" s="9">
        <v>26</v>
      </c>
      <c r="HG15" s="9">
        <v>30</v>
      </c>
      <c r="HH15" s="9">
        <v>35</v>
      </c>
      <c r="HI15" s="9">
        <v>40</v>
      </c>
      <c r="HJ15" s="9">
        <v>30</v>
      </c>
      <c r="HK15" s="9">
        <v>30</v>
      </c>
      <c r="HL15" s="9">
        <v>37</v>
      </c>
      <c r="HM15" s="9">
        <v>36</v>
      </c>
      <c r="HN15" s="9">
        <v>41</v>
      </c>
      <c r="HO15" s="9">
        <v>32</v>
      </c>
      <c r="HP15" s="9">
        <v>39</v>
      </c>
      <c r="HQ15" s="9">
        <v>36</v>
      </c>
      <c r="HR15" s="9">
        <v>40</v>
      </c>
      <c r="HS15" s="9">
        <v>35</v>
      </c>
      <c r="HT15" s="1">
        <v>0</v>
      </c>
      <c r="HU15" s="9">
        <v>29</v>
      </c>
      <c r="HV15" s="9">
        <v>36</v>
      </c>
      <c r="HW15" s="9">
        <v>40</v>
      </c>
      <c r="HX15" s="9">
        <v>33</v>
      </c>
      <c r="HY15" s="9">
        <v>37</v>
      </c>
      <c r="HZ15" s="9">
        <v>32</v>
      </c>
      <c r="IA15" s="9">
        <v>36</v>
      </c>
      <c r="IB15" s="9">
        <v>40</v>
      </c>
      <c r="IC15" s="9">
        <v>32</v>
      </c>
      <c r="ID15" s="9">
        <v>41</v>
      </c>
      <c r="IE15" s="9">
        <v>39</v>
      </c>
      <c r="IF15" s="9">
        <v>43</v>
      </c>
      <c r="IG15" s="9">
        <v>36</v>
      </c>
      <c r="IH15" s="9">
        <v>39</v>
      </c>
      <c r="II15" s="9">
        <v>34</v>
      </c>
      <c r="IJ15" s="9">
        <v>37</v>
      </c>
      <c r="IK15" s="9">
        <v>38</v>
      </c>
      <c r="IL15" s="9">
        <v>34</v>
      </c>
      <c r="IM15" s="1">
        <v>30</v>
      </c>
      <c r="IN15" s="1">
        <v>35</v>
      </c>
      <c r="IO15" s="1">
        <v>30</v>
      </c>
      <c r="IP15" s="1">
        <v>37</v>
      </c>
      <c r="IQ15" s="9">
        <v>40</v>
      </c>
      <c r="IR15" s="9">
        <v>56</v>
      </c>
      <c r="IS15" s="9">
        <v>41</v>
      </c>
      <c r="IT15" s="1">
        <v>32</v>
      </c>
      <c r="IU15" s="1">
        <v>0</v>
      </c>
      <c r="IV15" s="1">
        <v>36</v>
      </c>
      <c r="IW15" s="1">
        <v>39</v>
      </c>
      <c r="IX15" s="1">
        <v>40</v>
      </c>
      <c r="IY15" s="1">
        <v>35</v>
      </c>
      <c r="IZ15" s="1">
        <v>0</v>
      </c>
      <c r="JA15" s="1">
        <v>37</v>
      </c>
      <c r="JB15" s="1">
        <v>33</v>
      </c>
      <c r="JC15" s="1">
        <v>36</v>
      </c>
      <c r="JD15" s="1">
        <v>40</v>
      </c>
      <c r="JE15" s="1">
        <v>32</v>
      </c>
      <c r="JF15" s="1">
        <v>36</v>
      </c>
      <c r="JG15" s="1">
        <v>36</v>
      </c>
      <c r="JH15" s="1">
        <v>32</v>
      </c>
      <c r="JI15" s="1">
        <v>43</v>
      </c>
      <c r="JJ15" s="1">
        <v>38</v>
      </c>
      <c r="JK15" s="1">
        <v>41</v>
      </c>
      <c r="JL15" s="1">
        <v>41</v>
      </c>
      <c r="JM15" s="1">
        <v>34</v>
      </c>
      <c r="JN15" s="1">
        <v>39</v>
      </c>
      <c r="JO15" s="1">
        <v>39</v>
      </c>
      <c r="JP15" s="1">
        <v>37</v>
      </c>
      <c r="JQ15" s="9">
        <v>36</v>
      </c>
      <c r="JR15" s="9">
        <v>35</v>
      </c>
      <c r="JS15" s="9">
        <v>37</v>
      </c>
      <c r="JT15" s="9">
        <v>40</v>
      </c>
      <c r="JU15" s="9">
        <v>40</v>
      </c>
      <c r="JV15" s="9">
        <v>32</v>
      </c>
      <c r="JW15" s="9">
        <v>57</v>
      </c>
      <c r="JX15" s="9">
        <v>33</v>
      </c>
      <c r="JY15" s="9">
        <v>34</v>
      </c>
      <c r="JZ15" s="9">
        <v>29</v>
      </c>
      <c r="KA15" s="1">
        <v>36</v>
      </c>
      <c r="KB15" s="9">
        <v>43</v>
      </c>
      <c r="KC15" s="9">
        <v>37</v>
      </c>
      <c r="KD15" s="9">
        <v>40</v>
      </c>
      <c r="KE15" s="9">
        <v>0</v>
      </c>
      <c r="KF15" s="9">
        <v>36</v>
      </c>
      <c r="KG15" s="1">
        <v>34</v>
      </c>
      <c r="KH15" s="1">
        <v>35</v>
      </c>
      <c r="KI15" s="9">
        <v>32</v>
      </c>
      <c r="KJ15" s="9">
        <v>41</v>
      </c>
      <c r="KK15" s="9">
        <v>42</v>
      </c>
      <c r="KL15" s="9">
        <v>39</v>
      </c>
      <c r="KM15" s="9">
        <v>39</v>
      </c>
      <c r="KN15" s="9">
        <v>32</v>
      </c>
      <c r="KO15" s="9">
        <v>28</v>
      </c>
      <c r="KP15" s="9">
        <v>33</v>
      </c>
      <c r="KQ15" s="9">
        <v>40</v>
      </c>
      <c r="KR15" s="9">
        <v>46</v>
      </c>
      <c r="KS15" s="9">
        <v>38</v>
      </c>
      <c r="KT15" s="9">
        <v>32</v>
      </c>
      <c r="KU15" s="9">
        <v>37</v>
      </c>
    </row>
    <row r="16" spans="1:307" ht="15.75" customHeight="1" x14ac:dyDescent="0.2">
      <c r="A16" s="1" t="s">
        <v>16</v>
      </c>
      <c r="B16" s="9">
        <v>600</v>
      </c>
      <c r="C16" s="1">
        <v>23</v>
      </c>
      <c r="D16" s="1">
        <v>31</v>
      </c>
      <c r="E16" s="1">
        <v>35</v>
      </c>
      <c r="F16" s="1">
        <v>28</v>
      </c>
      <c r="G16" s="9">
        <v>25</v>
      </c>
      <c r="H16" s="9">
        <v>36</v>
      </c>
      <c r="I16" s="1">
        <v>0</v>
      </c>
      <c r="J16" s="1">
        <v>27</v>
      </c>
      <c r="K16" s="1">
        <v>28</v>
      </c>
      <c r="L16" s="1">
        <v>27</v>
      </c>
      <c r="M16" s="1">
        <v>31</v>
      </c>
      <c r="N16" s="1">
        <v>29</v>
      </c>
      <c r="O16" s="1">
        <v>30</v>
      </c>
      <c r="P16" s="1">
        <v>28</v>
      </c>
      <c r="Q16" s="1">
        <v>30</v>
      </c>
      <c r="R16" s="1">
        <v>26</v>
      </c>
      <c r="S16" s="1">
        <v>30</v>
      </c>
      <c r="T16" s="1">
        <v>33</v>
      </c>
      <c r="U16" s="1">
        <v>33</v>
      </c>
      <c r="V16" s="1">
        <v>22</v>
      </c>
      <c r="W16" s="1">
        <v>24</v>
      </c>
      <c r="X16" s="1">
        <v>23</v>
      </c>
      <c r="Y16" s="1">
        <v>23</v>
      </c>
      <c r="Z16" s="1">
        <v>31</v>
      </c>
      <c r="AA16" s="1">
        <v>35</v>
      </c>
      <c r="AB16" s="1">
        <v>28</v>
      </c>
      <c r="AC16" s="1">
        <v>28</v>
      </c>
      <c r="AD16" s="1">
        <v>24</v>
      </c>
      <c r="AE16" s="1">
        <v>29</v>
      </c>
      <c r="AF16" s="1">
        <v>26</v>
      </c>
      <c r="AG16" s="1">
        <v>30</v>
      </c>
      <c r="AH16" s="1">
        <v>23</v>
      </c>
      <c r="AI16" s="1">
        <v>31</v>
      </c>
      <c r="AJ16" s="1">
        <v>28</v>
      </c>
      <c r="AK16" s="1">
        <v>35</v>
      </c>
      <c r="AL16" s="1">
        <v>25</v>
      </c>
      <c r="AM16" s="1">
        <v>36</v>
      </c>
      <c r="AN16" s="1">
        <v>0</v>
      </c>
      <c r="AO16" s="1">
        <v>27</v>
      </c>
      <c r="AP16" s="1">
        <v>28</v>
      </c>
      <c r="AQ16" s="1">
        <v>31</v>
      </c>
      <c r="AR16" s="1">
        <v>27</v>
      </c>
      <c r="AS16" s="1">
        <v>29</v>
      </c>
      <c r="AT16" s="1">
        <v>30</v>
      </c>
      <c r="AU16" s="1">
        <v>28</v>
      </c>
      <c r="AV16" s="1">
        <v>30</v>
      </c>
      <c r="AW16" s="1">
        <v>26</v>
      </c>
      <c r="AX16" s="1">
        <v>30</v>
      </c>
      <c r="AY16" s="1">
        <v>22</v>
      </c>
      <c r="AZ16" s="1">
        <v>23</v>
      </c>
      <c r="BA16" s="1">
        <v>33</v>
      </c>
      <c r="BB16" s="1">
        <v>33</v>
      </c>
      <c r="BC16" s="1">
        <v>23</v>
      </c>
      <c r="BD16" s="1">
        <v>24</v>
      </c>
      <c r="BE16" s="1">
        <v>31</v>
      </c>
      <c r="BF16" s="1">
        <v>35</v>
      </c>
      <c r="BG16" s="1">
        <v>28</v>
      </c>
      <c r="BH16" s="1">
        <v>24</v>
      </c>
      <c r="BI16" s="1">
        <v>28</v>
      </c>
      <c r="BJ16" s="1">
        <v>28</v>
      </c>
      <c r="BK16" s="1">
        <v>23</v>
      </c>
      <c r="BL16" s="1">
        <v>31</v>
      </c>
      <c r="BM16" s="1">
        <v>28</v>
      </c>
      <c r="BN16" s="1">
        <v>35</v>
      </c>
      <c r="BO16" s="1">
        <v>25</v>
      </c>
      <c r="BP16" s="1">
        <v>36</v>
      </c>
      <c r="BQ16" s="1">
        <v>31</v>
      </c>
      <c r="BR16" s="1">
        <v>0</v>
      </c>
      <c r="BS16" s="1">
        <v>30</v>
      </c>
      <c r="BT16" s="1">
        <v>31</v>
      </c>
      <c r="BU16" s="1">
        <v>27</v>
      </c>
      <c r="BV16" s="1">
        <v>29</v>
      </c>
      <c r="BW16" s="1">
        <v>28</v>
      </c>
      <c r="BX16" s="1">
        <v>28</v>
      </c>
      <c r="BY16" s="1">
        <v>30</v>
      </c>
      <c r="BZ16" s="1">
        <v>33</v>
      </c>
      <c r="CA16" s="1">
        <v>22</v>
      </c>
      <c r="CB16" s="1">
        <v>30</v>
      </c>
      <c r="CC16" s="1">
        <v>23</v>
      </c>
      <c r="CD16" s="1">
        <v>26</v>
      </c>
      <c r="CE16" s="1">
        <v>24</v>
      </c>
      <c r="CF16" s="1">
        <v>33</v>
      </c>
      <c r="CG16" s="1">
        <v>28</v>
      </c>
      <c r="CH16" s="1">
        <v>28</v>
      </c>
      <c r="CI16" s="1">
        <v>35</v>
      </c>
      <c r="CJ16" s="1">
        <v>23</v>
      </c>
      <c r="CK16" s="1">
        <v>24</v>
      </c>
      <c r="CL16" s="1">
        <v>31</v>
      </c>
      <c r="CM16" s="1">
        <v>29</v>
      </c>
      <c r="CN16" s="12">
        <v>26</v>
      </c>
      <c r="CO16" s="1">
        <v>30</v>
      </c>
      <c r="CP16" s="1">
        <v>23</v>
      </c>
      <c r="CQ16" s="1">
        <v>31</v>
      </c>
      <c r="CR16" s="1">
        <v>28</v>
      </c>
      <c r="CS16" s="1">
        <v>35</v>
      </c>
      <c r="CT16" s="1">
        <v>25</v>
      </c>
      <c r="CU16" s="1">
        <v>36</v>
      </c>
      <c r="CV16" s="1">
        <v>31</v>
      </c>
      <c r="CW16" s="1">
        <v>0</v>
      </c>
      <c r="CX16" s="1">
        <v>28</v>
      </c>
      <c r="CY16" s="1">
        <v>31</v>
      </c>
      <c r="CZ16" s="1">
        <v>27</v>
      </c>
      <c r="DA16" s="1">
        <v>29</v>
      </c>
      <c r="DB16" s="1">
        <v>30</v>
      </c>
      <c r="DC16" s="1">
        <v>28</v>
      </c>
      <c r="DD16" s="1">
        <v>30</v>
      </c>
      <c r="DE16" s="1">
        <v>0</v>
      </c>
      <c r="DF16" s="1">
        <v>0</v>
      </c>
      <c r="DG16" s="1">
        <v>0</v>
      </c>
      <c r="DH16" s="1">
        <v>0</v>
      </c>
      <c r="DI16" s="1">
        <v>33</v>
      </c>
      <c r="DJ16" s="1">
        <v>24</v>
      </c>
      <c r="DK16" s="1">
        <v>33</v>
      </c>
      <c r="DL16" s="1">
        <v>23</v>
      </c>
      <c r="DM16" s="1">
        <v>31</v>
      </c>
      <c r="DN16" s="1">
        <v>35</v>
      </c>
      <c r="DO16" s="1">
        <v>28</v>
      </c>
      <c r="DP16" s="1">
        <v>24</v>
      </c>
      <c r="DQ16" s="1">
        <v>28</v>
      </c>
      <c r="DR16" s="1">
        <v>29</v>
      </c>
      <c r="DS16" s="1">
        <v>26</v>
      </c>
      <c r="DT16" s="1">
        <v>22</v>
      </c>
      <c r="DU16" s="9">
        <v>31</v>
      </c>
      <c r="DV16" s="1">
        <v>28</v>
      </c>
      <c r="DW16" s="1">
        <v>35</v>
      </c>
      <c r="DX16" s="1">
        <v>25</v>
      </c>
      <c r="DY16" s="1">
        <v>36</v>
      </c>
      <c r="DZ16" s="1">
        <v>31</v>
      </c>
      <c r="EA16" s="1">
        <v>0</v>
      </c>
      <c r="EB16" s="1">
        <v>0</v>
      </c>
      <c r="EC16" s="1">
        <v>31</v>
      </c>
      <c r="ED16" s="1">
        <v>27</v>
      </c>
      <c r="EE16" s="1">
        <v>29</v>
      </c>
      <c r="EF16" s="1">
        <v>30</v>
      </c>
      <c r="EG16" s="1">
        <v>28</v>
      </c>
      <c r="EH16" s="1">
        <v>30</v>
      </c>
      <c r="EI16" s="1">
        <v>26</v>
      </c>
      <c r="EJ16" s="1">
        <v>30</v>
      </c>
      <c r="EK16" s="9">
        <v>23</v>
      </c>
      <c r="EL16" s="1">
        <v>23</v>
      </c>
      <c r="EM16" s="1">
        <v>33</v>
      </c>
      <c r="EN16" s="1">
        <v>24</v>
      </c>
      <c r="EO16" s="1">
        <v>33</v>
      </c>
      <c r="EP16" s="1">
        <v>23</v>
      </c>
      <c r="EQ16" s="1">
        <v>31</v>
      </c>
      <c r="ER16" s="1">
        <v>35</v>
      </c>
      <c r="ES16" s="1">
        <v>29</v>
      </c>
      <c r="ET16" s="1">
        <v>24</v>
      </c>
      <c r="EU16" s="1">
        <v>28</v>
      </c>
      <c r="EV16" s="1">
        <v>28</v>
      </c>
      <c r="EW16" s="1">
        <v>26</v>
      </c>
      <c r="EX16" s="1">
        <v>30</v>
      </c>
      <c r="EY16" s="9">
        <v>23</v>
      </c>
      <c r="EZ16" s="9">
        <v>31</v>
      </c>
      <c r="FA16" s="9">
        <v>28</v>
      </c>
      <c r="FB16" s="9">
        <v>35</v>
      </c>
      <c r="FC16" s="9">
        <v>25</v>
      </c>
      <c r="FD16" s="9">
        <v>36</v>
      </c>
      <c r="FE16" s="9">
        <v>31</v>
      </c>
      <c r="FF16" s="9">
        <v>27</v>
      </c>
      <c r="FG16" s="9">
        <v>28</v>
      </c>
      <c r="FH16" s="9">
        <v>0</v>
      </c>
      <c r="FI16" s="9">
        <v>27</v>
      </c>
      <c r="FJ16" s="9">
        <v>29</v>
      </c>
      <c r="FK16" s="9">
        <v>30</v>
      </c>
      <c r="FL16" s="9">
        <v>28</v>
      </c>
      <c r="FM16" s="9">
        <v>30</v>
      </c>
      <c r="FN16" s="9">
        <v>30</v>
      </c>
      <c r="FO16" s="9">
        <v>22</v>
      </c>
      <c r="FP16" s="9">
        <v>26</v>
      </c>
      <c r="FQ16" s="9">
        <v>23</v>
      </c>
      <c r="FR16" s="9">
        <v>33</v>
      </c>
      <c r="FS16" s="9">
        <v>24</v>
      </c>
      <c r="FT16" s="9">
        <v>33</v>
      </c>
      <c r="FU16" s="9">
        <v>23</v>
      </c>
      <c r="FV16" s="9">
        <v>28</v>
      </c>
      <c r="FW16" s="9">
        <v>35</v>
      </c>
      <c r="FX16" s="9">
        <v>31</v>
      </c>
      <c r="FY16" s="9">
        <v>24</v>
      </c>
      <c r="FZ16" s="9">
        <v>29</v>
      </c>
      <c r="GA16" s="9">
        <v>28</v>
      </c>
      <c r="GB16" s="9">
        <v>26</v>
      </c>
      <c r="GC16" s="9">
        <v>22</v>
      </c>
      <c r="GD16" s="9">
        <v>26</v>
      </c>
      <c r="GE16" s="9">
        <v>30</v>
      </c>
      <c r="GF16" s="9">
        <v>29</v>
      </c>
      <c r="GG16" s="9">
        <v>35</v>
      </c>
      <c r="GH16" s="9">
        <v>34</v>
      </c>
      <c r="GI16" s="9">
        <v>33</v>
      </c>
      <c r="GJ16" s="9">
        <v>25</v>
      </c>
      <c r="GK16" s="9">
        <v>28</v>
      </c>
      <c r="GL16" s="9">
        <v>26</v>
      </c>
      <c r="GM16" s="9">
        <v>23</v>
      </c>
      <c r="GN16" s="9">
        <v>0</v>
      </c>
      <c r="GO16" s="9">
        <v>22</v>
      </c>
      <c r="GP16" s="9">
        <v>26</v>
      </c>
      <c r="GQ16" s="9">
        <v>28</v>
      </c>
      <c r="GR16" s="9">
        <v>24</v>
      </c>
      <c r="GS16" s="9">
        <v>32</v>
      </c>
      <c r="GT16" s="9">
        <v>29</v>
      </c>
      <c r="GU16" s="9">
        <v>30</v>
      </c>
      <c r="GV16" s="9">
        <v>25</v>
      </c>
      <c r="GW16" s="9">
        <v>23</v>
      </c>
      <c r="GX16" s="9">
        <v>21</v>
      </c>
      <c r="GY16" s="9">
        <v>26</v>
      </c>
      <c r="GZ16" s="9">
        <v>29</v>
      </c>
      <c r="HA16" s="9">
        <v>31</v>
      </c>
      <c r="HB16" s="9">
        <v>24</v>
      </c>
      <c r="HC16" s="9">
        <v>22</v>
      </c>
      <c r="HD16" s="9">
        <v>26</v>
      </c>
      <c r="HE16" s="9">
        <v>23</v>
      </c>
      <c r="HF16" s="9">
        <v>25</v>
      </c>
      <c r="HG16" s="9">
        <v>25</v>
      </c>
      <c r="HH16" s="9">
        <v>31</v>
      </c>
      <c r="HI16" s="9">
        <v>25</v>
      </c>
      <c r="HJ16" s="9">
        <v>28</v>
      </c>
      <c r="HK16" s="9">
        <v>23</v>
      </c>
      <c r="HL16" s="9">
        <v>35</v>
      </c>
      <c r="HM16" s="9">
        <v>36</v>
      </c>
      <c r="HN16" s="9">
        <v>31</v>
      </c>
      <c r="HO16" s="9">
        <v>27</v>
      </c>
      <c r="HP16" s="9">
        <v>30</v>
      </c>
      <c r="HQ16" s="9">
        <v>31</v>
      </c>
      <c r="HR16" s="9">
        <v>29</v>
      </c>
      <c r="HS16" s="9">
        <v>28</v>
      </c>
      <c r="HT16" s="1">
        <v>0</v>
      </c>
      <c r="HU16" s="9">
        <v>28</v>
      </c>
      <c r="HV16" s="9">
        <v>30</v>
      </c>
      <c r="HW16" s="9">
        <v>22</v>
      </c>
      <c r="HX16" s="9">
        <v>30</v>
      </c>
      <c r="HY16" s="9">
        <v>26</v>
      </c>
      <c r="HZ16" s="9">
        <v>23</v>
      </c>
      <c r="IA16" s="9">
        <v>33</v>
      </c>
      <c r="IB16" s="9">
        <v>41</v>
      </c>
      <c r="IC16" s="9">
        <v>33</v>
      </c>
      <c r="ID16" s="9">
        <v>28</v>
      </c>
      <c r="IE16" s="9">
        <v>31</v>
      </c>
      <c r="IF16" s="9">
        <v>35</v>
      </c>
      <c r="IG16" s="9">
        <v>24</v>
      </c>
      <c r="IH16" s="9">
        <v>29</v>
      </c>
      <c r="II16" s="9">
        <v>24</v>
      </c>
      <c r="IJ16" s="9">
        <v>26</v>
      </c>
      <c r="IK16" s="9">
        <v>28</v>
      </c>
      <c r="IL16" s="9">
        <v>30</v>
      </c>
      <c r="IM16" s="1">
        <v>23</v>
      </c>
      <c r="IN16" s="1">
        <v>31</v>
      </c>
      <c r="IO16" s="1">
        <v>28</v>
      </c>
      <c r="IP16" s="1">
        <v>35</v>
      </c>
      <c r="IQ16" s="9">
        <v>25</v>
      </c>
      <c r="IR16" s="9">
        <v>36</v>
      </c>
      <c r="IS16" s="9">
        <v>31</v>
      </c>
      <c r="IT16" s="1">
        <v>27</v>
      </c>
      <c r="IU16" s="1">
        <v>0</v>
      </c>
      <c r="IV16" s="1">
        <v>31</v>
      </c>
      <c r="IW16" s="1">
        <v>30</v>
      </c>
      <c r="IX16" s="1">
        <v>29</v>
      </c>
      <c r="IY16" s="1">
        <v>27</v>
      </c>
      <c r="IZ16" s="1">
        <v>0</v>
      </c>
      <c r="JA16" s="1">
        <v>26</v>
      </c>
      <c r="JB16" s="1">
        <v>30</v>
      </c>
      <c r="JC16" s="1">
        <v>30</v>
      </c>
      <c r="JD16" s="1">
        <v>22</v>
      </c>
      <c r="JE16" s="1">
        <v>23</v>
      </c>
      <c r="JF16" s="1">
        <v>33</v>
      </c>
      <c r="JG16" s="1">
        <v>24</v>
      </c>
      <c r="JH16" s="1">
        <v>33</v>
      </c>
      <c r="JI16" s="1">
        <v>35</v>
      </c>
      <c r="JJ16" s="1">
        <v>28</v>
      </c>
      <c r="JK16" s="1">
        <v>28</v>
      </c>
      <c r="JL16" s="1">
        <v>23</v>
      </c>
      <c r="JM16" s="1">
        <v>24</v>
      </c>
      <c r="JN16" s="1">
        <v>31</v>
      </c>
      <c r="JO16" s="1">
        <v>29</v>
      </c>
      <c r="JP16" s="1">
        <v>26</v>
      </c>
      <c r="JQ16" s="9">
        <v>28</v>
      </c>
      <c r="JR16" s="9">
        <v>27</v>
      </c>
      <c r="JS16" s="9">
        <v>28</v>
      </c>
      <c r="JT16" s="9">
        <v>34</v>
      </c>
      <c r="JU16" s="9">
        <v>31</v>
      </c>
      <c r="JV16" s="9">
        <v>23</v>
      </c>
      <c r="JW16" s="9">
        <v>33</v>
      </c>
      <c r="JX16" s="9">
        <v>26</v>
      </c>
      <c r="JY16" s="9">
        <v>22</v>
      </c>
      <c r="JZ16" s="9">
        <v>26</v>
      </c>
      <c r="KA16" s="1">
        <v>28</v>
      </c>
      <c r="KB16" s="9">
        <v>31</v>
      </c>
      <c r="KC16" s="9">
        <v>25</v>
      </c>
      <c r="KD16" s="9">
        <v>35</v>
      </c>
      <c r="KE16" s="9">
        <v>0</v>
      </c>
      <c r="KF16" s="9">
        <v>23</v>
      </c>
      <c r="KG16" s="1">
        <v>29</v>
      </c>
      <c r="KH16" s="1">
        <v>30</v>
      </c>
      <c r="KI16" s="9">
        <v>25</v>
      </c>
      <c r="KJ16" s="9">
        <v>35</v>
      </c>
      <c r="KK16" s="9">
        <v>36</v>
      </c>
      <c r="KL16" s="9">
        <v>25</v>
      </c>
      <c r="KM16" s="9">
        <v>25</v>
      </c>
      <c r="KN16" s="9">
        <v>30</v>
      </c>
      <c r="KO16" s="9">
        <v>28</v>
      </c>
      <c r="KP16" s="9">
        <v>29</v>
      </c>
      <c r="KQ16" s="9">
        <v>31</v>
      </c>
      <c r="KR16" s="9">
        <v>31</v>
      </c>
      <c r="KS16" s="9">
        <v>23</v>
      </c>
      <c r="KT16" s="9">
        <v>28</v>
      </c>
      <c r="KU16" s="9">
        <v>23</v>
      </c>
    </row>
    <row r="17" spans="1:307" ht="15.75" customHeight="1" x14ac:dyDescent="0.2">
      <c r="A17" s="1" t="s">
        <v>17</v>
      </c>
      <c r="B17" s="9">
        <v>500</v>
      </c>
      <c r="C17" s="1">
        <v>4</v>
      </c>
      <c r="D17" s="1">
        <v>5</v>
      </c>
      <c r="E17" s="1">
        <v>5</v>
      </c>
      <c r="F17" s="1">
        <v>5</v>
      </c>
      <c r="G17" s="9">
        <v>4</v>
      </c>
      <c r="H17" s="9">
        <v>5</v>
      </c>
      <c r="I17" s="1">
        <v>0</v>
      </c>
      <c r="J17" s="1">
        <v>5</v>
      </c>
      <c r="K17" s="1">
        <v>5</v>
      </c>
      <c r="L17" s="1">
        <v>5</v>
      </c>
      <c r="M17" s="1">
        <v>5</v>
      </c>
      <c r="N17" s="1">
        <v>6</v>
      </c>
      <c r="O17" s="1">
        <v>4</v>
      </c>
      <c r="P17" s="1">
        <v>4</v>
      </c>
      <c r="Q17" s="1">
        <v>5</v>
      </c>
      <c r="R17" s="1">
        <v>5</v>
      </c>
      <c r="S17" s="1">
        <v>5</v>
      </c>
      <c r="T17" s="1">
        <v>5</v>
      </c>
      <c r="U17" s="1">
        <v>4</v>
      </c>
      <c r="V17" s="1">
        <v>5</v>
      </c>
      <c r="W17" s="1">
        <v>4</v>
      </c>
      <c r="X17" s="1">
        <v>5</v>
      </c>
      <c r="Y17" s="1">
        <v>4</v>
      </c>
      <c r="Z17" s="1">
        <v>5</v>
      </c>
      <c r="AA17" s="1">
        <v>5</v>
      </c>
      <c r="AB17" s="1">
        <v>5</v>
      </c>
      <c r="AC17" s="1">
        <v>4</v>
      </c>
      <c r="AD17" s="1">
        <v>4</v>
      </c>
      <c r="AE17" s="1">
        <v>4</v>
      </c>
      <c r="AF17" s="1">
        <v>5</v>
      </c>
      <c r="AG17" s="1">
        <v>5</v>
      </c>
      <c r="AH17" s="1">
        <v>4</v>
      </c>
      <c r="AI17" s="1">
        <v>5</v>
      </c>
      <c r="AJ17" s="1">
        <v>5</v>
      </c>
      <c r="AK17" s="1">
        <v>5</v>
      </c>
      <c r="AL17" s="1">
        <v>4</v>
      </c>
      <c r="AM17" s="1">
        <v>5</v>
      </c>
      <c r="AN17" s="1">
        <v>0</v>
      </c>
      <c r="AO17" s="1">
        <v>5</v>
      </c>
      <c r="AP17" s="1">
        <v>5</v>
      </c>
      <c r="AQ17" s="1">
        <v>5</v>
      </c>
      <c r="AR17" s="1">
        <v>5</v>
      </c>
      <c r="AS17" s="1">
        <v>6</v>
      </c>
      <c r="AT17" s="1">
        <v>4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4</v>
      </c>
      <c r="BA17" s="1">
        <v>5</v>
      </c>
      <c r="BB17" s="1">
        <v>4</v>
      </c>
      <c r="BC17" s="1">
        <v>5</v>
      </c>
      <c r="BD17" s="1">
        <v>4</v>
      </c>
      <c r="BE17" s="1">
        <v>5</v>
      </c>
      <c r="BF17" s="1">
        <v>5</v>
      </c>
      <c r="BG17" s="1">
        <v>5</v>
      </c>
      <c r="BH17" s="1">
        <v>4</v>
      </c>
      <c r="BI17" s="1">
        <v>4</v>
      </c>
      <c r="BJ17" s="1">
        <v>4</v>
      </c>
      <c r="BK17" s="1">
        <v>4</v>
      </c>
      <c r="BL17" s="1">
        <v>5</v>
      </c>
      <c r="BM17" s="1">
        <v>5</v>
      </c>
      <c r="BN17" s="1">
        <v>5</v>
      </c>
      <c r="BO17" s="1">
        <v>4</v>
      </c>
      <c r="BP17" s="1">
        <v>5</v>
      </c>
      <c r="BQ17" s="1">
        <v>5</v>
      </c>
      <c r="BR17" s="1">
        <v>0</v>
      </c>
      <c r="BS17" s="1">
        <v>4</v>
      </c>
      <c r="BT17" s="1">
        <v>5</v>
      </c>
      <c r="BU17" s="1">
        <v>5</v>
      </c>
      <c r="BV17" s="1">
        <v>6</v>
      </c>
      <c r="BW17" s="1">
        <v>5</v>
      </c>
      <c r="BX17" s="1">
        <v>4</v>
      </c>
      <c r="BY17" s="1">
        <v>5</v>
      </c>
      <c r="BZ17" s="1">
        <v>5</v>
      </c>
      <c r="CA17" s="1">
        <v>5</v>
      </c>
      <c r="CB17" s="1">
        <v>5</v>
      </c>
      <c r="CC17" s="1">
        <v>5</v>
      </c>
      <c r="CD17" s="1">
        <v>5</v>
      </c>
      <c r="CE17" s="1">
        <v>4</v>
      </c>
      <c r="CF17" s="1">
        <v>4</v>
      </c>
      <c r="CG17" s="1">
        <v>4</v>
      </c>
      <c r="CH17" s="1">
        <v>5</v>
      </c>
      <c r="CI17" s="1">
        <v>5</v>
      </c>
      <c r="CJ17" s="1">
        <v>4</v>
      </c>
      <c r="CK17" s="1">
        <v>4</v>
      </c>
      <c r="CL17" s="1">
        <v>5</v>
      </c>
      <c r="CM17" s="1">
        <v>4</v>
      </c>
      <c r="CN17" s="12">
        <v>5</v>
      </c>
      <c r="CO17" s="1">
        <v>5</v>
      </c>
      <c r="CP17" s="1">
        <v>4</v>
      </c>
      <c r="CQ17" s="1">
        <v>5</v>
      </c>
      <c r="CR17" s="1">
        <v>5</v>
      </c>
      <c r="CS17" s="1">
        <v>5</v>
      </c>
      <c r="CT17" s="1">
        <v>4</v>
      </c>
      <c r="CU17" s="1">
        <v>5</v>
      </c>
      <c r="CV17" s="1">
        <v>5</v>
      </c>
      <c r="CW17" s="1">
        <v>0</v>
      </c>
      <c r="CX17" s="1">
        <v>5</v>
      </c>
      <c r="CY17" s="1">
        <v>5</v>
      </c>
      <c r="CZ17" s="1">
        <v>5</v>
      </c>
      <c r="DA17" s="1">
        <v>6</v>
      </c>
      <c r="DB17" s="1">
        <v>4</v>
      </c>
      <c r="DC17" s="1">
        <v>4</v>
      </c>
      <c r="DD17" s="1">
        <v>5</v>
      </c>
      <c r="DE17" s="1">
        <v>0</v>
      </c>
      <c r="DF17" s="1">
        <v>0</v>
      </c>
      <c r="DG17" s="1">
        <v>0</v>
      </c>
      <c r="DH17" s="1">
        <v>0</v>
      </c>
      <c r="DI17" s="1">
        <v>8</v>
      </c>
      <c r="DJ17" s="1">
        <v>4</v>
      </c>
      <c r="DK17" s="1">
        <v>4</v>
      </c>
      <c r="DL17" s="1">
        <v>4</v>
      </c>
      <c r="DM17" s="1">
        <v>5</v>
      </c>
      <c r="DN17" s="1">
        <v>5</v>
      </c>
      <c r="DO17" s="1">
        <v>5</v>
      </c>
      <c r="DP17" s="1">
        <v>4</v>
      </c>
      <c r="DQ17" s="1">
        <v>4</v>
      </c>
      <c r="DR17" s="1">
        <v>4</v>
      </c>
      <c r="DS17" s="1">
        <v>5</v>
      </c>
      <c r="DT17" s="1">
        <v>5</v>
      </c>
      <c r="DU17" s="9">
        <v>5</v>
      </c>
      <c r="DV17" s="1">
        <v>5</v>
      </c>
      <c r="DW17" s="1">
        <v>5</v>
      </c>
      <c r="DX17" s="1">
        <v>4</v>
      </c>
      <c r="DY17" s="1">
        <v>5</v>
      </c>
      <c r="DZ17" s="1">
        <v>5</v>
      </c>
      <c r="EA17" s="1">
        <v>0</v>
      </c>
      <c r="EB17" s="1">
        <v>0</v>
      </c>
      <c r="EC17" s="1">
        <v>5</v>
      </c>
      <c r="ED17" s="1">
        <v>5</v>
      </c>
      <c r="EE17" s="1">
        <v>6</v>
      </c>
      <c r="EF17" s="1">
        <v>4</v>
      </c>
      <c r="EG17" s="1">
        <v>4</v>
      </c>
      <c r="EH17" s="1">
        <v>5</v>
      </c>
      <c r="EI17" s="1">
        <v>5</v>
      </c>
      <c r="EJ17" s="1">
        <v>5</v>
      </c>
      <c r="EK17" s="9">
        <v>4</v>
      </c>
      <c r="EL17" s="1">
        <v>5</v>
      </c>
      <c r="EM17" s="1">
        <v>5</v>
      </c>
      <c r="EN17" s="1">
        <v>4</v>
      </c>
      <c r="EO17" s="1">
        <v>4</v>
      </c>
      <c r="EP17" s="1">
        <v>4</v>
      </c>
      <c r="EQ17" s="1">
        <v>5</v>
      </c>
      <c r="ER17" s="1">
        <v>5</v>
      </c>
      <c r="ES17" s="1">
        <v>4</v>
      </c>
      <c r="ET17" s="1">
        <v>4</v>
      </c>
      <c r="EU17" s="1">
        <v>4</v>
      </c>
      <c r="EV17" s="1">
        <v>5</v>
      </c>
      <c r="EW17" s="1">
        <v>5</v>
      </c>
      <c r="EX17" s="1">
        <v>5</v>
      </c>
      <c r="EY17" s="9">
        <v>4</v>
      </c>
      <c r="EZ17" s="9">
        <v>5</v>
      </c>
      <c r="FA17" s="9">
        <v>5</v>
      </c>
      <c r="FB17" s="9">
        <v>5</v>
      </c>
      <c r="FC17" s="9">
        <v>4</v>
      </c>
      <c r="FD17" s="9">
        <v>5</v>
      </c>
      <c r="FE17" s="9">
        <v>5</v>
      </c>
      <c r="FF17" s="9">
        <v>5</v>
      </c>
      <c r="FG17" s="9">
        <v>5</v>
      </c>
      <c r="FH17" s="9">
        <v>0</v>
      </c>
      <c r="FI17" s="9">
        <v>5</v>
      </c>
      <c r="FJ17" s="9">
        <v>6</v>
      </c>
      <c r="FK17" s="9">
        <v>4</v>
      </c>
      <c r="FL17" s="9">
        <v>4</v>
      </c>
      <c r="FM17" s="9">
        <v>5</v>
      </c>
      <c r="FN17" s="9">
        <v>5</v>
      </c>
      <c r="FO17" s="9">
        <v>5</v>
      </c>
      <c r="FP17" s="9">
        <v>5</v>
      </c>
      <c r="FQ17" s="9">
        <v>5</v>
      </c>
      <c r="FR17" s="9">
        <v>5</v>
      </c>
      <c r="FS17" s="9">
        <v>4</v>
      </c>
      <c r="FT17" s="9">
        <v>4</v>
      </c>
      <c r="FU17" s="9">
        <v>4</v>
      </c>
      <c r="FV17" s="9">
        <v>5</v>
      </c>
      <c r="FW17" s="9">
        <v>5</v>
      </c>
      <c r="FX17" s="9">
        <v>5</v>
      </c>
      <c r="FY17" s="9">
        <v>4</v>
      </c>
      <c r="FZ17" s="9">
        <v>4</v>
      </c>
      <c r="GA17" s="9">
        <v>4</v>
      </c>
      <c r="GB17" s="9">
        <v>5</v>
      </c>
      <c r="GC17" s="9">
        <v>4</v>
      </c>
      <c r="GD17" s="9">
        <v>5</v>
      </c>
      <c r="GE17" s="9">
        <v>5</v>
      </c>
      <c r="GF17" s="9">
        <v>5</v>
      </c>
      <c r="GG17" s="9">
        <v>4</v>
      </c>
      <c r="GH17" s="9">
        <v>5</v>
      </c>
      <c r="GI17" s="9">
        <v>5</v>
      </c>
      <c r="GJ17" s="9">
        <v>5</v>
      </c>
      <c r="GK17" s="9">
        <v>5</v>
      </c>
      <c r="GL17" s="9">
        <v>5</v>
      </c>
      <c r="GM17" s="9">
        <v>5</v>
      </c>
      <c r="GN17" s="9">
        <v>0</v>
      </c>
      <c r="GO17" s="9">
        <v>4</v>
      </c>
      <c r="GP17" s="9">
        <v>4</v>
      </c>
      <c r="GQ17" s="9">
        <v>5</v>
      </c>
      <c r="GR17" s="9">
        <v>5</v>
      </c>
      <c r="GS17" s="9">
        <v>5</v>
      </c>
      <c r="GT17" s="9">
        <v>4</v>
      </c>
      <c r="GU17" s="9">
        <v>5</v>
      </c>
      <c r="GV17" s="9">
        <v>5</v>
      </c>
      <c r="GW17" s="9">
        <v>4</v>
      </c>
      <c r="GX17" s="9">
        <v>5</v>
      </c>
      <c r="GY17" s="9">
        <v>4</v>
      </c>
      <c r="GZ17" s="9">
        <v>5</v>
      </c>
      <c r="HA17" s="9">
        <v>5</v>
      </c>
      <c r="HB17" s="9">
        <v>5</v>
      </c>
      <c r="HC17" s="9">
        <v>4</v>
      </c>
      <c r="HD17" s="9">
        <v>4</v>
      </c>
      <c r="HE17" s="9">
        <v>4</v>
      </c>
      <c r="HF17" s="9">
        <v>5</v>
      </c>
      <c r="HG17" s="9">
        <v>5</v>
      </c>
      <c r="HH17" s="9">
        <v>5</v>
      </c>
      <c r="HI17" s="9">
        <v>4</v>
      </c>
      <c r="HJ17" s="9">
        <v>5</v>
      </c>
      <c r="HK17" s="9">
        <v>4</v>
      </c>
      <c r="HL17" s="9">
        <v>5</v>
      </c>
      <c r="HM17" s="9">
        <v>5</v>
      </c>
      <c r="HN17" s="9">
        <v>8</v>
      </c>
      <c r="HO17" s="9">
        <v>5</v>
      </c>
      <c r="HP17" s="9">
        <v>4</v>
      </c>
      <c r="HQ17" s="9">
        <v>5</v>
      </c>
      <c r="HR17" s="9">
        <v>6</v>
      </c>
      <c r="HS17" s="9">
        <v>5</v>
      </c>
      <c r="HT17" s="1">
        <v>0</v>
      </c>
      <c r="HU17" s="9">
        <v>4</v>
      </c>
      <c r="HV17" s="9">
        <v>5</v>
      </c>
      <c r="HW17" s="9">
        <v>5</v>
      </c>
      <c r="HX17" s="9">
        <v>5</v>
      </c>
      <c r="HY17" s="9">
        <v>5</v>
      </c>
      <c r="HZ17" s="9">
        <v>5</v>
      </c>
      <c r="IA17" s="9">
        <v>5</v>
      </c>
      <c r="IB17" s="9">
        <v>23</v>
      </c>
      <c r="IC17" s="9">
        <v>4</v>
      </c>
      <c r="ID17" s="9">
        <v>5</v>
      </c>
      <c r="IE17" s="9">
        <v>5</v>
      </c>
      <c r="IF17" s="9">
        <v>5</v>
      </c>
      <c r="IG17" s="9">
        <v>4</v>
      </c>
      <c r="IH17" s="9">
        <v>4</v>
      </c>
      <c r="II17" s="9">
        <v>4</v>
      </c>
      <c r="IJ17" s="9">
        <v>5</v>
      </c>
      <c r="IK17" s="9">
        <v>4</v>
      </c>
      <c r="IL17" s="9">
        <v>5</v>
      </c>
      <c r="IM17" s="1">
        <v>4</v>
      </c>
      <c r="IN17" s="1">
        <v>5</v>
      </c>
      <c r="IO17" s="1">
        <v>5</v>
      </c>
      <c r="IP17" s="1">
        <v>5</v>
      </c>
      <c r="IQ17" s="9">
        <v>4</v>
      </c>
      <c r="IR17" s="9">
        <v>5</v>
      </c>
      <c r="IS17" s="9">
        <v>5</v>
      </c>
      <c r="IT17" s="1">
        <v>5</v>
      </c>
      <c r="IU17" s="1">
        <v>0</v>
      </c>
      <c r="IV17" s="1">
        <v>5</v>
      </c>
      <c r="IW17" s="1">
        <v>4</v>
      </c>
      <c r="IX17" s="1">
        <v>6</v>
      </c>
      <c r="IY17" s="1">
        <v>5</v>
      </c>
      <c r="IZ17" s="1">
        <v>0</v>
      </c>
      <c r="JA17" s="1">
        <v>5</v>
      </c>
      <c r="JB17" s="1">
        <v>5</v>
      </c>
      <c r="JC17" s="1">
        <v>5</v>
      </c>
      <c r="JD17" s="1">
        <v>5</v>
      </c>
      <c r="JE17" s="1">
        <v>5</v>
      </c>
      <c r="JF17" s="1">
        <v>5</v>
      </c>
      <c r="JG17" s="1">
        <v>4</v>
      </c>
      <c r="JH17" s="1">
        <v>4</v>
      </c>
      <c r="JI17" s="1">
        <v>5</v>
      </c>
      <c r="JJ17" s="1">
        <v>4</v>
      </c>
      <c r="JK17" s="1">
        <v>5</v>
      </c>
      <c r="JL17" s="1">
        <v>4</v>
      </c>
      <c r="JM17" s="1">
        <v>4</v>
      </c>
      <c r="JN17" s="1">
        <v>5</v>
      </c>
      <c r="JO17" s="1">
        <v>4</v>
      </c>
      <c r="JP17" s="1">
        <v>5</v>
      </c>
      <c r="JQ17" s="9">
        <v>5</v>
      </c>
      <c r="JR17" s="9">
        <v>4</v>
      </c>
      <c r="JS17" s="9">
        <v>4</v>
      </c>
      <c r="JT17" s="9">
        <v>5</v>
      </c>
      <c r="JU17" s="9">
        <v>6</v>
      </c>
      <c r="JV17" s="9">
        <v>4</v>
      </c>
      <c r="JW17" s="9">
        <v>7</v>
      </c>
      <c r="JX17" s="9">
        <v>5</v>
      </c>
      <c r="JY17" s="9">
        <v>4</v>
      </c>
      <c r="JZ17" s="9">
        <v>4</v>
      </c>
      <c r="KA17" s="1">
        <v>5</v>
      </c>
      <c r="KB17" s="9">
        <v>6</v>
      </c>
      <c r="KC17" s="9">
        <v>4</v>
      </c>
      <c r="KD17" s="9">
        <v>6</v>
      </c>
      <c r="KE17" s="9">
        <v>0</v>
      </c>
      <c r="KF17" s="9">
        <v>4</v>
      </c>
      <c r="KG17" s="1">
        <v>5</v>
      </c>
      <c r="KH17" s="1">
        <v>4</v>
      </c>
      <c r="KI17" s="9">
        <v>4</v>
      </c>
      <c r="KJ17" s="9">
        <v>6</v>
      </c>
      <c r="KK17" s="9">
        <v>6</v>
      </c>
      <c r="KL17" s="9">
        <v>4</v>
      </c>
      <c r="KM17" s="9">
        <v>5</v>
      </c>
      <c r="KN17" s="9">
        <v>4</v>
      </c>
      <c r="KO17" s="9">
        <v>5</v>
      </c>
      <c r="KP17" s="9">
        <v>4</v>
      </c>
      <c r="KQ17" s="9">
        <v>6</v>
      </c>
      <c r="KR17" s="9">
        <v>5</v>
      </c>
      <c r="KS17" s="9">
        <v>5</v>
      </c>
      <c r="KT17" s="9">
        <v>4</v>
      </c>
      <c r="KU17" s="9">
        <v>4</v>
      </c>
    </row>
    <row r="18" spans="1:307" ht="15.75" customHeight="1" x14ac:dyDescent="0.2">
      <c r="A18" s="1" t="s">
        <v>18</v>
      </c>
      <c r="B18" s="9">
        <v>1350</v>
      </c>
      <c r="C18" s="1">
        <v>7</v>
      </c>
      <c r="D18" s="1">
        <v>7</v>
      </c>
      <c r="E18" s="1">
        <v>8</v>
      </c>
      <c r="F18" s="1">
        <v>9</v>
      </c>
      <c r="G18" s="9">
        <v>8</v>
      </c>
      <c r="H18" s="9">
        <v>7</v>
      </c>
      <c r="I18" s="1">
        <v>0</v>
      </c>
      <c r="J18" s="1">
        <v>7</v>
      </c>
      <c r="K18" s="1">
        <v>8</v>
      </c>
      <c r="L18" s="1">
        <v>7</v>
      </c>
      <c r="M18" s="1">
        <v>9</v>
      </c>
      <c r="N18" s="1">
        <v>7</v>
      </c>
      <c r="O18" s="1">
        <v>7</v>
      </c>
      <c r="P18" s="1">
        <v>8</v>
      </c>
      <c r="Q18" s="1">
        <v>10</v>
      </c>
      <c r="R18" s="1">
        <v>8</v>
      </c>
      <c r="S18" s="1">
        <v>6</v>
      </c>
      <c r="T18" s="1">
        <v>7</v>
      </c>
      <c r="U18" s="1">
        <v>9</v>
      </c>
      <c r="V18" s="1">
        <v>9</v>
      </c>
      <c r="W18" s="1">
        <v>7</v>
      </c>
      <c r="X18" s="1">
        <v>8</v>
      </c>
      <c r="Y18" s="1">
        <v>7</v>
      </c>
      <c r="Z18" s="1">
        <v>7</v>
      </c>
      <c r="AA18" s="1">
        <v>11</v>
      </c>
      <c r="AB18" s="1">
        <v>8</v>
      </c>
      <c r="AC18" s="1">
        <v>9</v>
      </c>
      <c r="AD18" s="1">
        <v>8</v>
      </c>
      <c r="AE18" s="1">
        <v>7</v>
      </c>
      <c r="AF18" s="1">
        <v>7</v>
      </c>
      <c r="AG18" s="1">
        <v>9</v>
      </c>
      <c r="AH18" s="1">
        <v>7</v>
      </c>
      <c r="AI18" s="1">
        <v>7</v>
      </c>
      <c r="AJ18" s="1">
        <v>9</v>
      </c>
      <c r="AK18" s="1">
        <v>8</v>
      </c>
      <c r="AL18" s="1">
        <v>8</v>
      </c>
      <c r="AM18" s="1">
        <v>7</v>
      </c>
      <c r="AN18" s="1">
        <v>0</v>
      </c>
      <c r="AO18" s="1">
        <v>7</v>
      </c>
      <c r="AP18" s="1">
        <v>8</v>
      </c>
      <c r="AQ18" s="1">
        <v>9</v>
      </c>
      <c r="AR18" s="1">
        <v>7</v>
      </c>
      <c r="AS18" s="1">
        <v>7</v>
      </c>
      <c r="AT18" s="1">
        <v>7</v>
      </c>
      <c r="AU18" s="1">
        <v>8</v>
      </c>
      <c r="AV18" s="1">
        <v>10</v>
      </c>
      <c r="AW18" s="1">
        <v>8</v>
      </c>
      <c r="AX18" s="1">
        <v>6</v>
      </c>
      <c r="AY18" s="1">
        <v>9</v>
      </c>
      <c r="AZ18" s="1">
        <v>7</v>
      </c>
      <c r="BA18" s="1">
        <v>7</v>
      </c>
      <c r="BB18" s="1">
        <v>9</v>
      </c>
      <c r="BC18" s="1">
        <v>8</v>
      </c>
      <c r="BD18" s="1">
        <v>7</v>
      </c>
      <c r="BE18" s="1">
        <v>7</v>
      </c>
      <c r="BF18" s="1">
        <v>11</v>
      </c>
      <c r="BG18" s="1">
        <v>8</v>
      </c>
      <c r="BH18" s="1">
        <v>8</v>
      </c>
      <c r="BI18" s="1">
        <v>9</v>
      </c>
      <c r="BJ18" s="1">
        <v>8</v>
      </c>
      <c r="BK18" s="1">
        <v>7</v>
      </c>
      <c r="BL18" s="1">
        <v>7</v>
      </c>
      <c r="BM18" s="1">
        <v>9</v>
      </c>
      <c r="BN18" s="1">
        <v>8</v>
      </c>
      <c r="BO18" s="1">
        <v>8</v>
      </c>
      <c r="BP18" s="1">
        <v>7</v>
      </c>
      <c r="BQ18" s="1">
        <v>8</v>
      </c>
      <c r="BR18" s="1">
        <v>0</v>
      </c>
      <c r="BS18" s="1">
        <v>7</v>
      </c>
      <c r="BT18" s="1">
        <v>9</v>
      </c>
      <c r="BU18" s="1">
        <v>7</v>
      </c>
      <c r="BV18" s="1">
        <v>7</v>
      </c>
      <c r="BW18" s="1">
        <v>8</v>
      </c>
      <c r="BX18" s="1">
        <v>8</v>
      </c>
      <c r="BY18" s="1">
        <v>10</v>
      </c>
      <c r="BZ18" s="1">
        <v>7</v>
      </c>
      <c r="CA18" s="1">
        <v>9</v>
      </c>
      <c r="CB18" s="1">
        <v>6</v>
      </c>
      <c r="CC18" s="1">
        <v>8</v>
      </c>
      <c r="CD18" s="1">
        <v>8</v>
      </c>
      <c r="CE18" s="1">
        <v>7</v>
      </c>
      <c r="CF18" s="1">
        <v>9</v>
      </c>
      <c r="CG18" s="1">
        <v>9</v>
      </c>
      <c r="CH18" s="1">
        <v>8</v>
      </c>
      <c r="CI18" s="1">
        <v>11</v>
      </c>
      <c r="CJ18" s="1">
        <v>7</v>
      </c>
      <c r="CK18" s="1">
        <v>8</v>
      </c>
      <c r="CL18" s="1">
        <v>7</v>
      </c>
      <c r="CM18" s="1">
        <v>7</v>
      </c>
      <c r="CN18" s="12">
        <v>7</v>
      </c>
      <c r="CO18" s="1">
        <v>9</v>
      </c>
      <c r="CP18" s="1">
        <v>7</v>
      </c>
      <c r="CQ18" s="1">
        <v>7</v>
      </c>
      <c r="CR18" s="1">
        <v>9</v>
      </c>
      <c r="CS18" s="1">
        <v>8</v>
      </c>
      <c r="CT18" s="1">
        <v>8</v>
      </c>
      <c r="CU18" s="1">
        <v>7</v>
      </c>
      <c r="CV18" s="1">
        <v>8</v>
      </c>
      <c r="CW18" s="1">
        <v>0</v>
      </c>
      <c r="CX18" s="1">
        <v>8</v>
      </c>
      <c r="CY18" s="1">
        <v>9</v>
      </c>
      <c r="CZ18" s="1">
        <v>7</v>
      </c>
      <c r="DA18" s="1">
        <v>7</v>
      </c>
      <c r="DB18" s="1">
        <v>7</v>
      </c>
      <c r="DC18" s="1">
        <v>8</v>
      </c>
      <c r="DD18" s="1">
        <v>10</v>
      </c>
      <c r="DE18" s="1">
        <v>0</v>
      </c>
      <c r="DF18" s="1">
        <v>0</v>
      </c>
      <c r="DG18" s="1">
        <v>0</v>
      </c>
      <c r="DH18" s="1">
        <v>0</v>
      </c>
      <c r="DI18" s="1">
        <v>7</v>
      </c>
      <c r="DJ18" s="1">
        <v>7</v>
      </c>
      <c r="DK18" s="1">
        <v>9</v>
      </c>
      <c r="DL18" s="1">
        <v>7</v>
      </c>
      <c r="DM18" s="1">
        <v>7</v>
      </c>
      <c r="DN18" s="1">
        <v>11</v>
      </c>
      <c r="DO18" s="1">
        <v>8</v>
      </c>
      <c r="DP18" s="1">
        <v>8</v>
      </c>
      <c r="DQ18" s="1">
        <v>9</v>
      </c>
      <c r="DR18" s="1">
        <v>7</v>
      </c>
      <c r="DS18" s="1">
        <v>7</v>
      </c>
      <c r="DT18" s="1">
        <v>9</v>
      </c>
      <c r="DU18" s="9">
        <v>7</v>
      </c>
      <c r="DV18" s="1">
        <v>9</v>
      </c>
      <c r="DW18" s="1">
        <v>8</v>
      </c>
      <c r="DX18" s="1">
        <v>8</v>
      </c>
      <c r="DY18" s="1">
        <v>7</v>
      </c>
      <c r="DZ18" s="1">
        <v>8</v>
      </c>
      <c r="EA18" s="1">
        <v>0</v>
      </c>
      <c r="EB18" s="1">
        <v>0</v>
      </c>
      <c r="EC18" s="1">
        <v>9</v>
      </c>
      <c r="ED18" s="1">
        <v>7</v>
      </c>
      <c r="EE18" s="1">
        <v>7</v>
      </c>
      <c r="EF18" s="1">
        <v>7</v>
      </c>
      <c r="EG18" s="1">
        <v>8</v>
      </c>
      <c r="EH18" s="1">
        <v>10</v>
      </c>
      <c r="EI18" s="1">
        <v>8</v>
      </c>
      <c r="EJ18" s="1">
        <v>6</v>
      </c>
      <c r="EK18" s="9">
        <v>7</v>
      </c>
      <c r="EL18" s="1">
        <v>8</v>
      </c>
      <c r="EM18" s="1">
        <v>7</v>
      </c>
      <c r="EN18" s="1">
        <v>7</v>
      </c>
      <c r="EO18" s="1">
        <v>9</v>
      </c>
      <c r="EP18" s="1">
        <v>7</v>
      </c>
      <c r="EQ18" s="1">
        <v>7</v>
      </c>
      <c r="ER18" s="1">
        <v>11</v>
      </c>
      <c r="ES18" s="1">
        <v>7</v>
      </c>
      <c r="ET18" s="1">
        <v>8</v>
      </c>
      <c r="EU18" s="1">
        <v>9</v>
      </c>
      <c r="EV18" s="1">
        <v>8</v>
      </c>
      <c r="EW18" s="1">
        <v>7</v>
      </c>
      <c r="EX18" s="1">
        <v>9</v>
      </c>
      <c r="EY18" s="9">
        <v>7</v>
      </c>
      <c r="EZ18" s="9">
        <v>7</v>
      </c>
      <c r="FA18" s="9">
        <v>9</v>
      </c>
      <c r="FB18" s="9">
        <v>8</v>
      </c>
      <c r="FC18" s="9">
        <v>8</v>
      </c>
      <c r="FD18" s="9">
        <v>7</v>
      </c>
      <c r="FE18" s="9">
        <v>8</v>
      </c>
      <c r="FF18" s="9">
        <v>7</v>
      </c>
      <c r="FG18" s="9">
        <v>8</v>
      </c>
      <c r="FH18" s="9">
        <v>0</v>
      </c>
      <c r="FI18" s="9">
        <v>7</v>
      </c>
      <c r="FJ18" s="9">
        <v>7</v>
      </c>
      <c r="FK18" s="9">
        <v>7</v>
      </c>
      <c r="FL18" s="9">
        <v>8</v>
      </c>
      <c r="FM18" s="9">
        <v>6</v>
      </c>
      <c r="FN18" s="9">
        <v>10</v>
      </c>
      <c r="FO18" s="9">
        <v>9</v>
      </c>
      <c r="FP18" s="9">
        <v>8</v>
      </c>
      <c r="FQ18" s="9">
        <v>8</v>
      </c>
      <c r="FR18" s="9">
        <v>7</v>
      </c>
      <c r="FS18" s="9">
        <v>7</v>
      </c>
      <c r="FT18" s="9">
        <v>9</v>
      </c>
      <c r="FU18" s="9">
        <v>7</v>
      </c>
      <c r="FV18" s="9">
        <v>8</v>
      </c>
      <c r="FW18" s="9">
        <v>11</v>
      </c>
      <c r="FX18" s="9">
        <v>7</v>
      </c>
      <c r="FY18" s="9">
        <v>8</v>
      </c>
      <c r="FZ18" s="9">
        <v>7</v>
      </c>
      <c r="GA18" s="9">
        <v>9</v>
      </c>
      <c r="GB18" s="9">
        <v>7</v>
      </c>
      <c r="GC18" s="9">
        <v>7</v>
      </c>
      <c r="GD18" s="9">
        <v>7</v>
      </c>
      <c r="GE18" s="9">
        <v>9</v>
      </c>
      <c r="GF18" s="9">
        <v>8</v>
      </c>
      <c r="GG18" s="9">
        <v>8</v>
      </c>
      <c r="GH18" s="9">
        <v>7</v>
      </c>
      <c r="GI18" s="9">
        <v>8</v>
      </c>
      <c r="GJ18" s="9">
        <v>7</v>
      </c>
      <c r="GK18" s="9">
        <v>8</v>
      </c>
      <c r="GL18" s="9">
        <v>9</v>
      </c>
      <c r="GM18" s="9">
        <v>7</v>
      </c>
      <c r="GN18" s="9">
        <v>0</v>
      </c>
      <c r="GO18" s="9">
        <v>7</v>
      </c>
      <c r="GP18" s="9">
        <v>8</v>
      </c>
      <c r="GQ18" s="9">
        <v>10</v>
      </c>
      <c r="GR18" s="9">
        <v>8</v>
      </c>
      <c r="GS18" s="9">
        <v>6</v>
      </c>
      <c r="GT18" s="9">
        <v>9</v>
      </c>
      <c r="GU18" s="9">
        <v>7</v>
      </c>
      <c r="GV18" s="9">
        <v>9</v>
      </c>
      <c r="GW18" s="9">
        <v>7</v>
      </c>
      <c r="GX18" s="9">
        <v>8</v>
      </c>
      <c r="GY18" s="9">
        <v>7</v>
      </c>
      <c r="GZ18" s="9">
        <v>7</v>
      </c>
      <c r="HA18" s="9">
        <v>11</v>
      </c>
      <c r="HB18" s="9">
        <v>8</v>
      </c>
      <c r="HC18" s="9">
        <v>8</v>
      </c>
      <c r="HD18" s="9">
        <v>9</v>
      </c>
      <c r="HE18" s="9">
        <v>7</v>
      </c>
      <c r="HF18" s="9">
        <v>7</v>
      </c>
      <c r="HG18" s="9">
        <v>9</v>
      </c>
      <c r="HH18" s="9">
        <v>7</v>
      </c>
      <c r="HI18" s="9">
        <v>8</v>
      </c>
      <c r="HJ18" s="9">
        <v>9</v>
      </c>
      <c r="HK18" s="9">
        <v>7</v>
      </c>
      <c r="HL18" s="9">
        <v>8</v>
      </c>
      <c r="HM18" s="9">
        <v>7</v>
      </c>
      <c r="HN18" s="9">
        <v>16</v>
      </c>
      <c r="HO18" s="9">
        <v>7</v>
      </c>
      <c r="HP18" s="9">
        <v>7</v>
      </c>
      <c r="HQ18" s="9">
        <v>9</v>
      </c>
      <c r="HR18" s="9">
        <v>7</v>
      </c>
      <c r="HS18" s="9">
        <v>8</v>
      </c>
      <c r="HT18" s="1">
        <v>0</v>
      </c>
      <c r="HU18" s="9">
        <v>8</v>
      </c>
      <c r="HV18" s="9">
        <v>10</v>
      </c>
      <c r="HW18" s="9">
        <v>9</v>
      </c>
      <c r="HX18" s="9">
        <v>6</v>
      </c>
      <c r="HY18" s="9">
        <v>8</v>
      </c>
      <c r="HZ18" s="9">
        <v>8</v>
      </c>
      <c r="IA18" s="9">
        <v>7</v>
      </c>
      <c r="IB18" s="9">
        <v>4</v>
      </c>
      <c r="IC18" s="9">
        <v>9</v>
      </c>
      <c r="ID18" s="9">
        <v>8</v>
      </c>
      <c r="IE18" s="9">
        <v>7</v>
      </c>
      <c r="IF18" s="9">
        <v>11</v>
      </c>
      <c r="IG18" s="9">
        <v>7</v>
      </c>
      <c r="IH18" s="9">
        <v>7</v>
      </c>
      <c r="II18" s="9">
        <v>8</v>
      </c>
      <c r="IJ18" s="9">
        <v>7</v>
      </c>
      <c r="IK18" s="9">
        <v>9</v>
      </c>
      <c r="IL18" s="9">
        <v>9</v>
      </c>
      <c r="IM18" s="1">
        <v>7</v>
      </c>
      <c r="IN18" s="1">
        <v>7</v>
      </c>
      <c r="IO18" s="1">
        <v>9</v>
      </c>
      <c r="IP18" s="1">
        <v>8</v>
      </c>
      <c r="IQ18" s="9">
        <v>8</v>
      </c>
      <c r="IR18" s="9">
        <v>7</v>
      </c>
      <c r="IS18" s="9">
        <v>8</v>
      </c>
      <c r="IT18" s="1">
        <v>7</v>
      </c>
      <c r="IU18" s="1">
        <v>0</v>
      </c>
      <c r="IV18" s="1">
        <v>9</v>
      </c>
      <c r="IW18" s="1">
        <v>7</v>
      </c>
      <c r="IX18" s="1">
        <v>7</v>
      </c>
      <c r="IY18" s="1">
        <v>7</v>
      </c>
      <c r="IZ18" s="1">
        <v>0</v>
      </c>
      <c r="JA18" s="1">
        <v>8</v>
      </c>
      <c r="JB18" s="1">
        <v>6</v>
      </c>
      <c r="JC18" s="1">
        <v>10</v>
      </c>
      <c r="JD18" s="1">
        <v>9</v>
      </c>
      <c r="JE18" s="1">
        <v>8</v>
      </c>
      <c r="JF18" s="1">
        <v>7</v>
      </c>
      <c r="JG18" s="1">
        <v>7</v>
      </c>
      <c r="JH18" s="1">
        <v>9</v>
      </c>
      <c r="JI18" s="1">
        <v>11</v>
      </c>
      <c r="JJ18" s="1">
        <v>9</v>
      </c>
      <c r="JK18" s="1">
        <v>8</v>
      </c>
      <c r="JL18" s="1">
        <v>7</v>
      </c>
      <c r="JM18" s="1">
        <v>8</v>
      </c>
      <c r="JN18" s="1">
        <v>7</v>
      </c>
      <c r="JO18" s="1">
        <v>7</v>
      </c>
      <c r="JP18" s="1">
        <v>7</v>
      </c>
      <c r="JQ18" s="9">
        <v>8</v>
      </c>
      <c r="JR18" s="9">
        <v>7</v>
      </c>
      <c r="JS18" s="9">
        <v>8</v>
      </c>
      <c r="JT18" s="9">
        <v>10</v>
      </c>
      <c r="JU18" s="9">
        <v>10</v>
      </c>
      <c r="JV18" s="9">
        <v>7</v>
      </c>
      <c r="JW18" s="9">
        <v>10</v>
      </c>
      <c r="JX18" s="9">
        <v>6</v>
      </c>
      <c r="JY18" s="9">
        <v>8</v>
      </c>
      <c r="JZ18" s="9">
        <v>8</v>
      </c>
      <c r="KA18" s="1">
        <v>8</v>
      </c>
      <c r="KB18" s="9">
        <v>9</v>
      </c>
      <c r="KC18" s="9">
        <v>6</v>
      </c>
      <c r="KD18" s="9">
        <v>8</v>
      </c>
      <c r="KE18" s="9">
        <v>0</v>
      </c>
      <c r="KF18" s="9">
        <v>7</v>
      </c>
      <c r="KG18" s="1">
        <v>8</v>
      </c>
      <c r="KH18" s="1">
        <v>8</v>
      </c>
      <c r="KI18" s="9">
        <v>7</v>
      </c>
      <c r="KJ18" s="9">
        <v>9</v>
      </c>
      <c r="KK18" s="9">
        <v>10</v>
      </c>
      <c r="KL18" s="9">
        <v>6</v>
      </c>
      <c r="KM18" s="9">
        <v>8</v>
      </c>
      <c r="KN18" s="9">
        <v>8</v>
      </c>
      <c r="KO18" s="9">
        <v>8</v>
      </c>
      <c r="KP18" s="9">
        <v>8</v>
      </c>
      <c r="KQ18" s="9">
        <v>9</v>
      </c>
      <c r="KR18" s="9">
        <v>9</v>
      </c>
      <c r="KS18" s="9">
        <v>8</v>
      </c>
      <c r="KT18" s="9">
        <v>6</v>
      </c>
      <c r="KU18" s="9">
        <v>7</v>
      </c>
    </row>
    <row r="19" spans="1:307" ht="15.75" customHeight="1" x14ac:dyDescent="0.2">
      <c r="A19" s="1" t="s">
        <v>19</v>
      </c>
      <c r="B19" s="9">
        <v>1300</v>
      </c>
      <c r="C19" s="1">
        <v>3</v>
      </c>
      <c r="D19" s="1">
        <v>3</v>
      </c>
      <c r="E19" s="1">
        <v>3</v>
      </c>
      <c r="F19" s="1">
        <v>2</v>
      </c>
      <c r="G19" s="9">
        <v>3</v>
      </c>
      <c r="H19" s="9">
        <v>2</v>
      </c>
      <c r="I19" s="1">
        <v>0</v>
      </c>
      <c r="J19" s="1">
        <v>3</v>
      </c>
      <c r="K19" s="1">
        <v>3</v>
      </c>
      <c r="L19" s="1">
        <v>2</v>
      </c>
      <c r="M19" s="1">
        <v>3</v>
      </c>
      <c r="N19" s="1">
        <v>2</v>
      </c>
      <c r="O19" s="1">
        <v>3</v>
      </c>
      <c r="P19" s="1">
        <v>3</v>
      </c>
      <c r="Q19" s="1">
        <v>3</v>
      </c>
      <c r="R19" s="1">
        <v>3</v>
      </c>
      <c r="S19" s="1">
        <v>2</v>
      </c>
      <c r="T19" s="1">
        <v>3</v>
      </c>
      <c r="U19" s="1">
        <v>3</v>
      </c>
      <c r="V19" s="1">
        <v>2</v>
      </c>
      <c r="W19" s="1">
        <v>3</v>
      </c>
      <c r="X19" s="1">
        <v>3</v>
      </c>
      <c r="Y19" s="1">
        <v>3</v>
      </c>
      <c r="Z19" s="1">
        <v>2</v>
      </c>
      <c r="AA19" s="1">
        <v>3</v>
      </c>
      <c r="AB19" s="1">
        <v>2</v>
      </c>
      <c r="AC19" s="1">
        <v>3</v>
      </c>
      <c r="AD19" s="1">
        <v>3</v>
      </c>
      <c r="AE19" s="1">
        <v>3</v>
      </c>
      <c r="AF19" s="1">
        <v>2</v>
      </c>
      <c r="AG19" s="1">
        <v>3</v>
      </c>
      <c r="AH19" s="1">
        <v>3</v>
      </c>
      <c r="AI19" s="1">
        <v>3</v>
      </c>
      <c r="AJ19" s="1">
        <v>2</v>
      </c>
      <c r="AK19" s="1">
        <v>3</v>
      </c>
      <c r="AL19" s="1">
        <v>3</v>
      </c>
      <c r="AM19" s="1">
        <v>2</v>
      </c>
      <c r="AN19" s="1">
        <v>0</v>
      </c>
      <c r="AO19" s="1">
        <v>3</v>
      </c>
      <c r="AP19" s="1">
        <v>3</v>
      </c>
      <c r="AQ19" s="1">
        <v>3</v>
      </c>
      <c r="AR19" s="1">
        <v>2</v>
      </c>
      <c r="AS19" s="1">
        <v>2</v>
      </c>
      <c r="AT19" s="1">
        <v>3</v>
      </c>
      <c r="AU19" s="1">
        <v>2</v>
      </c>
      <c r="AV19" s="1">
        <v>3</v>
      </c>
      <c r="AW19" s="1">
        <v>3</v>
      </c>
      <c r="AX19" s="1">
        <v>2</v>
      </c>
      <c r="AY19" s="1">
        <v>2</v>
      </c>
      <c r="AZ19" s="1">
        <v>3</v>
      </c>
      <c r="BA19" s="1">
        <v>3</v>
      </c>
      <c r="BB19" s="1">
        <v>3</v>
      </c>
      <c r="BC19" s="1">
        <v>3</v>
      </c>
      <c r="BD19" s="1">
        <v>3</v>
      </c>
      <c r="BE19" s="1">
        <v>2</v>
      </c>
      <c r="BF19" s="1">
        <v>3</v>
      </c>
      <c r="BG19" s="1">
        <v>2</v>
      </c>
      <c r="BH19" s="1">
        <v>3</v>
      </c>
      <c r="BI19" s="1">
        <v>3</v>
      </c>
      <c r="BJ19" s="1">
        <v>3</v>
      </c>
      <c r="BK19" s="1">
        <v>3</v>
      </c>
      <c r="BL19" s="1">
        <v>3</v>
      </c>
      <c r="BM19" s="1">
        <v>2</v>
      </c>
      <c r="BN19" s="1">
        <v>3</v>
      </c>
      <c r="BO19" s="1">
        <v>3</v>
      </c>
      <c r="BP19" s="1">
        <v>2</v>
      </c>
      <c r="BQ19" s="1">
        <v>3</v>
      </c>
      <c r="BR19" s="1">
        <v>0</v>
      </c>
      <c r="BS19" s="1">
        <v>3</v>
      </c>
      <c r="BT19" s="1">
        <v>3</v>
      </c>
      <c r="BU19" s="1">
        <v>2</v>
      </c>
      <c r="BV19" s="1">
        <v>2</v>
      </c>
      <c r="BW19" s="1">
        <v>3</v>
      </c>
      <c r="BX19" s="1">
        <v>3</v>
      </c>
      <c r="BY19" s="1">
        <v>3</v>
      </c>
      <c r="BZ19" s="1">
        <v>3</v>
      </c>
      <c r="CA19" s="1">
        <v>2</v>
      </c>
      <c r="CB19" s="1">
        <v>2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2</v>
      </c>
      <c r="CI19" s="1">
        <v>3</v>
      </c>
      <c r="CJ19" s="1">
        <v>3</v>
      </c>
      <c r="CK19" s="1">
        <v>3</v>
      </c>
      <c r="CL19" s="1">
        <v>2</v>
      </c>
      <c r="CM19" s="1">
        <v>3</v>
      </c>
      <c r="CN19" s="12">
        <v>2</v>
      </c>
      <c r="CO19" s="1">
        <v>3</v>
      </c>
      <c r="CP19" s="1">
        <v>3</v>
      </c>
      <c r="CQ19" s="1">
        <v>3</v>
      </c>
      <c r="CR19" s="1">
        <v>2</v>
      </c>
      <c r="CS19" s="1">
        <v>3</v>
      </c>
      <c r="CT19" s="1">
        <v>3</v>
      </c>
      <c r="CU19" s="1">
        <v>2</v>
      </c>
      <c r="CV19" s="1">
        <v>3</v>
      </c>
      <c r="CW19" s="1">
        <v>0</v>
      </c>
      <c r="CX19" s="1">
        <v>3</v>
      </c>
      <c r="CY19" s="1">
        <v>3</v>
      </c>
      <c r="CZ19" s="1">
        <v>2</v>
      </c>
      <c r="DA19" s="1">
        <v>2</v>
      </c>
      <c r="DB19" s="1">
        <v>3</v>
      </c>
      <c r="DC19" s="1">
        <v>3</v>
      </c>
      <c r="DD19" s="1">
        <v>3</v>
      </c>
      <c r="DE19" s="1">
        <v>0</v>
      </c>
      <c r="DF19" s="1">
        <v>0</v>
      </c>
      <c r="DG19" s="1">
        <v>0</v>
      </c>
      <c r="DH19" s="1">
        <v>0</v>
      </c>
      <c r="DI19" s="1">
        <v>3</v>
      </c>
      <c r="DJ19" s="1">
        <v>3</v>
      </c>
      <c r="DK19" s="1">
        <v>3</v>
      </c>
      <c r="DL19" s="1">
        <v>3</v>
      </c>
      <c r="DM19" s="1">
        <v>2</v>
      </c>
      <c r="DN19" s="1">
        <v>3</v>
      </c>
      <c r="DO19" s="1">
        <v>2</v>
      </c>
      <c r="DP19" s="1">
        <v>3</v>
      </c>
      <c r="DQ19" s="1">
        <v>3</v>
      </c>
      <c r="DR19" s="1">
        <v>3</v>
      </c>
      <c r="DS19" s="1">
        <v>2</v>
      </c>
      <c r="DT19" s="1">
        <v>2</v>
      </c>
      <c r="DU19" s="9">
        <v>3</v>
      </c>
      <c r="DV19" s="1">
        <v>2</v>
      </c>
      <c r="DW19" s="1">
        <v>3</v>
      </c>
      <c r="DX19" s="1">
        <v>3</v>
      </c>
      <c r="DY19" s="1">
        <v>2</v>
      </c>
      <c r="DZ19" s="1">
        <v>3</v>
      </c>
      <c r="EA19" s="1">
        <v>0</v>
      </c>
      <c r="EB19" s="1">
        <v>0</v>
      </c>
      <c r="EC19" s="1">
        <v>3</v>
      </c>
      <c r="ED19" s="1">
        <v>2</v>
      </c>
      <c r="EE19" s="1">
        <v>2</v>
      </c>
      <c r="EF19" s="1">
        <v>3</v>
      </c>
      <c r="EG19" s="1">
        <v>3</v>
      </c>
      <c r="EH19" s="1">
        <v>3</v>
      </c>
      <c r="EI19" s="1">
        <v>3</v>
      </c>
      <c r="EJ19" s="1">
        <v>2</v>
      </c>
      <c r="EK19" s="9">
        <v>3</v>
      </c>
      <c r="EL19" s="1">
        <v>3</v>
      </c>
      <c r="EM19" s="1">
        <v>3</v>
      </c>
      <c r="EN19" s="1">
        <v>3</v>
      </c>
      <c r="EO19" s="1">
        <v>3</v>
      </c>
      <c r="EP19" s="1">
        <v>3</v>
      </c>
      <c r="EQ19" s="1">
        <v>2</v>
      </c>
      <c r="ER19" s="1">
        <v>3</v>
      </c>
      <c r="ES19" s="1">
        <v>3</v>
      </c>
      <c r="ET19" s="1">
        <v>3</v>
      </c>
      <c r="EU19" s="1">
        <v>3</v>
      </c>
      <c r="EV19" s="1">
        <v>2</v>
      </c>
      <c r="EW19" s="1">
        <v>2</v>
      </c>
      <c r="EX19" s="1">
        <v>3</v>
      </c>
      <c r="EY19" s="9">
        <v>3</v>
      </c>
      <c r="EZ19" s="9">
        <v>3</v>
      </c>
      <c r="FA19" s="9">
        <v>2</v>
      </c>
      <c r="FB19" s="9">
        <v>3</v>
      </c>
      <c r="FC19" s="9">
        <v>3</v>
      </c>
      <c r="FD19" s="9">
        <v>2</v>
      </c>
      <c r="FE19" s="9">
        <v>3</v>
      </c>
      <c r="FF19" s="9">
        <v>3</v>
      </c>
      <c r="FG19" s="9">
        <v>3</v>
      </c>
      <c r="FH19" s="9">
        <v>0</v>
      </c>
      <c r="FI19" s="9">
        <v>2</v>
      </c>
      <c r="FJ19" s="9">
        <v>2</v>
      </c>
      <c r="FK19" s="9">
        <v>3</v>
      </c>
      <c r="FL19" s="9">
        <v>3</v>
      </c>
      <c r="FM19" s="9">
        <v>2</v>
      </c>
      <c r="FN19" s="9">
        <v>3</v>
      </c>
      <c r="FO19" s="9">
        <v>2</v>
      </c>
      <c r="FP19" s="9">
        <v>3</v>
      </c>
      <c r="FQ19" s="9">
        <v>3</v>
      </c>
      <c r="FR19" s="9">
        <v>3</v>
      </c>
      <c r="FS19" s="9">
        <v>3</v>
      </c>
      <c r="FT19" s="9">
        <v>3</v>
      </c>
      <c r="FU19" s="9">
        <v>3</v>
      </c>
      <c r="FV19" s="9">
        <v>2</v>
      </c>
      <c r="FW19" s="9">
        <v>3</v>
      </c>
      <c r="FX19" s="9">
        <v>2</v>
      </c>
      <c r="FY19" s="9">
        <v>3</v>
      </c>
      <c r="FZ19" s="9">
        <v>3</v>
      </c>
      <c r="GA19" s="9">
        <v>3</v>
      </c>
      <c r="GB19" s="9">
        <v>2</v>
      </c>
      <c r="GC19" s="9">
        <v>3</v>
      </c>
      <c r="GD19" s="9">
        <v>3</v>
      </c>
      <c r="GE19" s="9">
        <v>2</v>
      </c>
      <c r="GF19" s="9">
        <v>3</v>
      </c>
      <c r="GG19" s="9">
        <v>3</v>
      </c>
      <c r="GH19" s="9">
        <v>2</v>
      </c>
      <c r="GI19" s="9">
        <v>3</v>
      </c>
      <c r="GJ19" s="9">
        <v>3</v>
      </c>
      <c r="GK19" s="9">
        <v>3</v>
      </c>
      <c r="GL19" s="9">
        <v>3</v>
      </c>
      <c r="GM19" s="9">
        <v>2</v>
      </c>
      <c r="GN19" s="9">
        <v>0</v>
      </c>
      <c r="GO19" s="9">
        <v>3</v>
      </c>
      <c r="GP19" s="9">
        <v>3</v>
      </c>
      <c r="GQ19" s="9">
        <v>3</v>
      </c>
      <c r="GR19" s="9">
        <v>3</v>
      </c>
      <c r="GS19" s="9">
        <v>2</v>
      </c>
      <c r="GT19" s="9">
        <v>3</v>
      </c>
      <c r="GU19" s="9">
        <v>3</v>
      </c>
      <c r="GV19" s="9">
        <v>2</v>
      </c>
      <c r="GW19" s="9">
        <v>3</v>
      </c>
      <c r="GX19" s="9">
        <v>3</v>
      </c>
      <c r="GY19" s="9">
        <v>3</v>
      </c>
      <c r="GZ19" s="9">
        <v>2</v>
      </c>
      <c r="HA19" s="9">
        <v>3</v>
      </c>
      <c r="HB19" s="9">
        <v>2</v>
      </c>
      <c r="HC19" s="9">
        <v>3</v>
      </c>
      <c r="HD19" s="9">
        <v>3</v>
      </c>
      <c r="HE19" s="9">
        <v>3</v>
      </c>
      <c r="HF19" s="9">
        <v>2</v>
      </c>
      <c r="HG19" s="9">
        <v>3</v>
      </c>
      <c r="HH19" s="9">
        <v>3</v>
      </c>
      <c r="HI19" s="9">
        <v>3</v>
      </c>
      <c r="HJ19" s="9">
        <v>2</v>
      </c>
      <c r="HK19" s="9">
        <v>3</v>
      </c>
      <c r="HL19" s="9">
        <v>3</v>
      </c>
      <c r="HM19" s="9">
        <v>2</v>
      </c>
      <c r="HN19" s="9">
        <v>7</v>
      </c>
      <c r="HO19" s="9">
        <v>3</v>
      </c>
      <c r="HP19" s="9">
        <v>3</v>
      </c>
      <c r="HQ19" s="9">
        <v>3</v>
      </c>
      <c r="HR19" s="9">
        <v>2</v>
      </c>
      <c r="HS19" s="9">
        <v>3</v>
      </c>
      <c r="HT19" s="1">
        <v>0</v>
      </c>
      <c r="HU19" s="9">
        <v>3</v>
      </c>
      <c r="HV19" s="9">
        <v>3</v>
      </c>
      <c r="HW19" s="9">
        <v>2</v>
      </c>
      <c r="HX19" s="9">
        <v>2</v>
      </c>
      <c r="HY19" s="9">
        <v>3</v>
      </c>
      <c r="HZ19" s="9">
        <v>3</v>
      </c>
      <c r="IA19" s="9">
        <v>3</v>
      </c>
      <c r="IB19" s="9">
        <v>7</v>
      </c>
      <c r="IC19" s="9">
        <v>3</v>
      </c>
      <c r="ID19" s="9">
        <v>2</v>
      </c>
      <c r="IE19" s="9">
        <v>2</v>
      </c>
      <c r="IF19" s="9">
        <v>3</v>
      </c>
      <c r="IG19" s="9">
        <v>3</v>
      </c>
      <c r="IH19" s="9">
        <v>3</v>
      </c>
      <c r="II19" s="9">
        <v>3</v>
      </c>
      <c r="IJ19" s="9">
        <v>2</v>
      </c>
      <c r="IK19" s="9">
        <v>3</v>
      </c>
      <c r="IL19" s="9">
        <v>3</v>
      </c>
      <c r="IM19" s="1">
        <v>3</v>
      </c>
      <c r="IN19" s="1">
        <v>3</v>
      </c>
      <c r="IO19" s="1">
        <v>2</v>
      </c>
      <c r="IP19" s="1">
        <v>3</v>
      </c>
      <c r="IQ19" s="9">
        <v>3</v>
      </c>
      <c r="IR19" s="9">
        <v>2</v>
      </c>
      <c r="IS19" s="9">
        <v>3</v>
      </c>
      <c r="IT19" s="1">
        <v>3</v>
      </c>
      <c r="IU19" s="1">
        <v>0</v>
      </c>
      <c r="IV19" s="1">
        <v>3</v>
      </c>
      <c r="IW19" s="1">
        <v>3</v>
      </c>
      <c r="IX19" s="1">
        <v>2</v>
      </c>
      <c r="IY19" s="1">
        <v>2</v>
      </c>
      <c r="IZ19" s="1">
        <v>0</v>
      </c>
      <c r="JA19" s="1">
        <v>3</v>
      </c>
      <c r="JB19" s="1">
        <v>2</v>
      </c>
      <c r="JC19" s="1">
        <v>3</v>
      </c>
      <c r="JD19" s="1">
        <v>2</v>
      </c>
      <c r="JE19" s="1">
        <v>3</v>
      </c>
      <c r="JF19" s="1">
        <v>3</v>
      </c>
      <c r="JG19" s="1">
        <v>3</v>
      </c>
      <c r="JH19" s="1">
        <v>3</v>
      </c>
      <c r="JI19" s="1">
        <v>3</v>
      </c>
      <c r="JJ19" s="1">
        <v>3</v>
      </c>
      <c r="JK19" s="1">
        <v>2</v>
      </c>
      <c r="JL19" s="1">
        <v>3</v>
      </c>
      <c r="JM19" s="1">
        <v>3</v>
      </c>
      <c r="JN19" s="1">
        <v>2</v>
      </c>
      <c r="JO19" s="1">
        <v>3</v>
      </c>
      <c r="JP19" s="1">
        <v>2</v>
      </c>
      <c r="JQ19" s="9">
        <v>3</v>
      </c>
      <c r="JR19" s="9">
        <v>2</v>
      </c>
      <c r="JS19" s="9">
        <v>2</v>
      </c>
      <c r="JT19" s="9">
        <v>3</v>
      </c>
      <c r="JU19" s="9">
        <v>3</v>
      </c>
      <c r="JV19" s="9">
        <v>2</v>
      </c>
      <c r="JW19" s="9">
        <v>4</v>
      </c>
      <c r="JX19" s="9">
        <v>2</v>
      </c>
      <c r="JY19" s="9">
        <v>3</v>
      </c>
      <c r="JZ19" s="9">
        <v>2</v>
      </c>
      <c r="KA19" s="1">
        <v>3</v>
      </c>
      <c r="KB19" s="9">
        <v>3</v>
      </c>
      <c r="KC19" s="9">
        <v>2</v>
      </c>
      <c r="KD19" s="9">
        <v>3</v>
      </c>
      <c r="KE19" s="9">
        <v>0</v>
      </c>
      <c r="KF19" s="9">
        <v>2</v>
      </c>
      <c r="KG19" s="1">
        <v>2</v>
      </c>
      <c r="KH19" s="1">
        <v>2</v>
      </c>
      <c r="KI19" s="9">
        <v>2</v>
      </c>
      <c r="KJ19" s="9">
        <v>3</v>
      </c>
      <c r="KK19" s="9">
        <v>3</v>
      </c>
      <c r="KL19" s="9">
        <v>3</v>
      </c>
      <c r="KM19" s="9">
        <v>3</v>
      </c>
      <c r="KN19" s="9">
        <v>3</v>
      </c>
      <c r="KO19" s="9">
        <v>3</v>
      </c>
      <c r="KP19" s="9">
        <v>3</v>
      </c>
      <c r="KQ19" s="9">
        <v>3</v>
      </c>
      <c r="KR19" s="9">
        <v>3</v>
      </c>
      <c r="KS19" s="9">
        <v>3</v>
      </c>
      <c r="KT19" s="9">
        <v>2</v>
      </c>
      <c r="KU19" s="9">
        <v>2</v>
      </c>
    </row>
    <row r="20" spans="1:307" ht="15.75" customHeight="1" x14ac:dyDescent="0.2">
      <c r="A20" s="1" t="s">
        <v>20</v>
      </c>
      <c r="B20" s="9">
        <v>1400</v>
      </c>
      <c r="C20" s="1">
        <v>7</v>
      </c>
      <c r="D20" s="1">
        <v>7</v>
      </c>
      <c r="E20" s="1">
        <v>7</v>
      </c>
      <c r="F20" s="1">
        <v>7</v>
      </c>
      <c r="G20" s="9">
        <v>8</v>
      </c>
      <c r="H20" s="9">
        <v>8</v>
      </c>
      <c r="I20" s="1">
        <v>0</v>
      </c>
      <c r="J20" s="1">
        <v>8</v>
      </c>
      <c r="K20" s="1">
        <v>9</v>
      </c>
      <c r="L20" s="1">
        <v>7</v>
      </c>
      <c r="M20" s="1">
        <v>8</v>
      </c>
      <c r="N20" s="1">
        <v>7</v>
      </c>
      <c r="O20" s="1">
        <v>8</v>
      </c>
      <c r="P20" s="1">
        <v>7</v>
      </c>
      <c r="Q20" s="1">
        <v>8</v>
      </c>
      <c r="R20" s="1">
        <v>7</v>
      </c>
      <c r="S20" s="1">
        <v>8</v>
      </c>
      <c r="T20" s="1">
        <v>7</v>
      </c>
      <c r="U20" s="1">
        <v>8</v>
      </c>
      <c r="V20" s="1">
        <v>9</v>
      </c>
      <c r="W20" s="1">
        <v>8</v>
      </c>
      <c r="X20" s="1">
        <v>8</v>
      </c>
      <c r="Y20" s="1">
        <v>8</v>
      </c>
      <c r="Z20" s="1">
        <v>7</v>
      </c>
      <c r="AA20" s="1">
        <v>9</v>
      </c>
      <c r="AB20" s="1">
        <v>8</v>
      </c>
      <c r="AC20" s="1">
        <v>9</v>
      </c>
      <c r="AD20" s="1">
        <v>7</v>
      </c>
      <c r="AE20" s="1">
        <v>8</v>
      </c>
      <c r="AF20" s="1">
        <v>6</v>
      </c>
      <c r="AG20" s="1">
        <v>8</v>
      </c>
      <c r="AH20" s="1">
        <v>7</v>
      </c>
      <c r="AI20" s="1">
        <v>7</v>
      </c>
      <c r="AJ20" s="1">
        <v>7</v>
      </c>
      <c r="AK20" s="1">
        <v>7</v>
      </c>
      <c r="AL20" s="1">
        <v>8</v>
      </c>
      <c r="AM20" s="1">
        <v>8</v>
      </c>
      <c r="AN20" s="1">
        <v>0</v>
      </c>
      <c r="AO20" s="1">
        <v>8</v>
      </c>
      <c r="AP20" s="1">
        <v>9</v>
      </c>
      <c r="AQ20" s="1">
        <v>8</v>
      </c>
      <c r="AR20" s="1">
        <v>7</v>
      </c>
      <c r="AS20" s="1">
        <v>7</v>
      </c>
      <c r="AT20" s="1">
        <v>8</v>
      </c>
      <c r="AU20" s="1">
        <v>8</v>
      </c>
      <c r="AV20" s="1">
        <v>8</v>
      </c>
      <c r="AW20" s="1">
        <v>7</v>
      </c>
      <c r="AX20" s="1">
        <v>8</v>
      </c>
      <c r="AY20" s="1">
        <v>9</v>
      </c>
      <c r="AZ20" s="1">
        <v>8</v>
      </c>
      <c r="BA20" s="1">
        <v>7</v>
      </c>
      <c r="BB20" s="1">
        <v>8</v>
      </c>
      <c r="BC20" s="1">
        <v>8</v>
      </c>
      <c r="BD20" s="1">
        <v>8</v>
      </c>
      <c r="BE20" s="1">
        <v>7</v>
      </c>
      <c r="BF20" s="1">
        <v>9</v>
      </c>
      <c r="BG20" s="1">
        <v>8</v>
      </c>
      <c r="BH20" s="1">
        <v>7</v>
      </c>
      <c r="BI20" s="1">
        <v>9</v>
      </c>
      <c r="BJ20" s="1">
        <v>7</v>
      </c>
      <c r="BK20" s="1">
        <v>7</v>
      </c>
      <c r="BL20" s="1">
        <v>7</v>
      </c>
      <c r="BM20" s="1">
        <v>7</v>
      </c>
      <c r="BN20" s="1">
        <v>7</v>
      </c>
      <c r="BO20" s="1">
        <v>8</v>
      </c>
      <c r="BP20" s="1">
        <v>8</v>
      </c>
      <c r="BQ20" s="1">
        <v>7</v>
      </c>
      <c r="BR20" s="1">
        <v>0</v>
      </c>
      <c r="BS20" s="1">
        <v>8</v>
      </c>
      <c r="BT20" s="1">
        <v>8</v>
      </c>
      <c r="BU20" s="1">
        <v>7</v>
      </c>
      <c r="BV20" s="1">
        <v>7</v>
      </c>
      <c r="BW20" s="1">
        <v>9</v>
      </c>
      <c r="BX20" s="1">
        <v>7</v>
      </c>
      <c r="BY20" s="1">
        <v>8</v>
      </c>
      <c r="BZ20" s="1">
        <v>7</v>
      </c>
      <c r="CA20" s="1">
        <v>9</v>
      </c>
      <c r="CB20" s="1">
        <v>8</v>
      </c>
      <c r="CC20" s="1">
        <v>8</v>
      </c>
      <c r="CD20" s="1">
        <v>7</v>
      </c>
      <c r="CE20" s="1">
        <v>8</v>
      </c>
      <c r="CF20" s="1">
        <v>8</v>
      </c>
      <c r="CG20" s="1">
        <v>9</v>
      </c>
      <c r="CH20" s="1">
        <v>8</v>
      </c>
      <c r="CI20" s="1">
        <v>9</v>
      </c>
      <c r="CJ20" s="1">
        <v>8</v>
      </c>
      <c r="CK20" s="1">
        <v>7</v>
      </c>
      <c r="CL20" s="1">
        <v>7</v>
      </c>
      <c r="CM20" s="1">
        <v>8</v>
      </c>
      <c r="CN20" s="12">
        <v>6</v>
      </c>
      <c r="CO20" s="1">
        <v>8</v>
      </c>
      <c r="CP20" s="1">
        <v>7</v>
      </c>
      <c r="CQ20" s="1">
        <v>7</v>
      </c>
      <c r="CR20" s="1">
        <v>7</v>
      </c>
      <c r="CS20" s="1">
        <v>7</v>
      </c>
      <c r="CT20" s="1">
        <v>8</v>
      </c>
      <c r="CU20" s="1">
        <v>8</v>
      </c>
      <c r="CV20" s="1">
        <v>7</v>
      </c>
      <c r="CW20" s="1">
        <v>0</v>
      </c>
      <c r="CX20" s="1">
        <v>9</v>
      </c>
      <c r="CY20" s="1">
        <v>8</v>
      </c>
      <c r="CZ20" s="1">
        <v>7</v>
      </c>
      <c r="DA20" s="1">
        <v>7</v>
      </c>
      <c r="DB20" s="1">
        <v>8</v>
      </c>
      <c r="DC20" s="1">
        <v>7</v>
      </c>
      <c r="DD20" s="1">
        <v>8</v>
      </c>
      <c r="DE20" s="1">
        <v>0</v>
      </c>
      <c r="DF20" s="1">
        <v>0</v>
      </c>
      <c r="DG20" s="1">
        <v>0</v>
      </c>
      <c r="DH20" s="1">
        <v>0</v>
      </c>
      <c r="DI20" s="1">
        <v>7</v>
      </c>
      <c r="DJ20" s="1">
        <v>8</v>
      </c>
      <c r="DK20" s="1">
        <v>8</v>
      </c>
      <c r="DL20" s="1">
        <v>8</v>
      </c>
      <c r="DM20" s="1">
        <v>7</v>
      </c>
      <c r="DN20" s="1">
        <v>9</v>
      </c>
      <c r="DO20" s="1">
        <v>8</v>
      </c>
      <c r="DP20" s="1">
        <v>7</v>
      </c>
      <c r="DQ20" s="1">
        <v>9</v>
      </c>
      <c r="DR20" s="1">
        <v>8</v>
      </c>
      <c r="DS20" s="1">
        <v>6</v>
      </c>
      <c r="DT20" s="1">
        <v>9</v>
      </c>
      <c r="DU20" s="9">
        <v>7</v>
      </c>
      <c r="DV20" s="1">
        <v>7</v>
      </c>
      <c r="DW20" s="1">
        <v>7</v>
      </c>
      <c r="DX20" s="1">
        <v>8</v>
      </c>
      <c r="DY20" s="1">
        <v>8</v>
      </c>
      <c r="DZ20" s="1">
        <v>7</v>
      </c>
      <c r="EA20" s="1">
        <v>0</v>
      </c>
      <c r="EB20" s="1">
        <v>0</v>
      </c>
      <c r="EC20" s="1">
        <v>8</v>
      </c>
      <c r="ED20" s="1">
        <v>7</v>
      </c>
      <c r="EE20" s="1">
        <v>7</v>
      </c>
      <c r="EF20" s="1">
        <v>8</v>
      </c>
      <c r="EG20" s="1">
        <v>7</v>
      </c>
      <c r="EH20" s="1">
        <v>8</v>
      </c>
      <c r="EI20" s="1">
        <v>7</v>
      </c>
      <c r="EJ20" s="1">
        <v>8</v>
      </c>
      <c r="EK20" s="9">
        <v>7</v>
      </c>
      <c r="EL20" s="1">
        <v>8</v>
      </c>
      <c r="EM20" s="1">
        <v>7</v>
      </c>
      <c r="EN20" s="1">
        <v>8</v>
      </c>
      <c r="EO20" s="1">
        <v>8</v>
      </c>
      <c r="EP20" s="1">
        <v>8</v>
      </c>
      <c r="EQ20" s="1">
        <v>7</v>
      </c>
      <c r="ER20" s="1">
        <v>9</v>
      </c>
      <c r="ES20" s="1">
        <v>8</v>
      </c>
      <c r="ET20" s="1">
        <v>7</v>
      </c>
      <c r="EU20" s="1">
        <v>9</v>
      </c>
      <c r="EV20" s="1">
        <v>8</v>
      </c>
      <c r="EW20" s="1">
        <v>6</v>
      </c>
      <c r="EX20" s="1">
        <v>8</v>
      </c>
      <c r="EY20" s="9">
        <v>7</v>
      </c>
      <c r="EZ20" s="9">
        <v>7</v>
      </c>
      <c r="FA20" s="9">
        <v>7</v>
      </c>
      <c r="FB20" s="9">
        <v>7</v>
      </c>
      <c r="FC20" s="9">
        <v>8</v>
      </c>
      <c r="FD20" s="9">
        <v>8</v>
      </c>
      <c r="FE20" s="9">
        <v>7</v>
      </c>
      <c r="FF20" s="9">
        <v>8</v>
      </c>
      <c r="FG20" s="9">
        <v>9</v>
      </c>
      <c r="FH20" s="9">
        <v>0</v>
      </c>
      <c r="FI20" s="9">
        <v>7</v>
      </c>
      <c r="FJ20" s="9">
        <v>7</v>
      </c>
      <c r="FK20" s="9">
        <v>8</v>
      </c>
      <c r="FL20" s="9">
        <v>7</v>
      </c>
      <c r="FM20" s="9">
        <v>8</v>
      </c>
      <c r="FN20" s="9">
        <v>8</v>
      </c>
      <c r="FO20" s="9">
        <v>9</v>
      </c>
      <c r="FP20" s="9">
        <v>7</v>
      </c>
      <c r="FQ20" s="9">
        <v>8</v>
      </c>
      <c r="FR20" s="9">
        <v>7</v>
      </c>
      <c r="FS20" s="9">
        <v>8</v>
      </c>
      <c r="FT20" s="9">
        <v>8</v>
      </c>
      <c r="FU20" s="9">
        <v>8</v>
      </c>
      <c r="FV20" s="9">
        <v>8</v>
      </c>
      <c r="FW20" s="9">
        <v>9</v>
      </c>
      <c r="FX20" s="9">
        <v>7</v>
      </c>
      <c r="FY20" s="9">
        <v>7</v>
      </c>
      <c r="FZ20" s="9">
        <v>8</v>
      </c>
      <c r="GA20" s="9">
        <v>9</v>
      </c>
      <c r="GB20" s="9">
        <v>6</v>
      </c>
      <c r="GC20" s="9">
        <v>7</v>
      </c>
      <c r="GD20" s="9">
        <v>7</v>
      </c>
      <c r="GE20" s="9">
        <v>7</v>
      </c>
      <c r="GF20" s="9">
        <v>7</v>
      </c>
      <c r="GG20" s="9">
        <v>8</v>
      </c>
      <c r="GH20" s="9">
        <v>8</v>
      </c>
      <c r="GI20" s="9">
        <v>7</v>
      </c>
      <c r="GJ20" s="9">
        <v>8</v>
      </c>
      <c r="GK20" s="9">
        <v>9</v>
      </c>
      <c r="GL20" s="9">
        <v>8</v>
      </c>
      <c r="GM20" s="9">
        <v>7</v>
      </c>
      <c r="GN20" s="9">
        <v>0</v>
      </c>
      <c r="GO20" s="9">
        <v>8</v>
      </c>
      <c r="GP20" s="9">
        <v>7</v>
      </c>
      <c r="GQ20" s="9">
        <v>8</v>
      </c>
      <c r="GR20" s="9">
        <v>7</v>
      </c>
      <c r="GS20" s="9">
        <v>8</v>
      </c>
      <c r="GT20" s="9">
        <v>8</v>
      </c>
      <c r="GU20" s="9">
        <v>7</v>
      </c>
      <c r="GV20" s="9">
        <v>9</v>
      </c>
      <c r="GW20" s="9">
        <v>8</v>
      </c>
      <c r="GX20" s="9">
        <v>8</v>
      </c>
      <c r="GY20" s="9">
        <v>8</v>
      </c>
      <c r="GZ20" s="9">
        <v>7</v>
      </c>
      <c r="HA20" s="9">
        <v>9</v>
      </c>
      <c r="HB20" s="9">
        <v>8</v>
      </c>
      <c r="HC20" s="9">
        <v>7</v>
      </c>
      <c r="HD20" s="9">
        <v>9</v>
      </c>
      <c r="HE20" s="9">
        <v>8</v>
      </c>
      <c r="HF20" s="9">
        <v>6</v>
      </c>
      <c r="HG20" s="9">
        <v>8</v>
      </c>
      <c r="HH20" s="9">
        <v>7</v>
      </c>
      <c r="HI20" s="9">
        <v>8</v>
      </c>
      <c r="HJ20" s="9">
        <v>7</v>
      </c>
      <c r="HK20" s="9">
        <v>7</v>
      </c>
      <c r="HL20" s="9">
        <v>7</v>
      </c>
      <c r="HM20" s="9">
        <v>8</v>
      </c>
      <c r="HN20" s="9">
        <v>13</v>
      </c>
      <c r="HO20" s="9">
        <v>8</v>
      </c>
      <c r="HP20" s="9">
        <v>8</v>
      </c>
      <c r="HQ20" s="9">
        <v>8</v>
      </c>
      <c r="HR20" s="9">
        <v>7</v>
      </c>
      <c r="HS20" s="9">
        <v>9</v>
      </c>
      <c r="HT20" s="1">
        <v>0</v>
      </c>
      <c r="HU20" s="9">
        <v>7</v>
      </c>
      <c r="HV20" s="9">
        <v>8</v>
      </c>
      <c r="HW20" s="9">
        <v>9</v>
      </c>
      <c r="HX20" s="9">
        <v>8</v>
      </c>
      <c r="HY20" s="9">
        <v>7</v>
      </c>
      <c r="HZ20" s="9">
        <v>8</v>
      </c>
      <c r="IA20" s="9">
        <v>7</v>
      </c>
      <c r="IB20" s="9">
        <v>3</v>
      </c>
      <c r="IC20" s="9">
        <v>8</v>
      </c>
      <c r="ID20" s="9">
        <v>8</v>
      </c>
      <c r="IE20" s="9">
        <v>7</v>
      </c>
      <c r="IF20" s="9">
        <v>9</v>
      </c>
      <c r="IG20" s="9">
        <v>8</v>
      </c>
      <c r="IH20" s="9">
        <v>8</v>
      </c>
      <c r="II20" s="9">
        <v>7</v>
      </c>
      <c r="IJ20" s="9">
        <v>6</v>
      </c>
      <c r="IK20" s="9">
        <v>9</v>
      </c>
      <c r="IL20" s="9">
        <v>8</v>
      </c>
      <c r="IM20" s="1">
        <v>7</v>
      </c>
      <c r="IN20" s="1">
        <v>7</v>
      </c>
      <c r="IO20" s="1">
        <v>7</v>
      </c>
      <c r="IP20" s="1">
        <v>7</v>
      </c>
      <c r="IQ20" s="9">
        <v>8</v>
      </c>
      <c r="IR20" s="9">
        <v>8</v>
      </c>
      <c r="IS20" s="9">
        <v>7</v>
      </c>
      <c r="IT20" s="1">
        <v>8</v>
      </c>
      <c r="IU20" s="1">
        <v>0</v>
      </c>
      <c r="IV20" s="1">
        <v>8</v>
      </c>
      <c r="IW20" s="1">
        <v>8</v>
      </c>
      <c r="IX20" s="1">
        <v>7</v>
      </c>
      <c r="IY20" s="1">
        <v>7</v>
      </c>
      <c r="IZ20" s="1">
        <v>0</v>
      </c>
      <c r="JA20" s="1">
        <v>7</v>
      </c>
      <c r="JB20" s="1">
        <v>8</v>
      </c>
      <c r="JC20" s="1">
        <v>8</v>
      </c>
      <c r="JD20" s="1">
        <v>9</v>
      </c>
      <c r="JE20" s="1">
        <v>8</v>
      </c>
      <c r="JF20" s="1">
        <v>7</v>
      </c>
      <c r="JG20" s="1">
        <v>8</v>
      </c>
      <c r="JH20" s="1">
        <v>8</v>
      </c>
      <c r="JI20" s="1">
        <v>9</v>
      </c>
      <c r="JJ20" s="1">
        <v>9</v>
      </c>
      <c r="JK20" s="1">
        <v>8</v>
      </c>
      <c r="JL20" s="1">
        <v>8</v>
      </c>
      <c r="JM20" s="1">
        <v>7</v>
      </c>
      <c r="JN20" s="1">
        <v>7</v>
      </c>
      <c r="JO20" s="1">
        <v>8</v>
      </c>
      <c r="JP20" s="1">
        <v>6</v>
      </c>
      <c r="JQ20" s="9">
        <v>8</v>
      </c>
      <c r="JR20" s="9">
        <v>6</v>
      </c>
      <c r="JS20" s="9">
        <v>6</v>
      </c>
      <c r="JT20" s="9">
        <v>9</v>
      </c>
      <c r="JU20" s="9">
        <v>9</v>
      </c>
      <c r="JV20" s="9">
        <v>7</v>
      </c>
      <c r="JW20" s="9">
        <v>10</v>
      </c>
      <c r="JX20" s="9">
        <v>8</v>
      </c>
      <c r="JY20" s="9">
        <v>7</v>
      </c>
      <c r="JZ20" s="9">
        <v>7</v>
      </c>
      <c r="KA20" s="1">
        <v>8</v>
      </c>
      <c r="KB20" s="9">
        <v>9</v>
      </c>
      <c r="KC20" s="9">
        <v>6</v>
      </c>
      <c r="KD20" s="9">
        <v>10</v>
      </c>
      <c r="KE20" s="9">
        <v>0</v>
      </c>
      <c r="KF20" s="9">
        <v>7</v>
      </c>
      <c r="KG20" s="1">
        <v>8</v>
      </c>
      <c r="KH20" s="1">
        <v>7</v>
      </c>
      <c r="KI20" s="9">
        <v>7</v>
      </c>
      <c r="KJ20" s="9">
        <v>10</v>
      </c>
      <c r="KK20" s="9">
        <v>9</v>
      </c>
      <c r="KL20" s="9">
        <v>7</v>
      </c>
      <c r="KM20" s="9">
        <v>7</v>
      </c>
      <c r="KN20" s="9">
        <v>7</v>
      </c>
      <c r="KO20" s="9">
        <v>6</v>
      </c>
      <c r="KP20" s="9">
        <v>6</v>
      </c>
      <c r="KQ20" s="9">
        <v>9</v>
      </c>
      <c r="KR20" s="9">
        <v>8</v>
      </c>
      <c r="KS20" s="9">
        <v>8</v>
      </c>
      <c r="KT20" s="9">
        <v>7</v>
      </c>
      <c r="KU20" s="9">
        <v>8</v>
      </c>
    </row>
    <row r="21" spans="1:307" ht="15.75" customHeight="1" x14ac:dyDescent="0.2">
      <c r="A21" s="1" t="s">
        <v>21</v>
      </c>
      <c r="B21" s="9">
        <v>1450</v>
      </c>
      <c r="C21" s="1">
        <v>15</v>
      </c>
      <c r="D21" s="1">
        <v>16</v>
      </c>
      <c r="E21" s="1">
        <v>19</v>
      </c>
      <c r="F21" s="1">
        <v>17</v>
      </c>
      <c r="G21" s="9">
        <v>18</v>
      </c>
      <c r="H21" s="9">
        <v>17</v>
      </c>
      <c r="I21" s="1">
        <v>0</v>
      </c>
      <c r="J21" s="1">
        <v>15</v>
      </c>
      <c r="K21" s="1">
        <v>15</v>
      </c>
      <c r="L21" s="1">
        <v>17</v>
      </c>
      <c r="M21" s="1">
        <v>19</v>
      </c>
      <c r="N21" s="1">
        <v>14</v>
      </c>
      <c r="O21" s="1">
        <v>16</v>
      </c>
      <c r="P21" s="1">
        <v>17</v>
      </c>
      <c r="Q21" s="1">
        <v>16</v>
      </c>
      <c r="R21" s="1">
        <v>16</v>
      </c>
      <c r="S21" s="1">
        <v>17</v>
      </c>
      <c r="T21" s="1">
        <v>13</v>
      </c>
      <c r="U21" s="1">
        <v>17</v>
      </c>
      <c r="V21" s="1">
        <v>18</v>
      </c>
      <c r="W21" s="1">
        <v>20</v>
      </c>
      <c r="X21" s="1">
        <v>15</v>
      </c>
      <c r="Y21" s="1">
        <v>16</v>
      </c>
      <c r="Z21" s="1">
        <v>17</v>
      </c>
      <c r="AA21" s="1">
        <v>20</v>
      </c>
      <c r="AB21" s="1">
        <v>18</v>
      </c>
      <c r="AC21" s="1">
        <v>17</v>
      </c>
      <c r="AD21" s="1">
        <v>18</v>
      </c>
      <c r="AE21" s="1">
        <v>17</v>
      </c>
      <c r="AF21" s="1">
        <v>17</v>
      </c>
      <c r="AG21" s="1">
        <v>17</v>
      </c>
      <c r="AH21" s="1">
        <v>15</v>
      </c>
      <c r="AI21" s="1">
        <v>16</v>
      </c>
      <c r="AJ21" s="1">
        <v>17</v>
      </c>
      <c r="AK21" s="1">
        <v>19</v>
      </c>
      <c r="AL21" s="1">
        <v>18</v>
      </c>
      <c r="AM21" s="1">
        <v>17</v>
      </c>
      <c r="AN21" s="1">
        <v>0</v>
      </c>
      <c r="AO21" s="1">
        <v>15</v>
      </c>
      <c r="AP21" s="1">
        <v>15</v>
      </c>
      <c r="AQ21" s="1">
        <v>19</v>
      </c>
      <c r="AR21" s="1">
        <v>17</v>
      </c>
      <c r="AS21" s="1">
        <v>14</v>
      </c>
      <c r="AT21" s="1">
        <v>16</v>
      </c>
      <c r="AU21" s="1">
        <v>18</v>
      </c>
      <c r="AV21" s="1">
        <v>16</v>
      </c>
      <c r="AW21" s="1">
        <v>16</v>
      </c>
      <c r="AX21" s="1">
        <v>17</v>
      </c>
      <c r="AY21" s="1">
        <v>18</v>
      </c>
      <c r="AZ21" s="1">
        <v>16</v>
      </c>
      <c r="BA21" s="1">
        <v>13</v>
      </c>
      <c r="BB21" s="1">
        <v>17</v>
      </c>
      <c r="BC21" s="1">
        <v>15</v>
      </c>
      <c r="BD21" s="1">
        <v>20</v>
      </c>
      <c r="BE21" s="1">
        <v>17</v>
      </c>
      <c r="BF21" s="1">
        <v>20</v>
      </c>
      <c r="BG21" s="1">
        <v>18</v>
      </c>
      <c r="BH21" s="1">
        <v>18</v>
      </c>
      <c r="BI21" s="1">
        <v>17</v>
      </c>
      <c r="BJ21" s="1">
        <v>17</v>
      </c>
      <c r="BK21" s="1">
        <v>15</v>
      </c>
      <c r="BL21" s="1">
        <v>16</v>
      </c>
      <c r="BM21" s="1">
        <v>17</v>
      </c>
      <c r="BN21" s="1">
        <v>19</v>
      </c>
      <c r="BO21" s="1">
        <v>18</v>
      </c>
      <c r="BP21" s="1">
        <v>17</v>
      </c>
      <c r="BQ21" s="1">
        <v>17</v>
      </c>
      <c r="BR21" s="1">
        <v>0</v>
      </c>
      <c r="BS21" s="1">
        <v>16</v>
      </c>
      <c r="BT21" s="1">
        <v>19</v>
      </c>
      <c r="BU21" s="1">
        <v>17</v>
      </c>
      <c r="BV21" s="1">
        <v>14</v>
      </c>
      <c r="BW21" s="1">
        <v>15</v>
      </c>
      <c r="BX21" s="1">
        <v>17</v>
      </c>
      <c r="BY21" s="1">
        <v>16</v>
      </c>
      <c r="BZ21" s="1">
        <v>13</v>
      </c>
      <c r="CA21" s="1">
        <v>18</v>
      </c>
      <c r="CB21" s="1">
        <v>17</v>
      </c>
      <c r="CC21" s="1">
        <v>15</v>
      </c>
      <c r="CD21" s="1">
        <v>16</v>
      </c>
      <c r="CE21" s="1">
        <v>20</v>
      </c>
      <c r="CF21" s="1">
        <v>17</v>
      </c>
      <c r="CG21" s="1">
        <v>17</v>
      </c>
      <c r="CH21" s="1">
        <v>18</v>
      </c>
      <c r="CI21" s="1">
        <v>20</v>
      </c>
      <c r="CJ21" s="1">
        <v>16</v>
      </c>
      <c r="CK21" s="1">
        <v>18</v>
      </c>
      <c r="CL21" s="1">
        <v>17</v>
      </c>
      <c r="CM21" s="1">
        <v>17</v>
      </c>
      <c r="CN21" s="12">
        <v>17</v>
      </c>
      <c r="CO21" s="1">
        <v>17</v>
      </c>
      <c r="CP21" s="1">
        <v>15</v>
      </c>
      <c r="CQ21" s="1">
        <v>16</v>
      </c>
      <c r="CR21" s="1">
        <v>17</v>
      </c>
      <c r="CS21" s="1">
        <v>19</v>
      </c>
      <c r="CT21" s="1">
        <v>18</v>
      </c>
      <c r="CU21" s="1">
        <v>17</v>
      </c>
      <c r="CV21" s="1">
        <v>17</v>
      </c>
      <c r="CW21" s="1">
        <v>0</v>
      </c>
      <c r="CX21" s="1">
        <v>15</v>
      </c>
      <c r="CY21" s="1">
        <v>19</v>
      </c>
      <c r="CZ21" s="1">
        <v>17</v>
      </c>
      <c r="DA21" s="1">
        <v>14</v>
      </c>
      <c r="DB21" s="1">
        <v>16</v>
      </c>
      <c r="DC21" s="1">
        <v>17</v>
      </c>
      <c r="DD21" s="1">
        <v>16</v>
      </c>
      <c r="DE21" s="1">
        <v>0</v>
      </c>
      <c r="DF21" s="1">
        <v>0</v>
      </c>
      <c r="DG21" s="1">
        <v>0</v>
      </c>
      <c r="DH21" s="1">
        <v>0</v>
      </c>
      <c r="DI21" s="1">
        <v>13</v>
      </c>
      <c r="DJ21" s="1">
        <v>20</v>
      </c>
      <c r="DK21" s="1">
        <v>17</v>
      </c>
      <c r="DL21" s="1">
        <v>16</v>
      </c>
      <c r="DM21" s="1">
        <v>17</v>
      </c>
      <c r="DN21" s="1">
        <v>20</v>
      </c>
      <c r="DO21" s="1">
        <v>18</v>
      </c>
      <c r="DP21" s="1">
        <v>18</v>
      </c>
      <c r="DQ21" s="1">
        <v>17</v>
      </c>
      <c r="DR21" s="1">
        <v>17</v>
      </c>
      <c r="DS21" s="1">
        <v>17</v>
      </c>
      <c r="DT21" s="1">
        <v>18</v>
      </c>
      <c r="DU21" s="9">
        <v>16</v>
      </c>
      <c r="DV21" s="1">
        <v>17</v>
      </c>
      <c r="DW21" s="1">
        <v>19</v>
      </c>
      <c r="DX21" s="1">
        <v>18</v>
      </c>
      <c r="DY21" s="1">
        <v>17</v>
      </c>
      <c r="DZ21" s="1">
        <v>17</v>
      </c>
      <c r="EA21" s="1">
        <v>0</v>
      </c>
      <c r="EB21" s="1">
        <v>0</v>
      </c>
      <c r="EC21" s="1">
        <v>19</v>
      </c>
      <c r="ED21" s="1">
        <v>17</v>
      </c>
      <c r="EE21" s="1">
        <v>14</v>
      </c>
      <c r="EF21" s="1">
        <v>16</v>
      </c>
      <c r="EG21" s="1">
        <v>17</v>
      </c>
      <c r="EH21" s="1">
        <v>16</v>
      </c>
      <c r="EI21" s="1">
        <v>16</v>
      </c>
      <c r="EJ21" s="1">
        <v>17</v>
      </c>
      <c r="EK21" s="9">
        <v>15</v>
      </c>
      <c r="EL21" s="1">
        <v>15</v>
      </c>
      <c r="EM21" s="1">
        <v>13</v>
      </c>
      <c r="EN21" s="1">
        <v>20</v>
      </c>
      <c r="EO21" s="1">
        <v>17</v>
      </c>
      <c r="EP21" s="1">
        <v>16</v>
      </c>
      <c r="EQ21" s="1">
        <v>17</v>
      </c>
      <c r="ER21" s="1">
        <v>20</v>
      </c>
      <c r="ES21" s="1">
        <v>17</v>
      </c>
      <c r="ET21" s="1">
        <v>18</v>
      </c>
      <c r="EU21" s="1">
        <v>17</v>
      </c>
      <c r="EV21" s="1">
        <v>18</v>
      </c>
      <c r="EW21" s="1">
        <v>17</v>
      </c>
      <c r="EX21" s="1">
        <v>17</v>
      </c>
      <c r="EY21" s="9">
        <v>15</v>
      </c>
      <c r="EZ21" s="9">
        <v>16</v>
      </c>
      <c r="FA21" s="9">
        <v>17</v>
      </c>
      <c r="FB21" s="9">
        <v>19</v>
      </c>
      <c r="FC21" s="9">
        <v>18</v>
      </c>
      <c r="FD21" s="9">
        <v>17</v>
      </c>
      <c r="FE21" s="9">
        <v>17</v>
      </c>
      <c r="FF21" s="9">
        <v>15</v>
      </c>
      <c r="FG21" s="9">
        <v>15</v>
      </c>
      <c r="FH21" s="9">
        <v>0</v>
      </c>
      <c r="FI21" s="9">
        <v>17</v>
      </c>
      <c r="FJ21" s="9">
        <v>14</v>
      </c>
      <c r="FK21" s="9">
        <v>16</v>
      </c>
      <c r="FL21" s="9">
        <v>17</v>
      </c>
      <c r="FM21" s="9">
        <v>17</v>
      </c>
      <c r="FN21" s="9">
        <v>16</v>
      </c>
      <c r="FO21" s="9">
        <v>18</v>
      </c>
      <c r="FP21" s="9">
        <v>16</v>
      </c>
      <c r="FQ21" s="9">
        <v>15</v>
      </c>
      <c r="FR21" s="9">
        <v>13</v>
      </c>
      <c r="FS21" s="9">
        <v>20</v>
      </c>
      <c r="FT21" s="9">
        <v>17</v>
      </c>
      <c r="FU21" s="9">
        <v>16</v>
      </c>
      <c r="FV21" s="9">
        <v>18</v>
      </c>
      <c r="FW21" s="9">
        <v>20</v>
      </c>
      <c r="FX21" s="9">
        <v>17</v>
      </c>
      <c r="FY21" s="9">
        <v>18</v>
      </c>
      <c r="FZ21" s="9">
        <v>17</v>
      </c>
      <c r="GA21" s="9">
        <v>17</v>
      </c>
      <c r="GB21" s="9">
        <v>17</v>
      </c>
      <c r="GC21" s="9">
        <v>15</v>
      </c>
      <c r="GD21" s="9">
        <v>16</v>
      </c>
      <c r="GE21" s="9">
        <v>17</v>
      </c>
      <c r="GF21" s="9">
        <v>19</v>
      </c>
      <c r="GG21" s="9">
        <v>18</v>
      </c>
      <c r="GH21" s="9">
        <v>17</v>
      </c>
      <c r="GI21" s="9">
        <v>17</v>
      </c>
      <c r="GJ21" s="9">
        <v>15</v>
      </c>
      <c r="GK21" s="9">
        <v>15</v>
      </c>
      <c r="GL21" s="9">
        <v>19</v>
      </c>
      <c r="GM21" s="9">
        <v>17</v>
      </c>
      <c r="GN21" s="9">
        <v>0</v>
      </c>
      <c r="GO21" s="9">
        <v>16</v>
      </c>
      <c r="GP21" s="9">
        <v>17</v>
      </c>
      <c r="GQ21" s="9">
        <v>16</v>
      </c>
      <c r="GR21" s="9">
        <v>16</v>
      </c>
      <c r="GS21" s="9">
        <v>17</v>
      </c>
      <c r="GT21" s="9">
        <v>17</v>
      </c>
      <c r="GU21" s="9">
        <v>13</v>
      </c>
      <c r="GV21" s="9">
        <v>18</v>
      </c>
      <c r="GW21" s="9">
        <v>20</v>
      </c>
      <c r="GX21" s="9">
        <v>15</v>
      </c>
      <c r="GY21" s="9">
        <v>16</v>
      </c>
      <c r="GZ21" s="9">
        <v>17</v>
      </c>
      <c r="HA21" s="9">
        <v>20</v>
      </c>
      <c r="HB21" s="9">
        <v>18</v>
      </c>
      <c r="HC21" s="9">
        <v>18</v>
      </c>
      <c r="HD21" s="9">
        <v>17</v>
      </c>
      <c r="HE21" s="9">
        <v>17</v>
      </c>
      <c r="HF21" s="9">
        <v>17</v>
      </c>
      <c r="HG21" s="9">
        <v>17</v>
      </c>
      <c r="HH21" s="9">
        <v>16</v>
      </c>
      <c r="HI21" s="9">
        <v>18</v>
      </c>
      <c r="HJ21" s="9">
        <v>17</v>
      </c>
      <c r="HK21" s="9">
        <v>15</v>
      </c>
      <c r="HL21" s="9">
        <v>19</v>
      </c>
      <c r="HM21" s="9">
        <v>17</v>
      </c>
      <c r="HN21" s="9">
        <v>17</v>
      </c>
      <c r="HO21" s="9">
        <v>15</v>
      </c>
      <c r="HP21" s="9">
        <v>16</v>
      </c>
      <c r="HQ21" s="9">
        <v>19</v>
      </c>
      <c r="HR21" s="9">
        <v>14</v>
      </c>
      <c r="HS21" s="9">
        <v>15</v>
      </c>
      <c r="HT21" s="1">
        <v>0</v>
      </c>
      <c r="HU21" s="9">
        <v>17</v>
      </c>
      <c r="HV21" s="9">
        <v>16</v>
      </c>
      <c r="HW21" s="9">
        <v>18</v>
      </c>
      <c r="HX21" s="9">
        <v>17</v>
      </c>
      <c r="HY21" s="9">
        <v>16</v>
      </c>
      <c r="HZ21" s="9">
        <v>15</v>
      </c>
      <c r="IA21" s="9">
        <v>13</v>
      </c>
      <c r="IB21" s="9">
        <v>8</v>
      </c>
      <c r="IC21" s="9">
        <v>17</v>
      </c>
      <c r="ID21" s="9">
        <v>18</v>
      </c>
      <c r="IE21" s="9">
        <v>17</v>
      </c>
      <c r="IF21" s="9">
        <v>20</v>
      </c>
      <c r="IG21" s="9">
        <v>20</v>
      </c>
      <c r="IH21" s="9">
        <v>17</v>
      </c>
      <c r="II21" s="9">
        <v>18</v>
      </c>
      <c r="IJ21" s="9">
        <v>17</v>
      </c>
      <c r="IK21" s="9">
        <v>17</v>
      </c>
      <c r="IL21" s="9">
        <v>17</v>
      </c>
      <c r="IM21" s="1">
        <v>15</v>
      </c>
      <c r="IN21" s="1">
        <v>16</v>
      </c>
      <c r="IO21" s="1">
        <v>17</v>
      </c>
      <c r="IP21" s="1">
        <v>19</v>
      </c>
      <c r="IQ21" s="9">
        <v>18</v>
      </c>
      <c r="IR21" s="9">
        <v>17</v>
      </c>
      <c r="IS21" s="9">
        <v>17</v>
      </c>
      <c r="IT21" s="1">
        <v>15</v>
      </c>
      <c r="IU21" s="1">
        <v>0</v>
      </c>
      <c r="IV21" s="1">
        <v>19</v>
      </c>
      <c r="IW21" s="1">
        <v>16</v>
      </c>
      <c r="IX21" s="1">
        <v>14</v>
      </c>
      <c r="IY21" s="1">
        <v>17</v>
      </c>
      <c r="IZ21" s="1">
        <v>0</v>
      </c>
      <c r="JA21" s="1">
        <v>16</v>
      </c>
      <c r="JB21" s="1">
        <v>17</v>
      </c>
      <c r="JC21" s="1">
        <v>16</v>
      </c>
      <c r="JD21" s="1">
        <v>18</v>
      </c>
      <c r="JE21" s="1">
        <v>15</v>
      </c>
      <c r="JF21" s="1">
        <v>13</v>
      </c>
      <c r="JG21" s="1">
        <v>20</v>
      </c>
      <c r="JH21" s="1">
        <v>17</v>
      </c>
      <c r="JI21" s="1">
        <v>20</v>
      </c>
      <c r="JJ21" s="1">
        <v>17</v>
      </c>
      <c r="JK21" s="1">
        <v>18</v>
      </c>
      <c r="JL21" s="1">
        <v>16</v>
      </c>
      <c r="JM21" s="1">
        <v>18</v>
      </c>
      <c r="JN21" s="1">
        <v>17</v>
      </c>
      <c r="JO21" s="1">
        <v>17</v>
      </c>
      <c r="JP21" s="1">
        <v>17</v>
      </c>
      <c r="JQ21" s="9">
        <v>18</v>
      </c>
      <c r="JR21" s="9">
        <v>18</v>
      </c>
      <c r="JS21" s="9">
        <v>15</v>
      </c>
      <c r="JT21" s="9">
        <v>20</v>
      </c>
      <c r="JU21" s="9">
        <v>23</v>
      </c>
      <c r="JV21" s="9">
        <v>19</v>
      </c>
      <c r="JW21" s="9">
        <v>21</v>
      </c>
      <c r="JX21" s="9">
        <v>17</v>
      </c>
      <c r="JY21" s="9">
        <v>18</v>
      </c>
      <c r="JZ21" s="9">
        <v>14</v>
      </c>
      <c r="KA21" s="1">
        <v>16</v>
      </c>
      <c r="KB21" s="9">
        <v>22</v>
      </c>
      <c r="KC21" s="9">
        <v>16</v>
      </c>
      <c r="KD21" s="9">
        <v>21</v>
      </c>
      <c r="KE21" s="9">
        <v>0</v>
      </c>
      <c r="KF21" s="9">
        <v>15</v>
      </c>
      <c r="KG21" s="1">
        <v>14</v>
      </c>
      <c r="KH21" s="1">
        <v>15</v>
      </c>
      <c r="KI21" s="9">
        <v>14</v>
      </c>
      <c r="KJ21" s="9">
        <v>20</v>
      </c>
      <c r="KK21" s="9">
        <v>20</v>
      </c>
      <c r="KL21" s="9">
        <v>15</v>
      </c>
      <c r="KM21" s="9">
        <v>15</v>
      </c>
      <c r="KN21" s="9">
        <v>18</v>
      </c>
      <c r="KO21" s="9">
        <v>16</v>
      </c>
      <c r="KP21" s="9">
        <v>15</v>
      </c>
      <c r="KQ21" s="9">
        <v>21</v>
      </c>
      <c r="KR21" s="9">
        <v>23</v>
      </c>
      <c r="KS21" s="9">
        <v>17</v>
      </c>
      <c r="KT21" s="9">
        <v>15</v>
      </c>
      <c r="KU21" s="9">
        <v>15</v>
      </c>
    </row>
    <row r="22" spans="1:307" ht="15.75" customHeight="1" x14ac:dyDescent="0.2">
      <c r="A22" s="1" t="s">
        <v>22</v>
      </c>
      <c r="B22" s="9">
        <v>1200</v>
      </c>
      <c r="C22" s="1">
        <v>43</v>
      </c>
      <c r="D22" s="1">
        <v>40</v>
      </c>
      <c r="E22" s="1">
        <v>40</v>
      </c>
      <c r="F22" s="1">
        <v>41</v>
      </c>
      <c r="G22" s="9">
        <v>35</v>
      </c>
      <c r="H22" s="9">
        <v>40</v>
      </c>
      <c r="I22" s="1">
        <v>0</v>
      </c>
      <c r="J22" s="1">
        <v>41</v>
      </c>
      <c r="K22" s="1">
        <v>46</v>
      </c>
      <c r="L22" s="1">
        <v>39</v>
      </c>
      <c r="M22" s="1">
        <v>36</v>
      </c>
      <c r="N22" s="1">
        <v>36</v>
      </c>
      <c r="O22" s="1">
        <v>43</v>
      </c>
      <c r="P22" s="1">
        <v>34</v>
      </c>
      <c r="Q22" s="1">
        <v>32</v>
      </c>
      <c r="R22" s="1">
        <v>40</v>
      </c>
      <c r="S22" s="1">
        <v>39</v>
      </c>
      <c r="T22" s="1">
        <v>37</v>
      </c>
      <c r="U22" s="1">
        <v>39</v>
      </c>
      <c r="V22" s="1">
        <v>36</v>
      </c>
      <c r="W22" s="1">
        <v>40</v>
      </c>
      <c r="X22" s="1">
        <v>47</v>
      </c>
      <c r="Y22" s="1">
        <v>38</v>
      </c>
      <c r="Z22" s="1">
        <v>40</v>
      </c>
      <c r="AA22" s="1">
        <v>52</v>
      </c>
      <c r="AB22" s="1">
        <v>39</v>
      </c>
      <c r="AC22" s="1">
        <v>38</v>
      </c>
      <c r="AD22" s="1">
        <v>38</v>
      </c>
      <c r="AE22" s="1">
        <v>45</v>
      </c>
      <c r="AF22" s="1">
        <v>28</v>
      </c>
      <c r="AG22" s="1">
        <v>43</v>
      </c>
      <c r="AH22" s="1">
        <v>43</v>
      </c>
      <c r="AI22" s="1">
        <v>40</v>
      </c>
      <c r="AJ22" s="1">
        <v>41</v>
      </c>
      <c r="AK22" s="1">
        <v>40</v>
      </c>
      <c r="AL22" s="1">
        <v>35</v>
      </c>
      <c r="AM22" s="1">
        <v>40</v>
      </c>
      <c r="AN22" s="1">
        <v>0</v>
      </c>
      <c r="AO22" s="1">
        <v>41</v>
      </c>
      <c r="AP22" s="1">
        <v>46</v>
      </c>
      <c r="AQ22" s="1">
        <v>36</v>
      </c>
      <c r="AR22" s="1">
        <v>39</v>
      </c>
      <c r="AS22" s="1">
        <v>36</v>
      </c>
      <c r="AT22" s="1">
        <v>43</v>
      </c>
      <c r="AU22" s="1">
        <v>39</v>
      </c>
      <c r="AV22" s="1">
        <v>32</v>
      </c>
      <c r="AW22" s="1">
        <v>40</v>
      </c>
      <c r="AX22" s="1">
        <v>39</v>
      </c>
      <c r="AY22" s="1">
        <v>36</v>
      </c>
      <c r="AZ22" s="1">
        <v>38</v>
      </c>
      <c r="BA22" s="1">
        <v>37</v>
      </c>
      <c r="BB22" s="1">
        <v>39</v>
      </c>
      <c r="BC22" s="1">
        <v>47</v>
      </c>
      <c r="BD22" s="1">
        <v>40</v>
      </c>
      <c r="BE22" s="1">
        <v>40</v>
      </c>
      <c r="BF22" s="1">
        <v>52</v>
      </c>
      <c r="BG22" s="1">
        <v>39</v>
      </c>
      <c r="BH22" s="1">
        <v>38</v>
      </c>
      <c r="BI22" s="1">
        <v>38</v>
      </c>
      <c r="BJ22" s="1">
        <v>34</v>
      </c>
      <c r="BK22" s="1">
        <v>43</v>
      </c>
      <c r="BL22" s="1">
        <v>40</v>
      </c>
      <c r="BM22" s="1">
        <v>41</v>
      </c>
      <c r="BN22" s="1">
        <v>40</v>
      </c>
      <c r="BO22" s="1">
        <v>35</v>
      </c>
      <c r="BP22" s="1">
        <v>40</v>
      </c>
      <c r="BQ22" s="1">
        <v>36</v>
      </c>
      <c r="BR22" s="1">
        <v>0</v>
      </c>
      <c r="BS22" s="1">
        <v>43</v>
      </c>
      <c r="BT22" s="1">
        <v>36</v>
      </c>
      <c r="BU22" s="1">
        <v>39</v>
      </c>
      <c r="BV22" s="1">
        <v>36</v>
      </c>
      <c r="BW22" s="1">
        <v>46</v>
      </c>
      <c r="BX22" s="1">
        <v>34</v>
      </c>
      <c r="BY22" s="1">
        <v>32</v>
      </c>
      <c r="BZ22" s="1">
        <v>37</v>
      </c>
      <c r="CA22" s="1">
        <v>36</v>
      </c>
      <c r="CB22" s="1">
        <v>39</v>
      </c>
      <c r="CC22" s="1">
        <v>47</v>
      </c>
      <c r="CD22" s="1">
        <v>40</v>
      </c>
      <c r="CE22" s="1">
        <v>40</v>
      </c>
      <c r="CF22" s="1">
        <v>39</v>
      </c>
      <c r="CG22" s="1">
        <v>38</v>
      </c>
      <c r="CH22" s="1">
        <v>39</v>
      </c>
      <c r="CI22" s="1">
        <v>52</v>
      </c>
      <c r="CJ22" s="1">
        <v>38</v>
      </c>
      <c r="CK22" s="1">
        <v>38</v>
      </c>
      <c r="CL22" s="1">
        <v>40</v>
      </c>
      <c r="CM22" s="1">
        <v>45</v>
      </c>
      <c r="CN22" s="12">
        <v>28</v>
      </c>
      <c r="CO22" s="1">
        <v>43</v>
      </c>
      <c r="CP22" s="1">
        <v>43</v>
      </c>
      <c r="CQ22" s="1">
        <v>40</v>
      </c>
      <c r="CR22" s="1">
        <v>41</v>
      </c>
      <c r="CS22" s="1">
        <v>40</v>
      </c>
      <c r="CT22" s="1">
        <v>35</v>
      </c>
      <c r="CU22" s="1">
        <v>40</v>
      </c>
      <c r="CV22" s="1">
        <v>36</v>
      </c>
      <c r="CW22" s="1">
        <v>0</v>
      </c>
      <c r="CX22" s="1">
        <v>46</v>
      </c>
      <c r="CY22" s="1">
        <v>36</v>
      </c>
      <c r="CZ22" s="1">
        <v>39</v>
      </c>
      <c r="DA22" s="1">
        <v>36</v>
      </c>
      <c r="DB22" s="1">
        <v>43</v>
      </c>
      <c r="DC22" s="1">
        <v>34</v>
      </c>
      <c r="DD22" s="1">
        <v>32</v>
      </c>
      <c r="DE22" s="1">
        <v>0</v>
      </c>
      <c r="DF22" s="1">
        <v>0</v>
      </c>
      <c r="DG22" s="1">
        <v>0</v>
      </c>
      <c r="DH22" s="1">
        <v>0</v>
      </c>
      <c r="DI22" s="1">
        <v>37</v>
      </c>
      <c r="DJ22" s="1">
        <v>40</v>
      </c>
      <c r="DK22" s="1">
        <v>39</v>
      </c>
      <c r="DL22" s="1">
        <v>38</v>
      </c>
      <c r="DM22" s="1">
        <v>40</v>
      </c>
      <c r="DN22" s="1">
        <v>52</v>
      </c>
      <c r="DO22" s="1">
        <v>39</v>
      </c>
      <c r="DP22" s="1">
        <v>38</v>
      </c>
      <c r="DQ22" s="1">
        <v>38</v>
      </c>
      <c r="DR22" s="1">
        <v>45</v>
      </c>
      <c r="DS22" s="1">
        <v>28</v>
      </c>
      <c r="DT22" s="1">
        <v>36</v>
      </c>
      <c r="DU22" s="9">
        <v>40</v>
      </c>
      <c r="DV22" s="1">
        <v>41</v>
      </c>
      <c r="DW22" s="1">
        <v>40</v>
      </c>
      <c r="DX22" s="1">
        <v>35</v>
      </c>
      <c r="DY22" s="1">
        <v>40</v>
      </c>
      <c r="DZ22" s="1">
        <v>36</v>
      </c>
      <c r="EA22" s="1">
        <v>0</v>
      </c>
      <c r="EB22" s="1">
        <v>0</v>
      </c>
      <c r="EC22" s="1">
        <v>36</v>
      </c>
      <c r="ED22" s="1">
        <v>39</v>
      </c>
      <c r="EE22" s="1">
        <v>36</v>
      </c>
      <c r="EF22" s="1">
        <v>43</v>
      </c>
      <c r="EG22" s="1">
        <v>34</v>
      </c>
      <c r="EH22" s="1">
        <v>32</v>
      </c>
      <c r="EI22" s="1">
        <v>40</v>
      </c>
      <c r="EJ22" s="1">
        <v>39</v>
      </c>
      <c r="EK22" s="9">
        <v>43</v>
      </c>
      <c r="EL22" s="1">
        <v>47</v>
      </c>
      <c r="EM22" s="1">
        <v>37</v>
      </c>
      <c r="EN22" s="1">
        <v>40</v>
      </c>
      <c r="EO22" s="1">
        <v>39</v>
      </c>
      <c r="EP22" s="1">
        <v>38</v>
      </c>
      <c r="EQ22" s="1">
        <v>40</v>
      </c>
      <c r="ER22" s="1">
        <v>52</v>
      </c>
      <c r="ES22" s="1">
        <v>45</v>
      </c>
      <c r="ET22" s="1">
        <v>38</v>
      </c>
      <c r="EU22" s="1">
        <v>38</v>
      </c>
      <c r="EV22" s="1">
        <v>39</v>
      </c>
      <c r="EW22" s="1">
        <v>28</v>
      </c>
      <c r="EX22" s="1">
        <v>43</v>
      </c>
      <c r="EY22" s="9">
        <v>43</v>
      </c>
      <c r="EZ22" s="9">
        <v>40</v>
      </c>
      <c r="FA22" s="9">
        <v>41</v>
      </c>
      <c r="FB22" s="9">
        <v>40</v>
      </c>
      <c r="FC22" s="9">
        <v>35</v>
      </c>
      <c r="FD22" s="9">
        <v>40</v>
      </c>
      <c r="FE22" s="9">
        <v>36</v>
      </c>
      <c r="FF22" s="9">
        <v>41</v>
      </c>
      <c r="FG22" s="9">
        <v>46</v>
      </c>
      <c r="FH22" s="9">
        <v>0</v>
      </c>
      <c r="FI22" s="9">
        <v>39</v>
      </c>
      <c r="FJ22" s="9">
        <v>36</v>
      </c>
      <c r="FK22" s="9">
        <v>43</v>
      </c>
      <c r="FL22" s="9">
        <v>34</v>
      </c>
      <c r="FM22" s="9">
        <v>39</v>
      </c>
      <c r="FN22" s="9">
        <v>32</v>
      </c>
      <c r="FO22" s="9">
        <v>36</v>
      </c>
      <c r="FP22" s="9">
        <v>40</v>
      </c>
      <c r="FQ22" s="9">
        <v>47</v>
      </c>
      <c r="FR22" s="9">
        <v>37</v>
      </c>
      <c r="FS22" s="9">
        <v>40</v>
      </c>
      <c r="FT22" s="9">
        <v>39</v>
      </c>
      <c r="FU22" s="9">
        <v>38</v>
      </c>
      <c r="FV22" s="9">
        <v>39</v>
      </c>
      <c r="FW22" s="9">
        <v>52</v>
      </c>
      <c r="FX22" s="9">
        <v>40</v>
      </c>
      <c r="FY22" s="9">
        <v>38</v>
      </c>
      <c r="FZ22" s="9">
        <v>45</v>
      </c>
      <c r="GA22" s="9">
        <v>38</v>
      </c>
      <c r="GB22" s="9">
        <v>28</v>
      </c>
      <c r="GC22" s="9">
        <v>43</v>
      </c>
      <c r="GD22" s="9">
        <v>40</v>
      </c>
      <c r="GE22" s="9">
        <v>41</v>
      </c>
      <c r="GF22" s="9">
        <v>40</v>
      </c>
      <c r="GG22" s="9">
        <v>35</v>
      </c>
      <c r="GH22" s="9">
        <v>40</v>
      </c>
      <c r="GI22" s="9">
        <v>36</v>
      </c>
      <c r="GJ22" s="9">
        <v>41</v>
      </c>
      <c r="GK22" s="9">
        <v>46</v>
      </c>
      <c r="GL22" s="9">
        <v>36</v>
      </c>
      <c r="GM22" s="9">
        <v>39</v>
      </c>
      <c r="GN22" s="9">
        <v>0</v>
      </c>
      <c r="GO22" s="9">
        <v>43</v>
      </c>
      <c r="GP22" s="9">
        <v>34</v>
      </c>
      <c r="GQ22" s="9">
        <v>32</v>
      </c>
      <c r="GR22" s="9">
        <v>40</v>
      </c>
      <c r="GS22" s="9">
        <v>39</v>
      </c>
      <c r="GT22" s="9">
        <v>39</v>
      </c>
      <c r="GU22" s="9">
        <v>37</v>
      </c>
      <c r="GV22" s="9">
        <v>36</v>
      </c>
      <c r="GW22" s="9">
        <v>40</v>
      </c>
      <c r="GX22" s="9">
        <v>47</v>
      </c>
      <c r="GY22" s="9">
        <v>38</v>
      </c>
      <c r="GZ22" s="9">
        <v>40</v>
      </c>
      <c r="HA22" s="9">
        <v>52</v>
      </c>
      <c r="HB22" s="9">
        <v>39</v>
      </c>
      <c r="HC22" s="9">
        <v>38</v>
      </c>
      <c r="HD22" s="9">
        <v>38</v>
      </c>
      <c r="HE22" s="9">
        <v>45</v>
      </c>
      <c r="HF22" s="9">
        <v>28</v>
      </c>
      <c r="HG22" s="9">
        <v>43</v>
      </c>
      <c r="HH22" s="9">
        <v>40</v>
      </c>
      <c r="HI22" s="9">
        <v>35</v>
      </c>
      <c r="HJ22" s="9">
        <v>41</v>
      </c>
      <c r="HK22" s="9">
        <v>43</v>
      </c>
      <c r="HL22" s="9">
        <v>40</v>
      </c>
      <c r="HM22" s="9">
        <v>40</v>
      </c>
      <c r="HN22" s="9">
        <v>36</v>
      </c>
      <c r="HO22" s="9">
        <v>41</v>
      </c>
      <c r="HP22" s="9">
        <v>43</v>
      </c>
      <c r="HQ22" s="9">
        <v>36</v>
      </c>
      <c r="HR22" s="9">
        <v>36</v>
      </c>
      <c r="HS22" s="9">
        <v>46</v>
      </c>
      <c r="HT22" s="1">
        <v>0</v>
      </c>
      <c r="HU22" s="9">
        <v>34</v>
      </c>
      <c r="HV22" s="9">
        <v>32</v>
      </c>
      <c r="HW22" s="9">
        <v>36</v>
      </c>
      <c r="HX22" s="9">
        <v>39</v>
      </c>
      <c r="HY22" s="9">
        <v>40</v>
      </c>
      <c r="HZ22" s="9">
        <v>47</v>
      </c>
      <c r="IA22" s="9">
        <v>37</v>
      </c>
      <c r="IB22" s="9">
        <v>16</v>
      </c>
      <c r="IC22" s="9">
        <v>39</v>
      </c>
      <c r="ID22" s="9">
        <v>39</v>
      </c>
      <c r="IE22" s="9">
        <v>40</v>
      </c>
      <c r="IF22" s="9">
        <v>52</v>
      </c>
      <c r="IG22" s="9">
        <v>40</v>
      </c>
      <c r="IH22" s="9">
        <v>45</v>
      </c>
      <c r="II22" s="9">
        <v>38</v>
      </c>
      <c r="IJ22" s="9">
        <v>28</v>
      </c>
      <c r="IK22" s="9">
        <v>38</v>
      </c>
      <c r="IL22" s="9">
        <v>43</v>
      </c>
      <c r="IM22" s="1">
        <v>43</v>
      </c>
      <c r="IN22" s="1">
        <v>40</v>
      </c>
      <c r="IO22" s="1">
        <v>41</v>
      </c>
      <c r="IP22" s="1">
        <v>40</v>
      </c>
      <c r="IQ22" s="9">
        <v>35</v>
      </c>
      <c r="IR22" s="9">
        <v>40</v>
      </c>
      <c r="IS22" s="9">
        <v>36</v>
      </c>
      <c r="IT22" s="1">
        <v>41</v>
      </c>
      <c r="IU22" s="1">
        <v>0</v>
      </c>
      <c r="IV22" s="1">
        <v>36</v>
      </c>
      <c r="IW22" s="1">
        <v>43</v>
      </c>
      <c r="IX22" s="1">
        <v>36</v>
      </c>
      <c r="IY22" s="1">
        <v>39</v>
      </c>
      <c r="IZ22" s="1">
        <v>0</v>
      </c>
      <c r="JA22" s="1">
        <v>40</v>
      </c>
      <c r="JB22" s="1">
        <v>39</v>
      </c>
      <c r="JC22" s="1">
        <v>32</v>
      </c>
      <c r="JD22" s="1">
        <v>36</v>
      </c>
      <c r="JE22" s="1">
        <v>47</v>
      </c>
      <c r="JF22" s="1">
        <v>37</v>
      </c>
      <c r="JG22" s="1">
        <v>40</v>
      </c>
      <c r="JH22" s="1">
        <v>39</v>
      </c>
      <c r="JI22" s="1">
        <v>52</v>
      </c>
      <c r="JJ22" s="1">
        <v>38</v>
      </c>
      <c r="JK22" s="1">
        <v>39</v>
      </c>
      <c r="JL22" s="1">
        <v>38</v>
      </c>
      <c r="JM22" s="1">
        <v>38</v>
      </c>
      <c r="JN22" s="1">
        <v>40</v>
      </c>
      <c r="JO22" s="1">
        <v>45</v>
      </c>
      <c r="JP22" s="1">
        <v>28</v>
      </c>
      <c r="JQ22" s="9">
        <v>38</v>
      </c>
      <c r="JR22" s="9">
        <v>36</v>
      </c>
      <c r="JS22" s="9">
        <v>39</v>
      </c>
      <c r="JT22" s="9">
        <v>46</v>
      </c>
      <c r="JU22" s="9">
        <v>46</v>
      </c>
      <c r="JV22" s="9">
        <v>40</v>
      </c>
      <c r="JW22" s="9">
        <v>46</v>
      </c>
      <c r="JX22" s="9">
        <v>34</v>
      </c>
      <c r="JY22" s="9">
        <v>32</v>
      </c>
      <c r="JZ22" s="9">
        <v>34</v>
      </c>
      <c r="KA22" s="1">
        <v>36</v>
      </c>
      <c r="KB22" s="9">
        <v>41</v>
      </c>
      <c r="KC22" s="9">
        <v>33</v>
      </c>
      <c r="KD22" s="9">
        <v>44</v>
      </c>
      <c r="KE22" s="9">
        <v>0</v>
      </c>
      <c r="KF22" s="9">
        <v>35</v>
      </c>
      <c r="KG22" s="1">
        <v>38</v>
      </c>
      <c r="KH22" s="1">
        <v>40</v>
      </c>
      <c r="KI22" s="9">
        <v>31</v>
      </c>
      <c r="KJ22" s="9">
        <v>45</v>
      </c>
      <c r="KK22" s="9">
        <v>45</v>
      </c>
      <c r="KL22" s="9">
        <v>33</v>
      </c>
      <c r="KM22" s="9">
        <v>30</v>
      </c>
      <c r="KN22" s="9">
        <v>38</v>
      </c>
      <c r="KO22" s="9">
        <v>37</v>
      </c>
      <c r="KP22" s="9">
        <v>35</v>
      </c>
      <c r="KQ22" s="9">
        <v>45</v>
      </c>
      <c r="KR22" s="9">
        <v>44</v>
      </c>
      <c r="KS22" s="9">
        <v>34</v>
      </c>
      <c r="KT22" s="9">
        <v>32</v>
      </c>
      <c r="KU22" s="9">
        <v>32</v>
      </c>
    </row>
    <row r="23" spans="1:307" ht="15.75" customHeight="1" x14ac:dyDescent="0.2">
      <c r="A23" s="1" t="s">
        <v>23</v>
      </c>
      <c r="B23" s="9">
        <v>1300</v>
      </c>
      <c r="C23" s="1">
        <v>12</v>
      </c>
      <c r="D23" s="1">
        <v>13</v>
      </c>
      <c r="E23" s="1">
        <v>13</v>
      </c>
      <c r="F23" s="1">
        <v>12</v>
      </c>
      <c r="G23" s="9">
        <v>12</v>
      </c>
      <c r="H23" s="9">
        <v>12</v>
      </c>
      <c r="I23" s="1">
        <v>0</v>
      </c>
      <c r="J23" s="1">
        <v>14</v>
      </c>
      <c r="K23" s="1">
        <v>9</v>
      </c>
      <c r="L23" s="1">
        <v>14</v>
      </c>
      <c r="M23" s="1">
        <v>12</v>
      </c>
      <c r="N23" s="1">
        <v>11</v>
      </c>
      <c r="O23" s="1">
        <v>12</v>
      </c>
      <c r="P23" s="1">
        <v>12</v>
      </c>
      <c r="Q23" s="1">
        <v>12</v>
      </c>
      <c r="R23" s="1">
        <v>12</v>
      </c>
      <c r="S23" s="1">
        <v>11</v>
      </c>
      <c r="T23" s="1">
        <v>12</v>
      </c>
      <c r="U23" s="1">
        <v>12</v>
      </c>
      <c r="V23" s="1">
        <v>13</v>
      </c>
      <c r="W23" s="1">
        <v>10</v>
      </c>
      <c r="X23" s="1">
        <v>12</v>
      </c>
      <c r="Y23" s="1">
        <v>11</v>
      </c>
      <c r="Z23" s="1">
        <v>12</v>
      </c>
      <c r="AA23" s="1">
        <v>14</v>
      </c>
      <c r="AB23" s="1">
        <v>12</v>
      </c>
      <c r="AC23" s="1">
        <v>12</v>
      </c>
      <c r="AD23" s="1">
        <v>13</v>
      </c>
      <c r="AE23" s="1">
        <v>11</v>
      </c>
      <c r="AF23" s="1">
        <v>10</v>
      </c>
      <c r="AG23" s="1">
        <v>12</v>
      </c>
      <c r="AH23" s="1">
        <v>12</v>
      </c>
      <c r="AI23" s="1">
        <v>13</v>
      </c>
      <c r="AJ23" s="1">
        <v>12</v>
      </c>
      <c r="AK23" s="1">
        <v>13</v>
      </c>
      <c r="AL23" s="1">
        <v>12</v>
      </c>
      <c r="AM23" s="1">
        <v>12</v>
      </c>
      <c r="AN23" s="1">
        <v>0</v>
      </c>
      <c r="AO23" s="1">
        <v>14</v>
      </c>
      <c r="AP23" s="1">
        <v>9</v>
      </c>
      <c r="AQ23" s="1">
        <v>12</v>
      </c>
      <c r="AR23" s="1">
        <v>14</v>
      </c>
      <c r="AS23" s="1">
        <v>11</v>
      </c>
      <c r="AT23" s="1">
        <v>12</v>
      </c>
      <c r="AU23" s="1">
        <v>12</v>
      </c>
      <c r="AV23" s="1">
        <v>12</v>
      </c>
      <c r="AW23" s="1">
        <v>12</v>
      </c>
      <c r="AX23" s="1">
        <v>11</v>
      </c>
      <c r="AY23" s="1">
        <v>13</v>
      </c>
      <c r="AZ23" s="1">
        <v>11</v>
      </c>
      <c r="BA23" s="1">
        <v>12</v>
      </c>
      <c r="BB23" s="1">
        <v>12</v>
      </c>
      <c r="BC23" s="1">
        <v>12</v>
      </c>
      <c r="BD23" s="1">
        <v>10</v>
      </c>
      <c r="BE23" s="1">
        <v>12</v>
      </c>
      <c r="BF23" s="1">
        <v>14</v>
      </c>
      <c r="BG23" s="1">
        <v>12</v>
      </c>
      <c r="BH23" s="1">
        <v>13</v>
      </c>
      <c r="BI23" s="1">
        <v>12</v>
      </c>
      <c r="BJ23" s="1">
        <v>12</v>
      </c>
      <c r="BK23" s="1">
        <v>12</v>
      </c>
      <c r="BL23" s="1">
        <v>13</v>
      </c>
      <c r="BM23" s="1">
        <v>12</v>
      </c>
      <c r="BN23" s="1">
        <v>13</v>
      </c>
      <c r="BO23" s="1">
        <v>12</v>
      </c>
      <c r="BP23" s="1">
        <v>12</v>
      </c>
      <c r="BQ23" s="1">
        <v>12</v>
      </c>
      <c r="BR23" s="1">
        <v>0</v>
      </c>
      <c r="BS23" s="1">
        <v>12</v>
      </c>
      <c r="BT23" s="1">
        <v>12</v>
      </c>
      <c r="BU23" s="1">
        <v>14</v>
      </c>
      <c r="BV23" s="1">
        <v>11</v>
      </c>
      <c r="BW23" s="1">
        <v>9</v>
      </c>
      <c r="BX23" s="1">
        <v>12</v>
      </c>
      <c r="BY23" s="1">
        <v>12</v>
      </c>
      <c r="BZ23" s="1">
        <v>12</v>
      </c>
      <c r="CA23" s="1">
        <v>13</v>
      </c>
      <c r="CB23" s="1">
        <v>11</v>
      </c>
      <c r="CC23" s="1">
        <v>12</v>
      </c>
      <c r="CD23" s="1">
        <v>12</v>
      </c>
      <c r="CE23" s="1">
        <v>10</v>
      </c>
      <c r="CF23" s="1">
        <v>12</v>
      </c>
      <c r="CG23" s="1">
        <v>12</v>
      </c>
      <c r="CH23" s="1">
        <v>12</v>
      </c>
      <c r="CI23" s="1">
        <v>14</v>
      </c>
      <c r="CJ23" s="1">
        <v>11</v>
      </c>
      <c r="CK23" s="1">
        <v>13</v>
      </c>
      <c r="CL23" s="1">
        <v>12</v>
      </c>
      <c r="CM23" s="1">
        <v>11</v>
      </c>
      <c r="CN23" s="12">
        <v>10</v>
      </c>
      <c r="CO23" s="1">
        <v>12</v>
      </c>
      <c r="CP23" s="1">
        <v>12</v>
      </c>
      <c r="CQ23" s="1">
        <v>13</v>
      </c>
      <c r="CR23" s="1">
        <v>12</v>
      </c>
      <c r="CS23" s="1">
        <v>13</v>
      </c>
      <c r="CT23" s="1">
        <v>12</v>
      </c>
      <c r="CU23" s="1">
        <v>12</v>
      </c>
      <c r="CV23" s="1">
        <v>12</v>
      </c>
      <c r="CW23" s="1">
        <v>0</v>
      </c>
      <c r="CX23" s="1">
        <v>9</v>
      </c>
      <c r="CY23" s="1">
        <v>12</v>
      </c>
      <c r="CZ23" s="1">
        <v>14</v>
      </c>
      <c r="DA23" s="1">
        <v>11</v>
      </c>
      <c r="DB23" s="1">
        <v>12</v>
      </c>
      <c r="DC23" s="1">
        <v>12</v>
      </c>
      <c r="DD23" s="1">
        <v>12</v>
      </c>
      <c r="DE23" s="1">
        <v>0</v>
      </c>
      <c r="DF23" s="1">
        <v>0</v>
      </c>
      <c r="DG23" s="1">
        <v>0</v>
      </c>
      <c r="DH23" s="1">
        <v>0</v>
      </c>
      <c r="DI23" s="1">
        <v>12</v>
      </c>
      <c r="DJ23" s="1">
        <v>10</v>
      </c>
      <c r="DK23" s="1">
        <v>12</v>
      </c>
      <c r="DL23" s="1">
        <v>11</v>
      </c>
      <c r="DM23" s="1">
        <v>12</v>
      </c>
      <c r="DN23" s="1">
        <v>14</v>
      </c>
      <c r="DO23" s="1">
        <v>12</v>
      </c>
      <c r="DP23" s="1">
        <v>13</v>
      </c>
      <c r="DQ23" s="1">
        <v>12</v>
      </c>
      <c r="DR23" s="1">
        <v>11</v>
      </c>
      <c r="DS23" s="1">
        <v>10</v>
      </c>
      <c r="DT23" s="1">
        <v>13</v>
      </c>
      <c r="DU23" s="9">
        <v>13</v>
      </c>
      <c r="DV23" s="1">
        <v>12</v>
      </c>
      <c r="DW23" s="1">
        <v>13</v>
      </c>
      <c r="DX23" s="1">
        <v>12</v>
      </c>
      <c r="DY23" s="1">
        <v>12</v>
      </c>
      <c r="DZ23" s="1">
        <v>12</v>
      </c>
      <c r="EA23" s="1">
        <v>0</v>
      </c>
      <c r="EB23" s="1">
        <v>0</v>
      </c>
      <c r="EC23" s="1">
        <v>12</v>
      </c>
      <c r="ED23" s="1">
        <v>14</v>
      </c>
      <c r="EE23" s="1">
        <v>11</v>
      </c>
      <c r="EF23" s="1">
        <v>12</v>
      </c>
      <c r="EG23" s="1">
        <v>12</v>
      </c>
      <c r="EH23" s="1">
        <v>12</v>
      </c>
      <c r="EI23" s="1">
        <v>12</v>
      </c>
      <c r="EJ23" s="1">
        <v>11</v>
      </c>
      <c r="EK23" s="9">
        <v>12</v>
      </c>
      <c r="EL23" s="1">
        <v>12</v>
      </c>
      <c r="EM23" s="1">
        <v>12</v>
      </c>
      <c r="EN23" s="1">
        <v>10</v>
      </c>
      <c r="EO23" s="1">
        <v>12</v>
      </c>
      <c r="EP23" s="1">
        <v>11</v>
      </c>
      <c r="EQ23" s="1">
        <v>12</v>
      </c>
      <c r="ER23" s="1">
        <v>14</v>
      </c>
      <c r="ES23" s="1">
        <v>11</v>
      </c>
      <c r="ET23" s="1">
        <v>13</v>
      </c>
      <c r="EU23" s="1">
        <v>12</v>
      </c>
      <c r="EV23" s="1">
        <v>12</v>
      </c>
      <c r="EW23" s="1">
        <v>10</v>
      </c>
      <c r="EX23" s="1">
        <v>12</v>
      </c>
      <c r="EY23" s="9">
        <v>12</v>
      </c>
      <c r="EZ23" s="9">
        <v>13</v>
      </c>
      <c r="FA23" s="9">
        <v>12</v>
      </c>
      <c r="FB23" s="9">
        <v>13</v>
      </c>
      <c r="FC23" s="9">
        <v>12</v>
      </c>
      <c r="FD23" s="9">
        <v>12</v>
      </c>
      <c r="FE23" s="9">
        <v>12</v>
      </c>
      <c r="FF23" s="9">
        <v>14</v>
      </c>
      <c r="FG23" s="9">
        <v>9</v>
      </c>
      <c r="FH23" s="9">
        <v>0</v>
      </c>
      <c r="FI23" s="9">
        <v>14</v>
      </c>
      <c r="FJ23" s="9">
        <v>11</v>
      </c>
      <c r="FK23" s="9">
        <v>12</v>
      </c>
      <c r="FL23" s="9">
        <v>12</v>
      </c>
      <c r="FM23" s="9">
        <v>11</v>
      </c>
      <c r="FN23" s="9">
        <v>12</v>
      </c>
      <c r="FO23" s="9">
        <v>13</v>
      </c>
      <c r="FP23" s="9">
        <v>12</v>
      </c>
      <c r="FQ23" s="9">
        <v>12</v>
      </c>
      <c r="FR23" s="9">
        <v>12</v>
      </c>
      <c r="FS23" s="9">
        <v>10</v>
      </c>
      <c r="FT23" s="9">
        <v>12</v>
      </c>
      <c r="FU23" s="9">
        <v>11</v>
      </c>
      <c r="FV23" s="9">
        <v>12</v>
      </c>
      <c r="FW23" s="9">
        <v>14</v>
      </c>
      <c r="FX23" s="9">
        <v>12</v>
      </c>
      <c r="FY23" s="9">
        <v>13</v>
      </c>
      <c r="FZ23" s="9">
        <v>11</v>
      </c>
      <c r="GA23" s="9">
        <v>12</v>
      </c>
      <c r="GB23" s="9">
        <v>10</v>
      </c>
      <c r="GC23" s="9">
        <v>12</v>
      </c>
      <c r="GD23" s="9">
        <v>13</v>
      </c>
      <c r="GE23" s="9">
        <v>12</v>
      </c>
      <c r="GF23" s="9">
        <v>13</v>
      </c>
      <c r="GG23" s="9">
        <v>12</v>
      </c>
      <c r="GH23" s="9">
        <v>12</v>
      </c>
      <c r="GI23" s="9">
        <v>12</v>
      </c>
      <c r="GJ23" s="9">
        <v>14</v>
      </c>
      <c r="GK23" s="9">
        <v>9</v>
      </c>
      <c r="GL23" s="9">
        <v>12</v>
      </c>
      <c r="GM23" s="9">
        <v>14</v>
      </c>
      <c r="GN23" s="9">
        <v>0</v>
      </c>
      <c r="GO23" s="9">
        <v>12</v>
      </c>
      <c r="GP23" s="9">
        <v>12</v>
      </c>
      <c r="GQ23" s="9">
        <v>12</v>
      </c>
      <c r="GR23" s="9">
        <v>12</v>
      </c>
      <c r="GS23" s="9">
        <v>11</v>
      </c>
      <c r="GT23" s="9">
        <v>12</v>
      </c>
      <c r="GU23" s="9">
        <v>12</v>
      </c>
      <c r="GV23" s="9">
        <v>13</v>
      </c>
      <c r="GW23" s="9">
        <v>10</v>
      </c>
      <c r="GX23" s="9">
        <v>12</v>
      </c>
      <c r="GY23" s="9">
        <v>11</v>
      </c>
      <c r="GZ23" s="9">
        <v>12</v>
      </c>
      <c r="HA23" s="9">
        <v>14</v>
      </c>
      <c r="HB23" s="9">
        <v>12</v>
      </c>
      <c r="HC23" s="9">
        <v>13</v>
      </c>
      <c r="HD23" s="9">
        <v>12</v>
      </c>
      <c r="HE23" s="9">
        <v>11</v>
      </c>
      <c r="HF23" s="9">
        <v>10</v>
      </c>
      <c r="HG23" s="9">
        <v>12</v>
      </c>
      <c r="HH23" s="9">
        <v>13</v>
      </c>
      <c r="HI23" s="9">
        <v>12</v>
      </c>
      <c r="HJ23" s="9">
        <v>12</v>
      </c>
      <c r="HK23" s="9">
        <v>12</v>
      </c>
      <c r="HL23" s="9">
        <v>13</v>
      </c>
      <c r="HM23" s="9">
        <v>12</v>
      </c>
      <c r="HN23" s="9">
        <v>22</v>
      </c>
      <c r="HO23" s="9">
        <v>14</v>
      </c>
      <c r="HP23" s="9">
        <v>12</v>
      </c>
      <c r="HQ23" s="9">
        <v>12</v>
      </c>
      <c r="HR23" s="9">
        <v>11</v>
      </c>
      <c r="HS23" s="9">
        <v>9</v>
      </c>
      <c r="HT23" s="1">
        <v>0</v>
      </c>
      <c r="HU23" s="9">
        <v>12</v>
      </c>
      <c r="HV23" s="9">
        <v>12</v>
      </c>
      <c r="HW23" s="9">
        <v>13</v>
      </c>
      <c r="HX23" s="9">
        <v>11</v>
      </c>
      <c r="HY23" s="9">
        <v>12</v>
      </c>
      <c r="HZ23" s="9">
        <v>12</v>
      </c>
      <c r="IA23" s="9">
        <v>12</v>
      </c>
      <c r="IB23" s="9">
        <v>38</v>
      </c>
      <c r="IC23" s="9">
        <v>12</v>
      </c>
      <c r="ID23" s="9">
        <v>12</v>
      </c>
      <c r="IE23" s="9">
        <v>12</v>
      </c>
      <c r="IF23" s="9">
        <v>14</v>
      </c>
      <c r="IG23" s="9">
        <v>10</v>
      </c>
      <c r="IH23" s="9">
        <v>11</v>
      </c>
      <c r="II23" s="9">
        <v>13</v>
      </c>
      <c r="IJ23" s="9">
        <v>10</v>
      </c>
      <c r="IK23" s="9">
        <v>12</v>
      </c>
      <c r="IL23" s="9">
        <v>12</v>
      </c>
      <c r="IM23" s="1">
        <v>12</v>
      </c>
      <c r="IN23" s="1">
        <v>13</v>
      </c>
      <c r="IO23" s="1">
        <v>12</v>
      </c>
      <c r="IP23" s="1">
        <v>13</v>
      </c>
      <c r="IQ23" s="1">
        <v>12</v>
      </c>
      <c r="IR23" s="1">
        <v>12</v>
      </c>
      <c r="IS23" s="1">
        <v>12</v>
      </c>
      <c r="IT23" s="1">
        <v>14</v>
      </c>
      <c r="IU23" s="1">
        <v>0</v>
      </c>
      <c r="IV23" s="1">
        <v>12</v>
      </c>
      <c r="IW23" s="1">
        <v>12</v>
      </c>
      <c r="IX23" s="1">
        <v>11</v>
      </c>
      <c r="IY23" s="1">
        <v>14</v>
      </c>
      <c r="IZ23" s="1">
        <v>0</v>
      </c>
      <c r="JA23" s="1">
        <v>12</v>
      </c>
      <c r="JB23" s="1">
        <v>11</v>
      </c>
      <c r="JC23" s="1">
        <v>12</v>
      </c>
      <c r="JD23" s="1">
        <v>13</v>
      </c>
      <c r="JE23" s="1">
        <v>12</v>
      </c>
      <c r="JF23" s="1">
        <v>12</v>
      </c>
      <c r="JG23" s="1">
        <v>10</v>
      </c>
      <c r="JH23" s="1">
        <v>12</v>
      </c>
      <c r="JI23" s="1">
        <v>14</v>
      </c>
      <c r="JJ23" s="1">
        <v>12</v>
      </c>
      <c r="JK23" s="1">
        <v>12</v>
      </c>
      <c r="JL23" s="1">
        <v>11</v>
      </c>
      <c r="JM23" s="1">
        <v>13</v>
      </c>
      <c r="JN23" s="1">
        <v>12</v>
      </c>
      <c r="JO23" s="1">
        <v>11</v>
      </c>
      <c r="JP23" s="1">
        <v>10</v>
      </c>
      <c r="JQ23" s="9">
        <v>12</v>
      </c>
      <c r="JR23" s="9">
        <v>12</v>
      </c>
      <c r="JS23" s="9">
        <v>12</v>
      </c>
      <c r="JT23" s="9">
        <v>15</v>
      </c>
      <c r="JU23" s="9">
        <v>14</v>
      </c>
      <c r="JV23" s="9">
        <v>10</v>
      </c>
      <c r="JW23" s="9">
        <v>19</v>
      </c>
      <c r="JX23" s="9">
        <v>11</v>
      </c>
      <c r="JY23" s="9">
        <v>11</v>
      </c>
      <c r="JZ23" s="9">
        <v>9</v>
      </c>
      <c r="KA23" s="1">
        <v>10</v>
      </c>
      <c r="KB23" s="9">
        <v>15</v>
      </c>
      <c r="KC23" s="9">
        <v>10</v>
      </c>
      <c r="KD23" s="9">
        <v>13</v>
      </c>
      <c r="KE23" s="9">
        <v>0</v>
      </c>
      <c r="KF23" s="9">
        <v>10</v>
      </c>
      <c r="KG23" s="1">
        <v>13</v>
      </c>
      <c r="KH23" s="1">
        <v>11</v>
      </c>
      <c r="KI23" s="9">
        <v>10</v>
      </c>
      <c r="KJ23" s="9">
        <v>13</v>
      </c>
      <c r="KK23" s="9">
        <v>13</v>
      </c>
      <c r="KL23" s="9">
        <v>10</v>
      </c>
      <c r="KM23" s="9">
        <v>11</v>
      </c>
      <c r="KN23" s="9">
        <v>11</v>
      </c>
      <c r="KO23" s="9">
        <v>10</v>
      </c>
      <c r="KP23" s="9">
        <v>11</v>
      </c>
      <c r="KQ23" s="9">
        <v>14</v>
      </c>
      <c r="KR23" s="9">
        <v>13</v>
      </c>
      <c r="KS23" s="9">
        <v>12</v>
      </c>
      <c r="KT23" s="9">
        <v>11</v>
      </c>
      <c r="KU23" s="9">
        <v>11</v>
      </c>
    </row>
    <row r="24" spans="1:307" ht="15.75" customHeight="1" x14ac:dyDescent="0.2">
      <c r="A24" s="1" t="s">
        <v>24</v>
      </c>
      <c r="B24" s="9">
        <v>900</v>
      </c>
      <c r="C24" s="1">
        <v>8</v>
      </c>
      <c r="D24" s="1">
        <v>8</v>
      </c>
      <c r="E24" s="1">
        <v>7</v>
      </c>
      <c r="F24" s="1">
        <v>7</v>
      </c>
      <c r="G24" s="9">
        <v>8</v>
      </c>
      <c r="H24" s="9">
        <v>7</v>
      </c>
      <c r="I24" s="1">
        <v>0</v>
      </c>
      <c r="J24" s="1">
        <v>8</v>
      </c>
      <c r="K24" s="1">
        <v>7</v>
      </c>
      <c r="L24" s="1">
        <v>8</v>
      </c>
      <c r="M24" s="1">
        <v>7</v>
      </c>
      <c r="N24" s="1">
        <v>8</v>
      </c>
      <c r="O24" s="1">
        <v>8</v>
      </c>
      <c r="P24" s="1">
        <v>8</v>
      </c>
      <c r="Q24" s="1">
        <v>7</v>
      </c>
      <c r="R24" s="1">
        <v>7</v>
      </c>
      <c r="S24" s="1">
        <v>8</v>
      </c>
      <c r="T24" s="1">
        <v>8</v>
      </c>
      <c r="U24" s="1">
        <v>8</v>
      </c>
      <c r="V24" s="1">
        <v>9</v>
      </c>
      <c r="W24" s="1">
        <v>7</v>
      </c>
      <c r="X24" s="1">
        <v>8</v>
      </c>
      <c r="Y24" s="1">
        <v>7</v>
      </c>
      <c r="Z24" s="1">
        <v>7</v>
      </c>
      <c r="AA24" s="1">
        <v>10</v>
      </c>
      <c r="AB24" s="1">
        <v>9</v>
      </c>
      <c r="AC24" s="1">
        <v>9</v>
      </c>
      <c r="AD24" s="1">
        <v>9</v>
      </c>
      <c r="AE24" s="1">
        <v>6</v>
      </c>
      <c r="AF24" s="1">
        <v>8</v>
      </c>
      <c r="AG24" s="1">
        <v>9</v>
      </c>
      <c r="AH24" s="1">
        <v>8</v>
      </c>
      <c r="AI24" s="1">
        <v>8</v>
      </c>
      <c r="AJ24" s="1">
        <v>7</v>
      </c>
      <c r="AK24" s="1">
        <v>7</v>
      </c>
      <c r="AL24" s="1">
        <v>8</v>
      </c>
      <c r="AM24" s="1">
        <v>7</v>
      </c>
      <c r="AN24" s="1">
        <v>0</v>
      </c>
      <c r="AO24" s="1">
        <v>8</v>
      </c>
      <c r="AP24" s="1">
        <v>7</v>
      </c>
      <c r="AQ24" s="1">
        <v>7</v>
      </c>
      <c r="AR24" s="1">
        <v>8</v>
      </c>
      <c r="AS24" s="1">
        <v>8</v>
      </c>
      <c r="AT24" s="1">
        <v>8</v>
      </c>
      <c r="AU24" s="1">
        <v>9</v>
      </c>
      <c r="AV24" s="1">
        <v>7</v>
      </c>
      <c r="AW24" s="1">
        <v>7</v>
      </c>
      <c r="AX24" s="1">
        <v>8</v>
      </c>
      <c r="AY24" s="1">
        <v>9</v>
      </c>
      <c r="AZ24" s="1">
        <v>7</v>
      </c>
      <c r="BA24" s="1">
        <v>8</v>
      </c>
      <c r="BB24" s="1">
        <v>8</v>
      </c>
      <c r="BC24" s="1">
        <v>8</v>
      </c>
      <c r="BD24" s="1">
        <v>7</v>
      </c>
      <c r="BE24" s="1">
        <v>7</v>
      </c>
      <c r="BF24" s="1">
        <v>10</v>
      </c>
      <c r="BG24" s="1">
        <v>9</v>
      </c>
      <c r="BH24" s="1">
        <v>9</v>
      </c>
      <c r="BI24" s="1">
        <v>9</v>
      </c>
      <c r="BJ24" s="1">
        <v>8</v>
      </c>
      <c r="BK24" s="1">
        <v>8</v>
      </c>
      <c r="BL24" s="1">
        <v>8</v>
      </c>
      <c r="BM24" s="1">
        <v>7</v>
      </c>
      <c r="BN24" s="1">
        <v>7</v>
      </c>
      <c r="BO24" s="1">
        <v>8</v>
      </c>
      <c r="BP24" s="1">
        <v>7</v>
      </c>
      <c r="BQ24" s="1">
        <v>9</v>
      </c>
      <c r="BR24" s="1">
        <v>0</v>
      </c>
      <c r="BS24" s="1">
        <v>8</v>
      </c>
      <c r="BT24" s="1">
        <v>7</v>
      </c>
      <c r="BU24" s="1">
        <v>8</v>
      </c>
      <c r="BV24" s="1">
        <v>8</v>
      </c>
      <c r="BW24" s="1">
        <v>7</v>
      </c>
      <c r="BX24" s="1">
        <v>8</v>
      </c>
      <c r="BY24" s="1">
        <v>7</v>
      </c>
      <c r="BZ24" s="1">
        <v>8</v>
      </c>
      <c r="CA24" s="1">
        <v>9</v>
      </c>
      <c r="CB24" s="1">
        <v>8</v>
      </c>
      <c r="CC24" s="1">
        <v>8</v>
      </c>
      <c r="CD24" s="1">
        <v>7</v>
      </c>
      <c r="CE24" s="1">
        <v>7</v>
      </c>
      <c r="CF24" s="1">
        <v>8</v>
      </c>
      <c r="CG24" s="1">
        <v>9</v>
      </c>
      <c r="CH24" s="1">
        <v>9</v>
      </c>
      <c r="CI24" s="1">
        <v>10</v>
      </c>
      <c r="CJ24" s="1">
        <v>7</v>
      </c>
      <c r="CK24" s="1">
        <v>9</v>
      </c>
      <c r="CL24" s="1">
        <v>7</v>
      </c>
      <c r="CM24" s="1">
        <v>6</v>
      </c>
      <c r="CN24" s="12">
        <v>8</v>
      </c>
      <c r="CO24" s="1">
        <v>9</v>
      </c>
      <c r="CP24" s="1">
        <v>8</v>
      </c>
      <c r="CQ24" s="1">
        <v>8</v>
      </c>
      <c r="CR24" s="1">
        <v>7</v>
      </c>
      <c r="CS24" s="1">
        <v>7</v>
      </c>
      <c r="CT24" s="1">
        <v>8</v>
      </c>
      <c r="CU24" s="1">
        <v>7</v>
      </c>
      <c r="CV24" s="1">
        <v>9</v>
      </c>
      <c r="CW24" s="1">
        <v>0</v>
      </c>
      <c r="CX24" s="1">
        <v>7</v>
      </c>
      <c r="CY24" s="1">
        <v>7</v>
      </c>
      <c r="CZ24" s="1">
        <v>8</v>
      </c>
      <c r="DA24" s="1">
        <v>8</v>
      </c>
      <c r="DB24" s="1">
        <v>8</v>
      </c>
      <c r="DC24" s="1">
        <v>8</v>
      </c>
      <c r="DD24" s="1">
        <v>7</v>
      </c>
      <c r="DE24" s="1">
        <v>0</v>
      </c>
      <c r="DF24" s="1">
        <v>0</v>
      </c>
      <c r="DG24" s="1">
        <v>0</v>
      </c>
      <c r="DH24" s="1">
        <v>0</v>
      </c>
      <c r="DI24" s="1">
        <v>8</v>
      </c>
      <c r="DJ24" s="1">
        <v>7</v>
      </c>
      <c r="DK24" s="1">
        <v>8</v>
      </c>
      <c r="DL24" s="1">
        <v>7</v>
      </c>
      <c r="DM24" s="1">
        <v>7</v>
      </c>
      <c r="DN24" s="1">
        <v>10</v>
      </c>
      <c r="DO24" s="1">
        <v>9</v>
      </c>
      <c r="DP24" s="1">
        <v>9</v>
      </c>
      <c r="DQ24" s="1">
        <v>9</v>
      </c>
      <c r="DR24" s="1">
        <v>6</v>
      </c>
      <c r="DS24" s="1">
        <v>8</v>
      </c>
      <c r="DT24" s="1">
        <v>9</v>
      </c>
      <c r="DU24" s="9">
        <v>8</v>
      </c>
      <c r="DV24" s="1">
        <v>7</v>
      </c>
      <c r="DW24" s="1">
        <v>7</v>
      </c>
      <c r="DX24" s="1">
        <v>8</v>
      </c>
      <c r="DY24" s="1">
        <v>7</v>
      </c>
      <c r="DZ24" s="1">
        <v>9</v>
      </c>
      <c r="EA24" s="1">
        <v>0</v>
      </c>
      <c r="EB24" s="1">
        <v>0</v>
      </c>
      <c r="EC24" s="1">
        <v>7</v>
      </c>
      <c r="ED24" s="1">
        <v>8</v>
      </c>
      <c r="EE24" s="1">
        <v>8</v>
      </c>
      <c r="EF24" s="1">
        <v>8</v>
      </c>
      <c r="EG24" s="1">
        <v>8</v>
      </c>
      <c r="EH24" s="1">
        <v>7</v>
      </c>
      <c r="EI24" s="1">
        <v>7</v>
      </c>
      <c r="EJ24" s="1">
        <v>8</v>
      </c>
      <c r="EK24" s="9">
        <v>8</v>
      </c>
      <c r="EL24" s="1">
        <v>8</v>
      </c>
      <c r="EM24" s="1">
        <v>8</v>
      </c>
      <c r="EN24" s="1">
        <v>7</v>
      </c>
      <c r="EO24" s="1">
        <v>8</v>
      </c>
      <c r="EP24" s="1">
        <v>7</v>
      </c>
      <c r="EQ24" s="1">
        <v>7</v>
      </c>
      <c r="ER24" s="1">
        <v>10</v>
      </c>
      <c r="ES24" s="1">
        <v>6</v>
      </c>
      <c r="ET24" s="1">
        <v>9</v>
      </c>
      <c r="EU24" s="1">
        <v>9</v>
      </c>
      <c r="EV24" s="1">
        <v>9</v>
      </c>
      <c r="EW24" s="1">
        <v>8</v>
      </c>
      <c r="EX24" s="1">
        <v>9</v>
      </c>
      <c r="EY24" s="9">
        <v>8</v>
      </c>
      <c r="EZ24" s="9">
        <v>8</v>
      </c>
      <c r="FA24" s="9">
        <v>7</v>
      </c>
      <c r="FB24" s="9">
        <v>7</v>
      </c>
      <c r="FC24" s="9">
        <v>8</v>
      </c>
      <c r="FD24" s="9">
        <v>7</v>
      </c>
      <c r="FE24" s="9">
        <v>9</v>
      </c>
      <c r="FF24" s="9">
        <v>8</v>
      </c>
      <c r="FG24" s="9">
        <v>7</v>
      </c>
      <c r="FH24" s="9">
        <v>0</v>
      </c>
      <c r="FI24" s="9">
        <v>8</v>
      </c>
      <c r="FJ24" s="9">
        <v>8</v>
      </c>
      <c r="FK24" s="9">
        <v>8</v>
      </c>
      <c r="FL24" s="9">
        <v>8</v>
      </c>
      <c r="FM24" s="9">
        <v>8</v>
      </c>
      <c r="FN24" s="9">
        <v>7</v>
      </c>
      <c r="FO24" s="9">
        <v>9</v>
      </c>
      <c r="FP24" s="9">
        <v>7</v>
      </c>
      <c r="FQ24" s="9">
        <v>8</v>
      </c>
      <c r="FR24" s="9">
        <v>8</v>
      </c>
      <c r="FS24" s="9">
        <v>7</v>
      </c>
      <c r="FT24" s="9">
        <v>8</v>
      </c>
      <c r="FU24" s="9">
        <v>7</v>
      </c>
      <c r="FV24" s="9">
        <v>9</v>
      </c>
      <c r="FW24" s="9">
        <v>10</v>
      </c>
      <c r="FX24" s="9">
        <v>7</v>
      </c>
      <c r="FY24" s="9">
        <v>9</v>
      </c>
      <c r="FZ24" s="9">
        <v>6</v>
      </c>
      <c r="GA24" s="9">
        <v>9</v>
      </c>
      <c r="GB24" s="9">
        <v>8</v>
      </c>
      <c r="GC24" s="9">
        <v>8</v>
      </c>
      <c r="GD24" s="9">
        <v>8</v>
      </c>
      <c r="GE24" s="9">
        <v>7</v>
      </c>
      <c r="GF24" s="9">
        <v>7</v>
      </c>
      <c r="GG24" s="9">
        <v>8</v>
      </c>
      <c r="GH24" s="9">
        <v>7</v>
      </c>
      <c r="GI24" s="9">
        <v>9</v>
      </c>
      <c r="GJ24" s="9">
        <v>8</v>
      </c>
      <c r="GK24" s="9">
        <v>7</v>
      </c>
      <c r="GL24" s="9">
        <v>7</v>
      </c>
      <c r="GM24" s="9">
        <v>8</v>
      </c>
      <c r="GN24" s="9">
        <v>0</v>
      </c>
      <c r="GO24" s="9">
        <v>8</v>
      </c>
      <c r="GP24" s="9">
        <v>8</v>
      </c>
      <c r="GQ24" s="9">
        <v>7</v>
      </c>
      <c r="GR24" s="9">
        <v>7</v>
      </c>
      <c r="GS24" s="9">
        <v>8</v>
      </c>
      <c r="GT24" s="9">
        <v>8</v>
      </c>
      <c r="GU24" s="9">
        <v>8</v>
      </c>
      <c r="GV24" s="9">
        <v>9</v>
      </c>
      <c r="GW24" s="9">
        <v>7</v>
      </c>
      <c r="GX24" s="9">
        <v>8</v>
      </c>
      <c r="GY24" s="9">
        <v>7</v>
      </c>
      <c r="GZ24" s="9">
        <v>7</v>
      </c>
      <c r="HA24" s="9">
        <v>10</v>
      </c>
      <c r="HB24" s="9">
        <v>9</v>
      </c>
      <c r="HC24" s="9">
        <v>9</v>
      </c>
      <c r="HD24" s="9">
        <v>9</v>
      </c>
      <c r="HE24" s="9">
        <v>6</v>
      </c>
      <c r="HF24" s="9">
        <v>8</v>
      </c>
      <c r="HG24" s="9">
        <v>9</v>
      </c>
      <c r="HH24" s="9">
        <v>8</v>
      </c>
      <c r="HI24" s="9">
        <v>8</v>
      </c>
      <c r="HJ24" s="9">
        <v>7</v>
      </c>
      <c r="HK24" s="9">
        <v>8</v>
      </c>
      <c r="HL24" s="9">
        <v>7</v>
      </c>
      <c r="HM24" s="9">
        <v>7</v>
      </c>
      <c r="HN24" s="9">
        <v>9</v>
      </c>
      <c r="HO24" s="9">
        <v>8</v>
      </c>
      <c r="HP24" s="9">
        <v>8</v>
      </c>
      <c r="HQ24" s="9">
        <v>7</v>
      </c>
      <c r="HR24" s="9">
        <v>8</v>
      </c>
      <c r="HS24" s="9">
        <v>7</v>
      </c>
      <c r="HT24" s="1">
        <v>0</v>
      </c>
      <c r="HU24" s="9">
        <v>8</v>
      </c>
      <c r="HV24" s="9">
        <v>7</v>
      </c>
      <c r="HW24" s="9">
        <v>9</v>
      </c>
      <c r="HX24" s="9">
        <v>8</v>
      </c>
      <c r="HY24" s="9">
        <v>7</v>
      </c>
      <c r="HZ24" s="9">
        <v>8</v>
      </c>
      <c r="IA24" s="9">
        <v>8</v>
      </c>
      <c r="IB24" s="9">
        <v>11</v>
      </c>
      <c r="IC24" s="9">
        <v>8</v>
      </c>
      <c r="ID24" s="9">
        <v>9</v>
      </c>
      <c r="IE24" s="9">
        <v>7</v>
      </c>
      <c r="IF24" s="9">
        <v>10</v>
      </c>
      <c r="IG24" s="9">
        <v>7</v>
      </c>
      <c r="IH24" s="9">
        <v>6</v>
      </c>
      <c r="II24" s="9">
        <v>9</v>
      </c>
      <c r="IJ24" s="9">
        <v>8</v>
      </c>
      <c r="IK24" s="9">
        <v>9</v>
      </c>
      <c r="IL24" s="9">
        <v>9</v>
      </c>
      <c r="IM24" s="1">
        <v>8</v>
      </c>
      <c r="IN24" s="1">
        <v>8</v>
      </c>
      <c r="IO24" s="1">
        <v>7</v>
      </c>
      <c r="IP24" s="1">
        <v>7</v>
      </c>
      <c r="IQ24" s="1">
        <v>8</v>
      </c>
      <c r="IR24" s="1">
        <v>7</v>
      </c>
      <c r="IS24" s="1">
        <v>9</v>
      </c>
      <c r="IT24" s="1">
        <v>8</v>
      </c>
      <c r="IU24" s="1">
        <v>0</v>
      </c>
      <c r="IV24" s="1">
        <v>7</v>
      </c>
      <c r="IW24" s="1">
        <v>8</v>
      </c>
      <c r="IX24" s="1">
        <v>8</v>
      </c>
      <c r="IY24" s="1">
        <v>8</v>
      </c>
      <c r="IZ24" s="1">
        <v>0</v>
      </c>
      <c r="JA24" s="1">
        <v>7</v>
      </c>
      <c r="JB24" s="1">
        <v>8</v>
      </c>
      <c r="JC24" s="1">
        <v>7</v>
      </c>
      <c r="JD24" s="1">
        <v>9</v>
      </c>
      <c r="JE24" s="1">
        <v>8</v>
      </c>
      <c r="JF24" s="1">
        <v>8</v>
      </c>
      <c r="JG24" s="1">
        <v>7</v>
      </c>
      <c r="JH24" s="1">
        <v>8</v>
      </c>
      <c r="JI24" s="1">
        <v>10</v>
      </c>
      <c r="JJ24" s="1">
        <v>9</v>
      </c>
      <c r="JK24" s="1">
        <v>9</v>
      </c>
      <c r="JL24" s="1">
        <v>7</v>
      </c>
      <c r="JM24" s="1">
        <v>9</v>
      </c>
      <c r="JN24" s="1">
        <v>7</v>
      </c>
      <c r="JO24" s="1">
        <v>6</v>
      </c>
      <c r="JP24" s="1">
        <v>8</v>
      </c>
      <c r="JQ24" s="9">
        <v>8</v>
      </c>
      <c r="JR24" s="9">
        <v>7</v>
      </c>
      <c r="JS24" s="9">
        <v>8</v>
      </c>
      <c r="JT24" s="9">
        <v>9</v>
      </c>
      <c r="JU24" s="9">
        <v>9</v>
      </c>
      <c r="JV24" s="9">
        <v>8</v>
      </c>
      <c r="JW24" s="9">
        <v>10</v>
      </c>
      <c r="JX24" s="9">
        <v>8</v>
      </c>
      <c r="JY24" s="9">
        <v>6</v>
      </c>
      <c r="JZ24" s="9">
        <v>6</v>
      </c>
      <c r="KA24" s="1">
        <v>6</v>
      </c>
      <c r="KB24" s="9">
        <v>9</v>
      </c>
      <c r="KC24" s="9">
        <v>7</v>
      </c>
      <c r="KD24" s="9">
        <v>8</v>
      </c>
      <c r="KE24" s="9">
        <v>0</v>
      </c>
      <c r="KF24" s="9">
        <v>7</v>
      </c>
      <c r="KG24" s="1">
        <v>7</v>
      </c>
      <c r="KH24" s="1">
        <v>6</v>
      </c>
      <c r="KI24" s="9">
        <v>7</v>
      </c>
      <c r="KJ24" s="9">
        <v>9</v>
      </c>
      <c r="KK24" s="9">
        <v>8</v>
      </c>
      <c r="KL24" s="9">
        <v>7</v>
      </c>
      <c r="KM24" s="9">
        <v>7</v>
      </c>
      <c r="KN24" s="9">
        <v>6</v>
      </c>
      <c r="KO24" s="9">
        <v>7</v>
      </c>
      <c r="KP24" s="9">
        <v>7</v>
      </c>
      <c r="KQ24" s="9">
        <v>10</v>
      </c>
      <c r="KR24" s="9">
        <v>9</v>
      </c>
      <c r="KS24" s="9">
        <v>8</v>
      </c>
      <c r="KT24" s="9">
        <v>8</v>
      </c>
      <c r="KU24" s="9">
        <v>6</v>
      </c>
    </row>
    <row r="25" spans="1:307" ht="15.75" customHeight="1" x14ac:dyDescent="0.2">
      <c r="A25" s="1" t="s">
        <v>25</v>
      </c>
      <c r="B25" s="1">
        <v>1100</v>
      </c>
      <c r="C25" s="1">
        <v>20</v>
      </c>
      <c r="D25" s="1">
        <v>21</v>
      </c>
      <c r="E25" s="1">
        <v>27</v>
      </c>
      <c r="F25" s="1">
        <v>25</v>
      </c>
      <c r="G25" s="9">
        <v>22</v>
      </c>
      <c r="H25" s="9">
        <v>21</v>
      </c>
      <c r="I25" s="1">
        <v>0</v>
      </c>
      <c r="J25" s="1">
        <v>20</v>
      </c>
      <c r="K25" s="1">
        <v>25</v>
      </c>
      <c r="L25" s="1">
        <v>23</v>
      </c>
      <c r="M25" s="1">
        <v>24</v>
      </c>
      <c r="N25" s="1">
        <v>24</v>
      </c>
      <c r="O25" s="1">
        <v>24</v>
      </c>
      <c r="P25" s="1">
        <v>21</v>
      </c>
      <c r="Q25" s="1">
        <v>20</v>
      </c>
      <c r="R25" s="1">
        <v>24</v>
      </c>
      <c r="S25" s="1">
        <v>23</v>
      </c>
      <c r="T25" s="1">
        <v>28</v>
      </c>
      <c r="U25" s="1">
        <v>24</v>
      </c>
      <c r="V25" s="1">
        <v>24</v>
      </c>
      <c r="W25" s="1">
        <v>25</v>
      </c>
      <c r="X25" s="1">
        <v>25</v>
      </c>
      <c r="Y25" s="1">
        <v>20</v>
      </c>
      <c r="Z25" s="1">
        <v>24</v>
      </c>
      <c r="AA25" s="1">
        <v>24</v>
      </c>
      <c r="AB25" s="1">
        <v>22</v>
      </c>
      <c r="AC25" s="1">
        <v>23</v>
      </c>
      <c r="AD25" s="1">
        <v>22</v>
      </c>
      <c r="AE25" s="1">
        <v>22</v>
      </c>
      <c r="AF25" s="1">
        <v>25</v>
      </c>
      <c r="AG25" s="1">
        <v>22</v>
      </c>
      <c r="AH25" s="1">
        <v>20</v>
      </c>
      <c r="AI25" s="1">
        <v>21</v>
      </c>
      <c r="AJ25" s="1">
        <v>25</v>
      </c>
      <c r="AK25" s="1">
        <v>27</v>
      </c>
      <c r="AL25" s="1">
        <v>22</v>
      </c>
      <c r="AM25" s="1">
        <v>21</v>
      </c>
      <c r="AN25" s="1">
        <v>0</v>
      </c>
      <c r="AO25" s="1">
        <v>20</v>
      </c>
      <c r="AP25" s="1">
        <v>25</v>
      </c>
      <c r="AQ25" s="1">
        <v>24</v>
      </c>
      <c r="AR25" s="1">
        <v>23</v>
      </c>
      <c r="AS25" s="1">
        <v>24</v>
      </c>
      <c r="AT25" s="1">
        <v>24</v>
      </c>
      <c r="AU25" s="1">
        <v>22</v>
      </c>
      <c r="AV25" s="1">
        <v>20</v>
      </c>
      <c r="AW25" s="1">
        <v>24</v>
      </c>
      <c r="AX25" s="1">
        <v>23</v>
      </c>
      <c r="AY25" s="1">
        <v>24</v>
      </c>
      <c r="AZ25" s="1">
        <v>20</v>
      </c>
      <c r="BA25" s="1">
        <v>28</v>
      </c>
      <c r="BB25" s="1">
        <v>24</v>
      </c>
      <c r="BC25" s="1">
        <v>25</v>
      </c>
      <c r="BD25" s="1">
        <v>25</v>
      </c>
      <c r="BE25" s="1">
        <v>24</v>
      </c>
      <c r="BF25" s="1">
        <v>24</v>
      </c>
      <c r="BG25" s="1">
        <v>22</v>
      </c>
      <c r="BH25" s="1">
        <v>22</v>
      </c>
      <c r="BI25" s="1">
        <v>23</v>
      </c>
      <c r="BJ25" s="1">
        <v>21</v>
      </c>
      <c r="BK25" s="1">
        <v>20</v>
      </c>
      <c r="BL25" s="1">
        <v>21</v>
      </c>
      <c r="BM25" s="1">
        <v>25</v>
      </c>
      <c r="BN25" s="1">
        <v>27</v>
      </c>
      <c r="BO25" s="1">
        <v>22</v>
      </c>
      <c r="BP25" s="1">
        <v>21</v>
      </c>
      <c r="BQ25" s="1">
        <v>19</v>
      </c>
      <c r="BR25" s="1">
        <v>0</v>
      </c>
      <c r="BS25" s="1">
        <v>24</v>
      </c>
      <c r="BT25" s="1">
        <v>24</v>
      </c>
      <c r="BU25" s="1">
        <v>23</v>
      </c>
      <c r="BV25" s="1">
        <v>24</v>
      </c>
      <c r="BW25" s="1">
        <v>25</v>
      </c>
      <c r="BX25" s="1">
        <v>21</v>
      </c>
      <c r="BY25" s="1">
        <v>20</v>
      </c>
      <c r="BZ25" s="1">
        <v>28</v>
      </c>
      <c r="CA25" s="1">
        <v>24</v>
      </c>
      <c r="CB25" s="1">
        <v>23</v>
      </c>
      <c r="CC25" s="1">
        <v>25</v>
      </c>
      <c r="CD25" s="1">
        <v>24</v>
      </c>
      <c r="CE25" s="1">
        <v>25</v>
      </c>
      <c r="CF25" s="1">
        <v>24</v>
      </c>
      <c r="CG25" s="1">
        <v>23</v>
      </c>
      <c r="CH25" s="1">
        <v>22</v>
      </c>
      <c r="CI25" s="1">
        <v>24</v>
      </c>
      <c r="CJ25" s="1">
        <v>20</v>
      </c>
      <c r="CK25" s="1">
        <v>22</v>
      </c>
      <c r="CL25" s="1">
        <v>24</v>
      </c>
      <c r="CM25" s="1">
        <v>22</v>
      </c>
      <c r="CN25" s="12">
        <v>25</v>
      </c>
      <c r="CO25" s="1">
        <v>22</v>
      </c>
      <c r="CP25" s="1">
        <v>20</v>
      </c>
      <c r="CQ25" s="1">
        <v>21</v>
      </c>
      <c r="CR25" s="1">
        <v>25</v>
      </c>
      <c r="CS25" s="1">
        <v>27</v>
      </c>
      <c r="CT25" s="1">
        <v>22</v>
      </c>
      <c r="CU25" s="1">
        <v>21</v>
      </c>
      <c r="CV25" s="1">
        <v>19</v>
      </c>
      <c r="CW25" s="1">
        <v>0</v>
      </c>
      <c r="CX25" s="1">
        <v>25</v>
      </c>
      <c r="CY25" s="1">
        <v>24</v>
      </c>
      <c r="CZ25" s="1">
        <v>23</v>
      </c>
      <c r="DA25" s="1">
        <v>24</v>
      </c>
      <c r="DB25" s="1">
        <v>24</v>
      </c>
      <c r="DC25" s="1">
        <v>21</v>
      </c>
      <c r="DD25" s="1">
        <v>20</v>
      </c>
      <c r="DE25" s="1">
        <v>0</v>
      </c>
      <c r="DF25" s="1">
        <v>0</v>
      </c>
      <c r="DG25" s="1">
        <v>0</v>
      </c>
      <c r="DH25" s="1">
        <v>0</v>
      </c>
      <c r="DI25" s="1">
        <v>36</v>
      </c>
      <c r="DJ25" s="1">
        <v>25</v>
      </c>
      <c r="DK25" s="1">
        <v>24</v>
      </c>
      <c r="DL25" s="1">
        <v>20</v>
      </c>
      <c r="DM25" s="1">
        <v>24</v>
      </c>
      <c r="DN25" s="1">
        <v>24</v>
      </c>
      <c r="DO25" s="1">
        <v>22</v>
      </c>
      <c r="DP25" s="1">
        <v>22</v>
      </c>
      <c r="DQ25" s="1">
        <v>23</v>
      </c>
      <c r="DR25" s="1">
        <v>22</v>
      </c>
      <c r="DS25" s="1">
        <v>25</v>
      </c>
      <c r="DT25" s="1">
        <v>24</v>
      </c>
      <c r="DU25" s="9">
        <v>21</v>
      </c>
      <c r="DV25" s="1">
        <v>25</v>
      </c>
      <c r="DW25" s="1">
        <v>27</v>
      </c>
      <c r="DX25" s="1">
        <v>22</v>
      </c>
      <c r="DY25" s="1">
        <v>21</v>
      </c>
      <c r="DZ25" s="1">
        <v>19</v>
      </c>
      <c r="EA25" s="1">
        <v>0</v>
      </c>
      <c r="EB25" s="1">
        <v>0</v>
      </c>
      <c r="EC25" s="1">
        <v>24</v>
      </c>
      <c r="ED25" s="1">
        <v>23</v>
      </c>
      <c r="EE25" s="1">
        <v>24</v>
      </c>
      <c r="EF25" s="1">
        <v>24</v>
      </c>
      <c r="EG25" s="1">
        <v>21</v>
      </c>
      <c r="EH25" s="1">
        <v>20</v>
      </c>
      <c r="EI25" s="1">
        <v>24</v>
      </c>
      <c r="EJ25" s="1">
        <v>23</v>
      </c>
      <c r="EK25" s="9">
        <v>20</v>
      </c>
      <c r="EL25" s="1">
        <v>25</v>
      </c>
      <c r="EM25" s="1">
        <v>28</v>
      </c>
      <c r="EN25" s="1">
        <v>25</v>
      </c>
      <c r="EO25" s="1">
        <v>24</v>
      </c>
      <c r="EP25" s="1">
        <v>20</v>
      </c>
      <c r="EQ25" s="1">
        <v>24</v>
      </c>
      <c r="ER25" s="1">
        <v>24</v>
      </c>
      <c r="ES25" s="1">
        <v>22</v>
      </c>
      <c r="ET25" s="1">
        <v>22</v>
      </c>
      <c r="EU25" s="1">
        <v>23</v>
      </c>
      <c r="EV25" s="1">
        <v>22</v>
      </c>
      <c r="EW25" s="1">
        <v>25</v>
      </c>
      <c r="EX25" s="1">
        <v>22</v>
      </c>
      <c r="EY25" s="9">
        <v>20</v>
      </c>
      <c r="EZ25" s="9">
        <v>21</v>
      </c>
      <c r="FA25" s="9">
        <v>25</v>
      </c>
      <c r="FB25" s="9">
        <v>27</v>
      </c>
      <c r="FC25" s="9">
        <v>22</v>
      </c>
      <c r="FD25" s="9">
        <v>21</v>
      </c>
      <c r="FE25" s="9">
        <v>19</v>
      </c>
      <c r="FF25" s="9">
        <v>20</v>
      </c>
      <c r="FG25" s="9">
        <v>25</v>
      </c>
      <c r="FH25" s="9">
        <v>0</v>
      </c>
      <c r="FI25" s="9">
        <v>23</v>
      </c>
      <c r="FJ25" s="9">
        <v>24</v>
      </c>
      <c r="FK25" s="9">
        <v>24</v>
      </c>
      <c r="FL25" s="9">
        <v>21</v>
      </c>
      <c r="FM25" s="9">
        <v>23</v>
      </c>
      <c r="FN25" s="9">
        <v>20</v>
      </c>
      <c r="FO25" s="9">
        <v>24</v>
      </c>
      <c r="FP25" s="9">
        <v>24</v>
      </c>
      <c r="FQ25" s="9">
        <v>25</v>
      </c>
      <c r="FR25" s="9">
        <v>28</v>
      </c>
      <c r="FS25" s="9">
        <v>25</v>
      </c>
      <c r="FT25" s="9">
        <v>24</v>
      </c>
      <c r="FU25" s="9">
        <v>20</v>
      </c>
      <c r="FV25" s="9">
        <v>22</v>
      </c>
      <c r="FW25" s="9">
        <v>24</v>
      </c>
      <c r="FX25" s="9">
        <v>24</v>
      </c>
      <c r="FY25" s="9">
        <v>22</v>
      </c>
      <c r="FZ25" s="9">
        <v>22</v>
      </c>
      <c r="GA25" s="9">
        <v>23</v>
      </c>
      <c r="GB25" s="9">
        <v>25</v>
      </c>
      <c r="GC25" s="9">
        <v>20</v>
      </c>
      <c r="GD25" s="9">
        <v>21</v>
      </c>
      <c r="GE25" s="9">
        <v>25</v>
      </c>
      <c r="GF25" s="9">
        <v>27</v>
      </c>
      <c r="GG25" s="9">
        <v>22</v>
      </c>
      <c r="GH25" s="9">
        <v>21</v>
      </c>
      <c r="GI25" s="9">
        <v>19</v>
      </c>
      <c r="GJ25" s="9">
        <v>20</v>
      </c>
      <c r="GK25" s="9">
        <v>25</v>
      </c>
      <c r="GL25" s="9">
        <v>24</v>
      </c>
      <c r="GM25" s="9">
        <v>23</v>
      </c>
      <c r="GN25" s="9">
        <v>0</v>
      </c>
      <c r="GO25" s="9">
        <v>24</v>
      </c>
      <c r="GP25" s="9">
        <v>21</v>
      </c>
      <c r="GQ25" s="9">
        <v>20</v>
      </c>
      <c r="GR25" s="9">
        <v>24</v>
      </c>
      <c r="GS25" s="9">
        <v>23</v>
      </c>
      <c r="GT25" s="9">
        <v>24</v>
      </c>
      <c r="GU25" s="9">
        <v>28</v>
      </c>
      <c r="GV25" s="9">
        <v>24</v>
      </c>
      <c r="GW25" s="9">
        <v>25</v>
      </c>
      <c r="GX25" s="9">
        <v>25</v>
      </c>
      <c r="GY25" s="9">
        <v>20</v>
      </c>
      <c r="GZ25" s="9">
        <v>24</v>
      </c>
      <c r="HA25" s="9">
        <v>24</v>
      </c>
      <c r="HB25" s="9">
        <v>22</v>
      </c>
      <c r="HC25" s="9">
        <v>22</v>
      </c>
      <c r="HD25" s="9">
        <v>23</v>
      </c>
      <c r="HE25" s="9">
        <v>22</v>
      </c>
      <c r="HF25" s="9">
        <v>25</v>
      </c>
      <c r="HG25" s="9">
        <v>22</v>
      </c>
      <c r="HH25" s="9">
        <v>21</v>
      </c>
      <c r="HI25" s="9">
        <v>22</v>
      </c>
      <c r="HJ25" s="9">
        <v>25</v>
      </c>
      <c r="HK25" s="9">
        <v>20</v>
      </c>
      <c r="HL25" s="9">
        <v>27</v>
      </c>
      <c r="HM25" s="9">
        <v>21</v>
      </c>
      <c r="HN25" s="9">
        <v>19</v>
      </c>
      <c r="HO25" s="9">
        <v>20</v>
      </c>
      <c r="HP25" s="9">
        <v>24</v>
      </c>
      <c r="HQ25" s="9">
        <v>24</v>
      </c>
      <c r="HR25" s="9">
        <v>24</v>
      </c>
      <c r="HS25" s="9">
        <v>25</v>
      </c>
      <c r="HT25" s="1">
        <v>0</v>
      </c>
      <c r="HU25" s="9">
        <v>21</v>
      </c>
      <c r="HV25" s="9">
        <v>20</v>
      </c>
      <c r="HW25" s="9">
        <v>24</v>
      </c>
      <c r="HX25" s="9">
        <v>23</v>
      </c>
      <c r="HY25" s="9">
        <v>24</v>
      </c>
      <c r="HZ25" s="9">
        <v>25</v>
      </c>
      <c r="IA25" s="9">
        <v>28</v>
      </c>
      <c r="IB25" s="9">
        <v>7</v>
      </c>
      <c r="IC25" s="9">
        <v>24</v>
      </c>
      <c r="ID25" s="9">
        <v>22</v>
      </c>
      <c r="IE25" s="9">
        <v>24</v>
      </c>
      <c r="IF25" s="9">
        <v>24</v>
      </c>
      <c r="IG25" s="9">
        <v>25</v>
      </c>
      <c r="IH25" s="9">
        <v>22</v>
      </c>
      <c r="II25" s="9">
        <v>22</v>
      </c>
      <c r="IJ25" s="9">
        <v>25</v>
      </c>
      <c r="IK25" s="9">
        <v>23</v>
      </c>
      <c r="IL25" s="9">
        <v>22</v>
      </c>
      <c r="IM25" s="1">
        <v>20</v>
      </c>
      <c r="IN25" s="1">
        <v>21</v>
      </c>
      <c r="IO25" s="1">
        <v>25</v>
      </c>
      <c r="IP25" s="1">
        <v>27</v>
      </c>
      <c r="IQ25" s="1">
        <v>22</v>
      </c>
      <c r="IR25" s="1">
        <v>21</v>
      </c>
      <c r="IS25" s="1">
        <v>19</v>
      </c>
      <c r="IT25" s="1">
        <v>20</v>
      </c>
      <c r="IU25" s="1">
        <v>0</v>
      </c>
      <c r="IV25" s="1">
        <v>24</v>
      </c>
      <c r="IW25" s="1">
        <v>24</v>
      </c>
      <c r="IX25" s="1">
        <v>24</v>
      </c>
      <c r="IY25" s="1">
        <v>23</v>
      </c>
      <c r="IZ25" s="1">
        <v>0</v>
      </c>
      <c r="JA25" s="1">
        <v>24</v>
      </c>
      <c r="JB25" s="1">
        <v>23</v>
      </c>
      <c r="JC25" s="1">
        <v>20</v>
      </c>
      <c r="JD25" s="1">
        <v>24</v>
      </c>
      <c r="JE25" s="1">
        <v>25</v>
      </c>
      <c r="JF25" s="1">
        <v>28</v>
      </c>
      <c r="JG25" s="1">
        <v>25</v>
      </c>
      <c r="JH25" s="1">
        <v>24</v>
      </c>
      <c r="JI25" s="1">
        <v>24</v>
      </c>
      <c r="JJ25" s="1">
        <v>23</v>
      </c>
      <c r="JK25" s="1">
        <v>22</v>
      </c>
      <c r="JL25" s="1">
        <v>20</v>
      </c>
      <c r="JM25" s="1">
        <v>22</v>
      </c>
      <c r="JN25" s="1">
        <v>24</v>
      </c>
      <c r="JO25" s="1">
        <v>22</v>
      </c>
      <c r="JP25" s="1">
        <v>25</v>
      </c>
      <c r="JQ25" s="1">
        <v>23</v>
      </c>
      <c r="JR25" s="1">
        <v>23</v>
      </c>
      <c r="JS25" s="1">
        <v>20</v>
      </c>
      <c r="JT25" s="1">
        <v>27</v>
      </c>
      <c r="JU25" s="9">
        <v>27</v>
      </c>
      <c r="JV25" s="9">
        <v>21</v>
      </c>
      <c r="JW25" s="9">
        <v>36</v>
      </c>
      <c r="JX25" s="1">
        <v>21</v>
      </c>
      <c r="JY25" s="1">
        <v>24</v>
      </c>
      <c r="JZ25" s="1">
        <v>20</v>
      </c>
      <c r="KA25" s="1">
        <v>19</v>
      </c>
      <c r="KB25" s="1">
        <v>27</v>
      </c>
      <c r="KC25" s="1">
        <v>24</v>
      </c>
      <c r="KD25" s="1">
        <v>28</v>
      </c>
      <c r="KE25" s="1">
        <v>0</v>
      </c>
      <c r="KF25" s="1">
        <v>19</v>
      </c>
      <c r="KG25" s="1">
        <v>23</v>
      </c>
      <c r="KH25" s="1">
        <v>22</v>
      </c>
      <c r="KI25" s="1">
        <v>23</v>
      </c>
      <c r="KJ25" s="1">
        <v>25</v>
      </c>
      <c r="KK25" s="1">
        <v>29</v>
      </c>
      <c r="KL25" s="1">
        <v>18</v>
      </c>
      <c r="KM25" s="1">
        <v>19</v>
      </c>
      <c r="KN25" s="1">
        <v>24</v>
      </c>
      <c r="KO25" s="1">
        <v>25</v>
      </c>
      <c r="KP25" s="1">
        <v>24</v>
      </c>
      <c r="KQ25" s="1">
        <v>28</v>
      </c>
      <c r="KR25" s="1">
        <v>25</v>
      </c>
      <c r="KS25" s="1">
        <v>24</v>
      </c>
      <c r="KT25" s="1">
        <v>20</v>
      </c>
      <c r="KU25" s="1">
        <v>21</v>
      </c>
    </row>
    <row r="26" spans="1:307" ht="15.75" customHeight="1" x14ac:dyDescent="0.2">
      <c r="A26" s="1" t="s">
        <v>26</v>
      </c>
      <c r="B26" s="1">
        <v>1500</v>
      </c>
      <c r="C26" s="1">
        <v>7</v>
      </c>
      <c r="D26" s="1">
        <v>7</v>
      </c>
      <c r="E26" s="1">
        <v>7</v>
      </c>
      <c r="F26" s="1">
        <v>8</v>
      </c>
      <c r="G26" s="9">
        <v>9</v>
      </c>
      <c r="H26" s="9">
        <v>7</v>
      </c>
      <c r="I26" s="1">
        <v>0</v>
      </c>
      <c r="J26" s="1">
        <v>7</v>
      </c>
      <c r="K26" s="1">
        <v>8</v>
      </c>
      <c r="L26" s="1">
        <v>8</v>
      </c>
      <c r="M26" s="1">
        <v>8</v>
      </c>
      <c r="N26" s="1">
        <v>9</v>
      </c>
      <c r="O26" s="1">
        <v>9</v>
      </c>
      <c r="P26" s="1">
        <v>8</v>
      </c>
      <c r="Q26" s="1">
        <v>7</v>
      </c>
      <c r="R26" s="1">
        <v>8</v>
      </c>
      <c r="S26" s="1">
        <v>9</v>
      </c>
      <c r="T26" s="1">
        <v>9</v>
      </c>
      <c r="U26" s="1">
        <v>8</v>
      </c>
      <c r="V26" s="1">
        <v>8</v>
      </c>
      <c r="W26" s="1">
        <v>7</v>
      </c>
      <c r="X26" s="1">
        <v>8</v>
      </c>
      <c r="Y26" s="1">
        <v>7</v>
      </c>
      <c r="Z26" s="1">
        <v>8</v>
      </c>
      <c r="AA26" s="1">
        <v>9</v>
      </c>
      <c r="AB26" s="1">
        <v>7</v>
      </c>
      <c r="AC26" s="1">
        <v>8</v>
      </c>
      <c r="AD26" s="1">
        <v>7</v>
      </c>
      <c r="AE26" s="1">
        <v>8</v>
      </c>
      <c r="AF26" s="1">
        <v>8</v>
      </c>
      <c r="AG26" s="1">
        <v>9</v>
      </c>
      <c r="AH26" s="1">
        <v>7</v>
      </c>
      <c r="AI26" s="1">
        <v>7</v>
      </c>
      <c r="AJ26" s="1">
        <v>8</v>
      </c>
      <c r="AK26" s="1">
        <v>7</v>
      </c>
      <c r="AL26" s="1">
        <v>9</v>
      </c>
      <c r="AM26" s="1">
        <v>7</v>
      </c>
      <c r="AN26" s="1">
        <v>0</v>
      </c>
      <c r="AO26" s="1">
        <v>7</v>
      </c>
      <c r="AP26" s="1">
        <v>8</v>
      </c>
      <c r="AQ26" s="1">
        <v>8</v>
      </c>
      <c r="AR26" s="1">
        <v>8</v>
      </c>
      <c r="AS26" s="1">
        <v>9</v>
      </c>
      <c r="AT26" s="1">
        <v>9</v>
      </c>
      <c r="AU26" s="9">
        <v>7</v>
      </c>
      <c r="AV26" s="1">
        <v>7</v>
      </c>
      <c r="AW26" s="1">
        <v>8</v>
      </c>
      <c r="AX26" s="1">
        <v>9</v>
      </c>
      <c r="AY26" s="1">
        <v>8</v>
      </c>
      <c r="AZ26" s="1">
        <v>7</v>
      </c>
      <c r="BA26" s="1">
        <v>9</v>
      </c>
      <c r="BB26" s="1">
        <v>8</v>
      </c>
      <c r="BC26" s="1">
        <v>8</v>
      </c>
      <c r="BD26" s="1">
        <v>7</v>
      </c>
      <c r="BE26" s="1">
        <v>8</v>
      </c>
      <c r="BF26" s="1">
        <v>9</v>
      </c>
      <c r="BG26" s="1">
        <v>7</v>
      </c>
      <c r="BH26" s="1">
        <v>7</v>
      </c>
      <c r="BI26" s="1">
        <v>8</v>
      </c>
      <c r="BJ26" s="1">
        <v>8</v>
      </c>
      <c r="BK26" s="9">
        <v>7</v>
      </c>
      <c r="BL26" s="9">
        <v>7</v>
      </c>
      <c r="BM26" s="9">
        <v>8</v>
      </c>
      <c r="BN26" s="9">
        <v>7</v>
      </c>
      <c r="BO26" s="9">
        <v>9</v>
      </c>
      <c r="BP26" s="9">
        <v>7</v>
      </c>
      <c r="BQ26" s="9">
        <v>8</v>
      </c>
      <c r="BR26" s="1">
        <v>0</v>
      </c>
      <c r="BS26" s="9">
        <v>9</v>
      </c>
      <c r="BT26" s="9">
        <v>8</v>
      </c>
      <c r="BU26" s="9">
        <v>8</v>
      </c>
      <c r="BV26" s="9">
        <v>9</v>
      </c>
      <c r="BW26" s="9">
        <v>8</v>
      </c>
      <c r="BX26" s="9">
        <v>8</v>
      </c>
      <c r="BY26" s="9">
        <v>7</v>
      </c>
      <c r="BZ26" s="9">
        <v>9</v>
      </c>
      <c r="CA26" s="9">
        <v>8</v>
      </c>
      <c r="CB26" s="9">
        <v>9</v>
      </c>
      <c r="CC26" s="9">
        <v>8</v>
      </c>
      <c r="CD26" s="9">
        <v>8</v>
      </c>
      <c r="CE26" s="9">
        <v>7</v>
      </c>
      <c r="CF26" s="9">
        <v>8</v>
      </c>
      <c r="CG26" s="9">
        <v>8</v>
      </c>
      <c r="CH26" s="9">
        <v>7</v>
      </c>
      <c r="CI26" s="9">
        <v>9</v>
      </c>
      <c r="CJ26" s="9">
        <v>7</v>
      </c>
      <c r="CK26" s="9">
        <v>7</v>
      </c>
      <c r="CL26" s="9">
        <v>8</v>
      </c>
      <c r="CM26" s="9">
        <v>8</v>
      </c>
      <c r="CN26" s="9">
        <v>8</v>
      </c>
      <c r="CO26" s="1">
        <v>9</v>
      </c>
      <c r="CP26" s="1">
        <v>7</v>
      </c>
      <c r="CQ26" s="1">
        <v>7</v>
      </c>
      <c r="CR26" s="1">
        <v>8</v>
      </c>
      <c r="CS26" s="1">
        <v>7</v>
      </c>
      <c r="CT26" s="1">
        <v>9</v>
      </c>
      <c r="CU26" s="1">
        <v>7</v>
      </c>
      <c r="CV26" s="1">
        <v>8</v>
      </c>
      <c r="CW26" s="1">
        <v>0</v>
      </c>
      <c r="CX26" s="1">
        <v>8</v>
      </c>
      <c r="CY26" s="1">
        <v>8</v>
      </c>
      <c r="CZ26" s="1">
        <v>8</v>
      </c>
      <c r="DA26" s="1">
        <v>9</v>
      </c>
      <c r="DB26" s="1">
        <v>9</v>
      </c>
      <c r="DC26" s="1">
        <v>8</v>
      </c>
      <c r="DD26" s="1">
        <v>7</v>
      </c>
      <c r="DE26" s="1">
        <v>0</v>
      </c>
      <c r="DF26" s="1">
        <v>0</v>
      </c>
      <c r="DG26" s="1">
        <v>0</v>
      </c>
      <c r="DH26" s="1">
        <v>0</v>
      </c>
      <c r="DI26" s="1">
        <v>9</v>
      </c>
      <c r="DJ26" s="1">
        <v>7</v>
      </c>
      <c r="DK26" s="1">
        <v>8</v>
      </c>
      <c r="DL26" s="1">
        <v>7</v>
      </c>
      <c r="DM26" s="1">
        <v>8</v>
      </c>
      <c r="DN26" s="1">
        <v>9</v>
      </c>
      <c r="DO26" s="1">
        <v>7</v>
      </c>
      <c r="DP26" s="1">
        <v>7</v>
      </c>
      <c r="DQ26" s="1">
        <v>8</v>
      </c>
      <c r="DR26" s="1">
        <v>8</v>
      </c>
      <c r="DS26" s="1">
        <v>8</v>
      </c>
      <c r="DT26" s="1">
        <v>8</v>
      </c>
      <c r="DU26" s="9">
        <v>7</v>
      </c>
      <c r="DV26" s="1">
        <v>8</v>
      </c>
      <c r="DW26" s="1">
        <v>7</v>
      </c>
      <c r="DX26" s="1">
        <v>9</v>
      </c>
      <c r="DY26" s="1">
        <v>7</v>
      </c>
      <c r="DZ26" s="1">
        <v>8</v>
      </c>
      <c r="EA26" s="1">
        <v>0</v>
      </c>
      <c r="EB26" s="1">
        <v>0</v>
      </c>
      <c r="EC26" s="1">
        <v>8</v>
      </c>
      <c r="ED26" s="1">
        <v>8</v>
      </c>
      <c r="EE26" s="1">
        <v>9</v>
      </c>
      <c r="EF26" s="1">
        <v>9</v>
      </c>
      <c r="EG26" s="1">
        <v>8</v>
      </c>
      <c r="EH26" s="1">
        <v>7</v>
      </c>
      <c r="EI26" s="1">
        <v>8</v>
      </c>
      <c r="EJ26" s="1">
        <v>9</v>
      </c>
      <c r="EK26" s="9">
        <v>7</v>
      </c>
      <c r="EL26" s="1">
        <v>8</v>
      </c>
      <c r="EM26" s="1">
        <v>9</v>
      </c>
      <c r="EN26" s="1">
        <v>7</v>
      </c>
      <c r="EO26" s="1">
        <v>8</v>
      </c>
      <c r="EP26" s="1">
        <v>7</v>
      </c>
      <c r="EQ26" s="1">
        <v>8</v>
      </c>
      <c r="ER26" s="1">
        <v>9</v>
      </c>
      <c r="ES26" s="1">
        <v>8</v>
      </c>
      <c r="ET26" s="1">
        <v>7</v>
      </c>
      <c r="EU26" s="1">
        <v>8</v>
      </c>
      <c r="EV26" s="1">
        <v>7</v>
      </c>
      <c r="EW26" s="1">
        <v>8</v>
      </c>
      <c r="EX26" s="1">
        <v>9</v>
      </c>
      <c r="EY26" s="9">
        <v>7</v>
      </c>
      <c r="EZ26" s="9">
        <v>7</v>
      </c>
      <c r="FA26" s="9">
        <v>8</v>
      </c>
      <c r="FB26" s="9">
        <v>7</v>
      </c>
      <c r="FC26" s="9">
        <v>9</v>
      </c>
      <c r="FD26" s="9">
        <v>7</v>
      </c>
      <c r="FE26" s="9">
        <v>8</v>
      </c>
      <c r="FF26" s="9">
        <v>7</v>
      </c>
      <c r="FG26" s="9">
        <v>8</v>
      </c>
      <c r="FH26" s="9">
        <v>0</v>
      </c>
      <c r="FI26" s="9">
        <v>8</v>
      </c>
      <c r="FJ26" s="9">
        <v>9</v>
      </c>
      <c r="FK26" s="9">
        <v>9</v>
      </c>
      <c r="FL26" s="9">
        <v>8</v>
      </c>
      <c r="FM26" s="9">
        <v>9</v>
      </c>
      <c r="FN26" s="9">
        <v>7</v>
      </c>
      <c r="FO26" s="9">
        <v>8</v>
      </c>
      <c r="FP26" s="9">
        <v>8</v>
      </c>
      <c r="FQ26" s="9">
        <v>8</v>
      </c>
      <c r="FR26" s="9">
        <v>9</v>
      </c>
      <c r="FS26" s="9">
        <v>7</v>
      </c>
      <c r="FT26" s="9">
        <v>8</v>
      </c>
      <c r="FU26" s="9">
        <v>7</v>
      </c>
      <c r="FV26" s="9">
        <v>7</v>
      </c>
      <c r="FW26" s="9">
        <v>9</v>
      </c>
      <c r="FX26" s="9">
        <v>8</v>
      </c>
      <c r="FY26" s="9">
        <v>7</v>
      </c>
      <c r="FZ26" s="9">
        <v>8</v>
      </c>
      <c r="GA26" s="9">
        <v>8</v>
      </c>
      <c r="GB26" s="9">
        <v>8</v>
      </c>
      <c r="GC26" s="9">
        <v>7</v>
      </c>
      <c r="GD26" s="9">
        <v>7</v>
      </c>
      <c r="GE26" s="9">
        <v>8</v>
      </c>
      <c r="GF26" s="9">
        <v>7</v>
      </c>
      <c r="GG26" s="9">
        <v>9</v>
      </c>
      <c r="GH26" s="9">
        <v>7</v>
      </c>
      <c r="GI26" s="9">
        <v>8</v>
      </c>
      <c r="GJ26" s="9">
        <v>7</v>
      </c>
      <c r="GK26" s="9">
        <v>8</v>
      </c>
      <c r="GL26" s="9">
        <v>8</v>
      </c>
      <c r="GM26" s="9">
        <v>8</v>
      </c>
      <c r="GN26" s="9">
        <v>0</v>
      </c>
      <c r="GO26" s="9">
        <v>9</v>
      </c>
      <c r="GP26" s="9">
        <v>8</v>
      </c>
      <c r="GQ26" s="9">
        <v>7</v>
      </c>
      <c r="GR26" s="9">
        <v>8</v>
      </c>
      <c r="GS26" s="9">
        <v>9</v>
      </c>
      <c r="GT26" s="9">
        <v>8</v>
      </c>
      <c r="GU26" s="9">
        <v>9</v>
      </c>
      <c r="GV26" s="9">
        <v>8</v>
      </c>
      <c r="GW26" s="9">
        <v>7</v>
      </c>
      <c r="GX26" s="9">
        <v>8</v>
      </c>
      <c r="GY26" s="9">
        <v>7</v>
      </c>
      <c r="GZ26" s="9">
        <v>8</v>
      </c>
      <c r="HA26" s="9">
        <v>9</v>
      </c>
      <c r="HB26" s="9">
        <v>7</v>
      </c>
      <c r="HC26" s="9">
        <v>7</v>
      </c>
      <c r="HD26" s="9">
        <v>8</v>
      </c>
      <c r="HE26" s="9">
        <v>8</v>
      </c>
      <c r="HF26" s="9">
        <v>8</v>
      </c>
      <c r="HG26" s="9">
        <v>9</v>
      </c>
      <c r="HH26" s="9">
        <v>7</v>
      </c>
      <c r="HI26" s="9">
        <v>9</v>
      </c>
      <c r="HJ26" s="9">
        <v>8</v>
      </c>
      <c r="HK26" s="9">
        <v>7</v>
      </c>
      <c r="HL26" s="9">
        <v>7</v>
      </c>
      <c r="HM26" s="9">
        <v>7</v>
      </c>
      <c r="HN26" s="9">
        <v>8</v>
      </c>
      <c r="HO26" s="9">
        <v>7</v>
      </c>
      <c r="HP26" s="9">
        <v>9</v>
      </c>
      <c r="HQ26" s="9">
        <v>8</v>
      </c>
      <c r="HR26" s="9">
        <v>9</v>
      </c>
      <c r="HS26" s="9">
        <v>8</v>
      </c>
      <c r="HT26" s="1">
        <v>0</v>
      </c>
      <c r="HU26" s="9">
        <v>8</v>
      </c>
      <c r="HV26" s="9">
        <v>7</v>
      </c>
      <c r="HW26" s="9">
        <v>8</v>
      </c>
      <c r="HX26" s="9">
        <v>9</v>
      </c>
      <c r="HY26" s="9">
        <v>8</v>
      </c>
      <c r="HZ26" s="9">
        <v>8</v>
      </c>
      <c r="IA26" s="9">
        <v>9</v>
      </c>
      <c r="IB26" s="9">
        <v>20</v>
      </c>
      <c r="IC26" s="9">
        <v>8</v>
      </c>
      <c r="ID26" s="9">
        <v>7</v>
      </c>
      <c r="IE26" s="9">
        <v>8</v>
      </c>
      <c r="IF26" s="9">
        <v>9</v>
      </c>
      <c r="IG26" s="9">
        <v>7</v>
      </c>
      <c r="IH26" s="9">
        <v>8</v>
      </c>
      <c r="II26" s="9">
        <v>7</v>
      </c>
      <c r="IJ26" s="9">
        <v>8</v>
      </c>
      <c r="IK26" s="9">
        <v>8</v>
      </c>
      <c r="IL26" s="9">
        <v>9</v>
      </c>
      <c r="IM26" s="1">
        <v>7</v>
      </c>
      <c r="IN26" s="1">
        <v>7</v>
      </c>
      <c r="IO26" s="1">
        <v>8</v>
      </c>
      <c r="IP26" s="1">
        <v>7</v>
      </c>
      <c r="IQ26" s="1">
        <v>9</v>
      </c>
      <c r="IR26" s="1">
        <v>7</v>
      </c>
      <c r="IS26" s="1">
        <v>8</v>
      </c>
      <c r="IT26" s="1">
        <v>7</v>
      </c>
      <c r="IU26" s="1">
        <v>0</v>
      </c>
      <c r="IV26" s="1">
        <v>8</v>
      </c>
      <c r="IW26" s="1">
        <v>9</v>
      </c>
      <c r="IX26" s="1">
        <v>9</v>
      </c>
      <c r="IY26" s="1">
        <v>8</v>
      </c>
      <c r="IZ26" s="1">
        <v>0</v>
      </c>
      <c r="JA26" s="1">
        <v>8</v>
      </c>
      <c r="JB26" s="1">
        <v>9</v>
      </c>
      <c r="JC26" s="1">
        <v>7</v>
      </c>
      <c r="JD26" s="1">
        <v>8</v>
      </c>
      <c r="JE26" s="1">
        <v>8</v>
      </c>
      <c r="JF26" s="1">
        <v>9</v>
      </c>
      <c r="JG26" s="1">
        <v>7</v>
      </c>
      <c r="JH26" s="1">
        <v>8</v>
      </c>
      <c r="JI26" s="1">
        <v>9</v>
      </c>
      <c r="JJ26" s="1">
        <v>8</v>
      </c>
      <c r="JK26" s="1">
        <v>7</v>
      </c>
      <c r="JL26" s="1">
        <v>7</v>
      </c>
      <c r="JM26" s="1">
        <v>7</v>
      </c>
      <c r="JN26" s="1">
        <v>8</v>
      </c>
      <c r="JO26" s="1">
        <v>8</v>
      </c>
      <c r="JP26" s="1">
        <v>8</v>
      </c>
      <c r="JQ26" s="1">
        <v>8</v>
      </c>
      <c r="JR26" s="1">
        <v>7</v>
      </c>
      <c r="JS26" s="1">
        <v>6</v>
      </c>
      <c r="JT26" s="1">
        <v>10</v>
      </c>
      <c r="JU26" s="9">
        <v>8</v>
      </c>
      <c r="JV26" s="9">
        <v>8</v>
      </c>
      <c r="JW26" s="9">
        <v>10</v>
      </c>
      <c r="JX26" s="1">
        <v>8</v>
      </c>
      <c r="JY26" s="1">
        <v>8</v>
      </c>
      <c r="JZ26" s="1">
        <v>7</v>
      </c>
      <c r="KA26" s="1">
        <v>6</v>
      </c>
      <c r="KB26" s="1">
        <v>8</v>
      </c>
      <c r="KC26" s="1">
        <v>6</v>
      </c>
      <c r="KD26" s="1">
        <v>9</v>
      </c>
      <c r="KE26" s="1">
        <v>0</v>
      </c>
      <c r="KF26" s="1">
        <v>8</v>
      </c>
      <c r="KG26" s="1">
        <v>6</v>
      </c>
      <c r="KH26" s="1">
        <v>8</v>
      </c>
      <c r="KI26" s="1">
        <v>8</v>
      </c>
      <c r="KJ26" s="1">
        <v>9</v>
      </c>
      <c r="KK26" s="1">
        <v>9</v>
      </c>
      <c r="KL26" s="1">
        <v>7</v>
      </c>
      <c r="KM26" s="1">
        <v>7</v>
      </c>
      <c r="KN26" s="1">
        <v>8</v>
      </c>
      <c r="KO26" s="1">
        <v>8</v>
      </c>
      <c r="KP26" s="1">
        <v>7</v>
      </c>
      <c r="KQ26" s="1">
        <v>8</v>
      </c>
      <c r="KR26" s="1">
        <v>9</v>
      </c>
      <c r="KS26" s="1">
        <v>7</v>
      </c>
      <c r="KT26" s="1">
        <v>8</v>
      </c>
      <c r="KU26" s="1">
        <v>6</v>
      </c>
    </row>
    <row r="27" spans="1:307" ht="15.75" customHeight="1" x14ac:dyDescent="0.2">
      <c r="A27" s="1" t="s">
        <v>27</v>
      </c>
      <c r="B27" s="1">
        <v>300</v>
      </c>
      <c r="C27" s="1">
        <v>12</v>
      </c>
      <c r="D27" s="1">
        <v>12</v>
      </c>
      <c r="E27" s="1">
        <v>13</v>
      </c>
      <c r="F27" s="1">
        <v>13</v>
      </c>
      <c r="G27" s="9">
        <v>13</v>
      </c>
      <c r="H27" s="9">
        <v>12</v>
      </c>
      <c r="I27" s="1">
        <v>0</v>
      </c>
      <c r="J27" s="1">
        <v>14</v>
      </c>
      <c r="K27" s="1">
        <v>11</v>
      </c>
      <c r="L27" s="1">
        <v>11</v>
      </c>
      <c r="M27" s="1">
        <v>11</v>
      </c>
      <c r="N27" s="1">
        <v>13</v>
      </c>
      <c r="O27" s="1">
        <v>14</v>
      </c>
      <c r="P27" s="1">
        <v>11</v>
      </c>
      <c r="Q27" s="1">
        <v>11</v>
      </c>
      <c r="R27" s="1">
        <v>10</v>
      </c>
      <c r="S27" s="1">
        <v>12</v>
      </c>
      <c r="T27" s="1">
        <v>12</v>
      </c>
      <c r="U27" s="1">
        <v>12</v>
      </c>
      <c r="V27" s="1">
        <v>12</v>
      </c>
      <c r="W27" s="1">
        <v>13</v>
      </c>
      <c r="X27" s="1">
        <v>12</v>
      </c>
      <c r="Y27" s="1">
        <v>10</v>
      </c>
      <c r="Z27" s="1">
        <v>13</v>
      </c>
      <c r="AA27" s="1">
        <v>16</v>
      </c>
      <c r="AB27" s="1">
        <v>11</v>
      </c>
      <c r="AC27" s="1">
        <v>13</v>
      </c>
      <c r="AD27" s="1">
        <v>13</v>
      </c>
      <c r="AE27" s="1">
        <v>12</v>
      </c>
      <c r="AF27" s="1">
        <v>11</v>
      </c>
      <c r="AG27" s="1">
        <v>12</v>
      </c>
      <c r="AH27" s="1">
        <v>12</v>
      </c>
      <c r="AI27" s="1">
        <v>12</v>
      </c>
      <c r="AJ27" s="1">
        <v>13</v>
      </c>
      <c r="AK27" s="1">
        <v>13</v>
      </c>
      <c r="AL27" s="1">
        <v>13</v>
      </c>
      <c r="AM27" s="1">
        <v>12</v>
      </c>
      <c r="AN27" s="1">
        <v>0</v>
      </c>
      <c r="AO27" s="1">
        <v>14</v>
      </c>
      <c r="AP27" s="1">
        <v>11</v>
      </c>
      <c r="AQ27" s="1">
        <v>11</v>
      </c>
      <c r="AR27" s="1">
        <v>11</v>
      </c>
      <c r="AS27" s="1">
        <v>13</v>
      </c>
      <c r="AT27" s="1">
        <v>14</v>
      </c>
      <c r="AU27" s="9">
        <v>11</v>
      </c>
      <c r="AV27" s="1">
        <v>11</v>
      </c>
      <c r="AW27" s="1">
        <v>10</v>
      </c>
      <c r="AX27" s="1">
        <v>12</v>
      </c>
      <c r="AY27" s="1">
        <v>12</v>
      </c>
      <c r="AZ27" s="1">
        <v>10</v>
      </c>
      <c r="BA27" s="1">
        <v>12</v>
      </c>
      <c r="BB27" s="1">
        <v>12</v>
      </c>
      <c r="BC27" s="1">
        <v>12</v>
      </c>
      <c r="BD27" s="1">
        <v>13</v>
      </c>
      <c r="BE27" s="1">
        <v>13</v>
      </c>
      <c r="BF27" s="1">
        <v>16</v>
      </c>
      <c r="BG27" s="1">
        <v>11</v>
      </c>
      <c r="BH27" s="1">
        <v>13</v>
      </c>
      <c r="BI27" s="1">
        <v>13</v>
      </c>
      <c r="BJ27" s="1">
        <v>11</v>
      </c>
      <c r="BK27" s="9">
        <v>12</v>
      </c>
      <c r="BL27" s="9">
        <v>12</v>
      </c>
      <c r="BM27" s="9">
        <v>13</v>
      </c>
      <c r="BN27" s="9">
        <v>13</v>
      </c>
      <c r="BO27" s="9">
        <v>13</v>
      </c>
      <c r="BP27" s="9">
        <v>12</v>
      </c>
      <c r="BQ27" s="9">
        <v>10</v>
      </c>
      <c r="BR27" s="1">
        <v>0</v>
      </c>
      <c r="BS27" s="9">
        <v>14</v>
      </c>
      <c r="BT27" s="9">
        <v>11</v>
      </c>
      <c r="BU27" s="9">
        <v>11</v>
      </c>
      <c r="BV27" s="9">
        <v>13</v>
      </c>
      <c r="BW27" s="9">
        <v>11</v>
      </c>
      <c r="BX27" s="9">
        <v>11</v>
      </c>
      <c r="BY27" s="9">
        <v>11</v>
      </c>
      <c r="BZ27" s="9">
        <v>12</v>
      </c>
      <c r="CA27" s="9">
        <v>12</v>
      </c>
      <c r="CB27" s="9">
        <v>12</v>
      </c>
      <c r="CC27" s="9">
        <v>12</v>
      </c>
      <c r="CD27" s="9">
        <v>10</v>
      </c>
      <c r="CE27" s="9">
        <v>13</v>
      </c>
      <c r="CF27" s="9">
        <v>12</v>
      </c>
      <c r="CG27" s="9">
        <v>13</v>
      </c>
      <c r="CH27" s="9">
        <v>11</v>
      </c>
      <c r="CI27" s="9">
        <v>16</v>
      </c>
      <c r="CJ27" s="9">
        <v>10</v>
      </c>
      <c r="CK27" s="9">
        <v>13</v>
      </c>
      <c r="CL27" s="9">
        <v>13</v>
      </c>
      <c r="CM27" s="9">
        <v>12</v>
      </c>
      <c r="CN27" s="9">
        <v>11</v>
      </c>
      <c r="CO27" s="1">
        <v>12</v>
      </c>
      <c r="CP27" s="1">
        <v>12</v>
      </c>
      <c r="CQ27" s="1">
        <v>12</v>
      </c>
      <c r="CR27" s="1">
        <v>13</v>
      </c>
      <c r="CS27" s="1">
        <v>13</v>
      </c>
      <c r="CT27" s="1">
        <v>13</v>
      </c>
      <c r="CU27" s="1">
        <v>12</v>
      </c>
      <c r="CV27" s="1">
        <v>10</v>
      </c>
      <c r="CW27" s="1">
        <v>0</v>
      </c>
      <c r="CX27" s="1">
        <v>11</v>
      </c>
      <c r="CY27" s="1">
        <v>11</v>
      </c>
      <c r="CZ27" s="1">
        <v>11</v>
      </c>
      <c r="DA27" s="1">
        <v>13</v>
      </c>
      <c r="DB27" s="1">
        <v>14</v>
      </c>
      <c r="DC27" s="1">
        <v>11</v>
      </c>
      <c r="DD27" s="1">
        <v>11</v>
      </c>
      <c r="DE27" s="1">
        <v>0</v>
      </c>
      <c r="DF27" s="1">
        <v>0</v>
      </c>
      <c r="DG27" s="1">
        <v>0</v>
      </c>
      <c r="DH27" s="1">
        <v>0</v>
      </c>
      <c r="DI27" s="1">
        <v>12</v>
      </c>
      <c r="DJ27" s="1">
        <v>13</v>
      </c>
      <c r="DK27" s="1">
        <v>12</v>
      </c>
      <c r="DL27" s="1">
        <v>10</v>
      </c>
      <c r="DM27" s="1">
        <v>13</v>
      </c>
      <c r="DN27" s="1">
        <v>16</v>
      </c>
      <c r="DO27" s="1">
        <v>11</v>
      </c>
      <c r="DP27" s="1">
        <v>13</v>
      </c>
      <c r="DQ27" s="1">
        <v>13</v>
      </c>
      <c r="DR27" s="1">
        <v>12</v>
      </c>
      <c r="DS27" s="1">
        <v>11</v>
      </c>
      <c r="DT27" s="1">
        <v>12</v>
      </c>
      <c r="DU27" s="9">
        <v>12</v>
      </c>
      <c r="DV27" s="1">
        <v>13</v>
      </c>
      <c r="DW27" s="1">
        <v>13</v>
      </c>
      <c r="DX27" s="1">
        <v>13</v>
      </c>
      <c r="DY27" s="1">
        <v>12</v>
      </c>
      <c r="DZ27" s="1">
        <v>10</v>
      </c>
      <c r="EA27" s="1">
        <v>0</v>
      </c>
      <c r="EB27" s="1">
        <v>0</v>
      </c>
      <c r="EC27" s="1">
        <v>11</v>
      </c>
      <c r="ED27" s="1">
        <v>11</v>
      </c>
      <c r="EE27" s="1">
        <v>13</v>
      </c>
      <c r="EF27" s="1">
        <v>14</v>
      </c>
      <c r="EG27" s="1">
        <v>11</v>
      </c>
      <c r="EH27" s="1">
        <v>11</v>
      </c>
      <c r="EI27" s="1">
        <v>10</v>
      </c>
      <c r="EJ27" s="1">
        <v>12</v>
      </c>
      <c r="EK27" s="9">
        <v>12</v>
      </c>
      <c r="EL27" s="1">
        <v>12</v>
      </c>
      <c r="EM27" s="1">
        <v>12</v>
      </c>
      <c r="EN27" s="1">
        <v>13</v>
      </c>
      <c r="EO27" s="1">
        <v>12</v>
      </c>
      <c r="EP27" s="1">
        <v>10</v>
      </c>
      <c r="EQ27" s="1">
        <v>13</v>
      </c>
      <c r="ER27" s="1">
        <v>16</v>
      </c>
      <c r="ES27" s="1">
        <v>12</v>
      </c>
      <c r="ET27" s="1">
        <v>13</v>
      </c>
      <c r="EU27" s="1">
        <v>13</v>
      </c>
      <c r="EV27" s="1">
        <v>11</v>
      </c>
      <c r="EW27" s="1">
        <v>11</v>
      </c>
      <c r="EX27" s="1">
        <v>12</v>
      </c>
      <c r="EY27" s="9">
        <v>12</v>
      </c>
      <c r="EZ27" s="9">
        <v>12</v>
      </c>
      <c r="FA27" s="9">
        <v>13</v>
      </c>
      <c r="FB27" s="9">
        <v>13</v>
      </c>
      <c r="FC27" s="9">
        <v>13</v>
      </c>
      <c r="FD27" s="9">
        <v>12</v>
      </c>
      <c r="FE27" s="9">
        <v>10</v>
      </c>
      <c r="FF27" s="9">
        <v>14</v>
      </c>
      <c r="FG27" s="9">
        <v>11</v>
      </c>
      <c r="FH27" s="9">
        <v>0</v>
      </c>
      <c r="FI27" s="9">
        <v>11</v>
      </c>
      <c r="FJ27" s="9">
        <v>13</v>
      </c>
      <c r="FK27" s="9">
        <v>14</v>
      </c>
      <c r="FL27" s="9">
        <v>11</v>
      </c>
      <c r="FM27" s="9">
        <v>12</v>
      </c>
      <c r="FN27" s="9">
        <v>11</v>
      </c>
      <c r="FO27" s="9">
        <v>12</v>
      </c>
      <c r="FP27" s="9">
        <v>10</v>
      </c>
      <c r="FQ27" s="9">
        <v>12</v>
      </c>
      <c r="FR27" s="9">
        <v>12</v>
      </c>
      <c r="FS27" s="9">
        <v>13</v>
      </c>
      <c r="FT27" s="9">
        <v>12</v>
      </c>
      <c r="FU27" s="9">
        <v>10</v>
      </c>
      <c r="FV27" s="9">
        <v>11</v>
      </c>
      <c r="FW27" s="9">
        <v>16</v>
      </c>
      <c r="FX27" s="9">
        <v>13</v>
      </c>
      <c r="FY27" s="9">
        <v>13</v>
      </c>
      <c r="FZ27" s="9">
        <v>12</v>
      </c>
      <c r="GA27" s="9">
        <v>13</v>
      </c>
      <c r="GB27" s="9">
        <v>11</v>
      </c>
      <c r="GC27" s="9">
        <v>12</v>
      </c>
      <c r="GD27" s="9">
        <v>12</v>
      </c>
      <c r="GE27" s="9">
        <v>13</v>
      </c>
      <c r="GF27" s="9">
        <v>13</v>
      </c>
      <c r="GG27" s="9">
        <v>13</v>
      </c>
      <c r="GH27" s="9">
        <v>12</v>
      </c>
      <c r="GI27" s="9">
        <v>10</v>
      </c>
      <c r="GJ27" s="9">
        <v>14</v>
      </c>
      <c r="GK27" s="9">
        <v>11</v>
      </c>
      <c r="GL27" s="9">
        <v>11</v>
      </c>
      <c r="GM27" s="9">
        <v>11</v>
      </c>
      <c r="GN27" s="9">
        <v>0</v>
      </c>
      <c r="GO27" s="9">
        <v>14</v>
      </c>
      <c r="GP27" s="9">
        <v>11</v>
      </c>
      <c r="GQ27" s="9">
        <v>11</v>
      </c>
      <c r="GR27" s="9">
        <v>10</v>
      </c>
      <c r="GS27" s="9">
        <v>12</v>
      </c>
      <c r="GT27" s="9">
        <v>12</v>
      </c>
      <c r="GU27" s="9">
        <v>12</v>
      </c>
      <c r="GV27" s="9">
        <v>12</v>
      </c>
      <c r="GW27" s="9">
        <v>13</v>
      </c>
      <c r="GX27" s="9">
        <v>12</v>
      </c>
      <c r="GY27" s="9">
        <v>10</v>
      </c>
      <c r="GZ27" s="9">
        <v>13</v>
      </c>
      <c r="HA27" s="9">
        <v>16</v>
      </c>
      <c r="HB27" s="9">
        <v>11</v>
      </c>
      <c r="HC27" s="9">
        <v>13</v>
      </c>
      <c r="HD27" s="9">
        <v>13</v>
      </c>
      <c r="HE27" s="9">
        <v>12</v>
      </c>
      <c r="HF27" s="9">
        <v>11</v>
      </c>
      <c r="HG27" s="9">
        <v>12</v>
      </c>
      <c r="HH27" s="9">
        <v>12</v>
      </c>
      <c r="HI27" s="9">
        <v>13</v>
      </c>
      <c r="HJ27" s="9">
        <v>13</v>
      </c>
      <c r="HK27" s="9">
        <v>12</v>
      </c>
      <c r="HL27" s="9">
        <v>13</v>
      </c>
      <c r="HM27" s="9">
        <v>12</v>
      </c>
      <c r="HN27" s="9">
        <v>10</v>
      </c>
      <c r="HO27" s="9">
        <v>14</v>
      </c>
      <c r="HP27" s="9">
        <v>14</v>
      </c>
      <c r="HQ27" s="9">
        <v>11</v>
      </c>
      <c r="HR27" s="9">
        <v>13</v>
      </c>
      <c r="HS27" s="9">
        <v>11</v>
      </c>
      <c r="HT27" s="1">
        <v>0</v>
      </c>
      <c r="HU27" s="9">
        <v>11</v>
      </c>
      <c r="HV27" s="9">
        <v>11</v>
      </c>
      <c r="HW27" s="9">
        <v>12</v>
      </c>
      <c r="HX27" s="9">
        <v>12</v>
      </c>
      <c r="HY27" s="9">
        <v>10</v>
      </c>
      <c r="HZ27" s="9">
        <v>12</v>
      </c>
      <c r="IA27" s="9">
        <v>12</v>
      </c>
      <c r="IB27" s="9">
        <v>7</v>
      </c>
      <c r="IC27" s="9">
        <v>12</v>
      </c>
      <c r="ID27" s="9">
        <v>11</v>
      </c>
      <c r="IE27" s="9">
        <v>13</v>
      </c>
      <c r="IF27" s="9">
        <v>16</v>
      </c>
      <c r="IG27" s="9">
        <v>13</v>
      </c>
      <c r="IH27" s="9">
        <v>12</v>
      </c>
      <c r="II27" s="9">
        <v>13</v>
      </c>
      <c r="IJ27" s="9">
        <v>11</v>
      </c>
      <c r="IK27" s="9">
        <v>13</v>
      </c>
      <c r="IL27" s="9">
        <v>12</v>
      </c>
      <c r="IM27" s="1">
        <v>12</v>
      </c>
      <c r="IN27" s="1">
        <v>12</v>
      </c>
      <c r="IO27" s="1">
        <v>13</v>
      </c>
      <c r="IP27" s="1">
        <v>13</v>
      </c>
      <c r="IQ27" s="1">
        <v>13</v>
      </c>
      <c r="IR27" s="1">
        <v>12</v>
      </c>
      <c r="IS27" s="1">
        <v>10</v>
      </c>
      <c r="IT27" s="1">
        <v>14</v>
      </c>
      <c r="IU27" s="1">
        <v>0</v>
      </c>
      <c r="IV27" s="1">
        <v>11</v>
      </c>
      <c r="IW27" s="1">
        <v>14</v>
      </c>
      <c r="IX27" s="1">
        <v>13</v>
      </c>
      <c r="IY27" s="1">
        <v>11</v>
      </c>
      <c r="IZ27" s="1">
        <v>0</v>
      </c>
      <c r="JA27" s="1">
        <v>10</v>
      </c>
      <c r="JB27" s="1">
        <v>12</v>
      </c>
      <c r="JC27" s="1">
        <v>11</v>
      </c>
      <c r="JD27" s="1">
        <v>12</v>
      </c>
      <c r="JE27" s="1">
        <v>12</v>
      </c>
      <c r="JF27" s="1">
        <v>12</v>
      </c>
      <c r="JG27" s="1">
        <v>13</v>
      </c>
      <c r="JH27" s="1">
        <v>12</v>
      </c>
      <c r="JI27" s="1">
        <v>16</v>
      </c>
      <c r="JJ27" s="1">
        <v>13</v>
      </c>
      <c r="JK27" s="1">
        <v>11</v>
      </c>
      <c r="JL27" s="1">
        <v>10</v>
      </c>
      <c r="JM27" s="1">
        <v>13</v>
      </c>
      <c r="JN27" s="1">
        <v>13</v>
      </c>
      <c r="JO27" s="1">
        <v>12</v>
      </c>
      <c r="JP27" s="1">
        <v>11</v>
      </c>
      <c r="JQ27" s="1">
        <v>12</v>
      </c>
      <c r="JR27" s="1">
        <v>11</v>
      </c>
      <c r="JS27" s="1">
        <v>11</v>
      </c>
      <c r="JT27" s="1">
        <v>14</v>
      </c>
      <c r="JU27" s="9">
        <v>13</v>
      </c>
      <c r="JV27" s="9">
        <v>12</v>
      </c>
      <c r="JW27" s="9">
        <v>18</v>
      </c>
      <c r="JX27" s="1">
        <v>12</v>
      </c>
      <c r="JY27" s="1">
        <v>11</v>
      </c>
      <c r="JZ27" s="1">
        <v>12</v>
      </c>
      <c r="KA27" s="1">
        <v>11</v>
      </c>
      <c r="KB27" s="1">
        <v>15</v>
      </c>
      <c r="KC27" s="1">
        <v>11</v>
      </c>
      <c r="KD27" s="1">
        <v>13</v>
      </c>
      <c r="KE27" s="1">
        <v>0</v>
      </c>
      <c r="KF27" s="1">
        <v>10</v>
      </c>
      <c r="KG27" s="1">
        <v>12</v>
      </c>
      <c r="KH27" s="1">
        <v>11</v>
      </c>
      <c r="KI27" s="1">
        <v>13</v>
      </c>
      <c r="KJ27" s="1">
        <v>14</v>
      </c>
      <c r="KK27" s="1">
        <v>14</v>
      </c>
      <c r="KL27" s="1">
        <v>10</v>
      </c>
      <c r="KM27" s="1">
        <v>10</v>
      </c>
      <c r="KN27" s="1">
        <v>10</v>
      </c>
      <c r="KO27" s="1">
        <v>11</v>
      </c>
      <c r="KP27" s="1">
        <v>12</v>
      </c>
      <c r="KQ27" s="1">
        <v>14</v>
      </c>
      <c r="KR27" s="1">
        <v>14</v>
      </c>
      <c r="KS27" s="1">
        <v>12</v>
      </c>
      <c r="KT27" s="1">
        <v>10</v>
      </c>
      <c r="KU27" s="1">
        <v>10</v>
      </c>
    </row>
    <row r="28" spans="1:307" ht="15.75" customHeight="1" x14ac:dyDescent="0.2">
      <c r="A28" s="1" t="s">
        <v>28</v>
      </c>
      <c r="B28" s="1">
        <v>400</v>
      </c>
      <c r="C28" s="1">
        <v>15</v>
      </c>
      <c r="D28" s="1">
        <v>19</v>
      </c>
      <c r="E28" s="1">
        <v>21</v>
      </c>
      <c r="F28" s="1">
        <v>16</v>
      </c>
      <c r="G28" s="9">
        <v>15</v>
      </c>
      <c r="H28" s="9">
        <v>19</v>
      </c>
      <c r="I28" s="1">
        <v>0</v>
      </c>
      <c r="J28" s="1">
        <v>16</v>
      </c>
      <c r="K28" s="1">
        <v>17</v>
      </c>
      <c r="L28" s="1">
        <v>17</v>
      </c>
      <c r="M28" s="1">
        <v>21</v>
      </c>
      <c r="N28" s="1">
        <v>16</v>
      </c>
      <c r="O28" s="1">
        <v>17</v>
      </c>
      <c r="P28" s="1">
        <v>16</v>
      </c>
      <c r="Q28" s="1">
        <v>20</v>
      </c>
      <c r="R28" s="1">
        <v>18</v>
      </c>
      <c r="S28" s="1">
        <v>18</v>
      </c>
      <c r="T28" s="1">
        <v>15</v>
      </c>
      <c r="U28" s="1">
        <v>17</v>
      </c>
      <c r="V28" s="1">
        <v>16</v>
      </c>
      <c r="W28" s="1">
        <v>17</v>
      </c>
      <c r="X28" s="1">
        <v>16</v>
      </c>
      <c r="Y28" s="1">
        <v>15</v>
      </c>
      <c r="Z28" s="1">
        <v>19</v>
      </c>
      <c r="AA28" s="1">
        <v>21</v>
      </c>
      <c r="AB28" s="1">
        <v>16</v>
      </c>
      <c r="AC28" s="1">
        <v>17</v>
      </c>
      <c r="AD28" s="1">
        <v>18</v>
      </c>
      <c r="AE28" s="1">
        <v>17</v>
      </c>
      <c r="AF28" s="1">
        <v>17</v>
      </c>
      <c r="AG28" s="1">
        <v>16</v>
      </c>
      <c r="AH28" s="1">
        <v>15</v>
      </c>
      <c r="AI28" s="1">
        <v>19</v>
      </c>
      <c r="AJ28" s="1">
        <v>16</v>
      </c>
      <c r="AK28" s="1">
        <v>21</v>
      </c>
      <c r="AL28" s="9">
        <v>15</v>
      </c>
      <c r="AM28" s="9">
        <v>19</v>
      </c>
      <c r="AN28" s="1">
        <v>0</v>
      </c>
      <c r="AO28" s="1">
        <v>16</v>
      </c>
      <c r="AP28" s="1">
        <v>17</v>
      </c>
      <c r="AQ28" s="1">
        <v>21</v>
      </c>
      <c r="AR28" s="1">
        <v>17</v>
      </c>
      <c r="AS28" s="1">
        <v>16</v>
      </c>
      <c r="AT28" s="1">
        <v>17</v>
      </c>
      <c r="AU28" s="9">
        <v>16</v>
      </c>
      <c r="AV28" s="1">
        <v>20</v>
      </c>
      <c r="AW28" s="1">
        <v>18</v>
      </c>
      <c r="AX28" s="1">
        <v>18</v>
      </c>
      <c r="AY28" s="1">
        <v>16</v>
      </c>
      <c r="AZ28" s="1">
        <v>15</v>
      </c>
      <c r="BA28" s="1">
        <v>15</v>
      </c>
      <c r="BB28" s="1">
        <v>17</v>
      </c>
      <c r="BC28" s="1">
        <v>16</v>
      </c>
      <c r="BD28" s="1">
        <v>17</v>
      </c>
      <c r="BE28" s="1">
        <v>19</v>
      </c>
      <c r="BF28" s="1">
        <v>21</v>
      </c>
      <c r="BG28" s="1">
        <v>16</v>
      </c>
      <c r="BH28" s="1">
        <v>18</v>
      </c>
      <c r="BI28" s="1">
        <v>17</v>
      </c>
      <c r="BJ28" s="1">
        <v>16</v>
      </c>
      <c r="BK28" s="9">
        <v>15</v>
      </c>
      <c r="BL28" s="9">
        <v>19</v>
      </c>
      <c r="BM28" s="9">
        <v>16</v>
      </c>
      <c r="BN28" s="9">
        <v>21</v>
      </c>
      <c r="BO28" s="9">
        <v>15</v>
      </c>
      <c r="BP28" s="9">
        <v>19</v>
      </c>
      <c r="BQ28" s="9">
        <v>16</v>
      </c>
      <c r="BR28" s="1">
        <v>0</v>
      </c>
      <c r="BS28" s="9">
        <v>17</v>
      </c>
      <c r="BT28" s="9">
        <v>21</v>
      </c>
      <c r="BU28" s="9">
        <v>17</v>
      </c>
      <c r="BV28" s="9">
        <v>16</v>
      </c>
      <c r="BW28" s="9">
        <v>17</v>
      </c>
      <c r="BX28" s="9">
        <v>16</v>
      </c>
      <c r="BY28" s="9">
        <v>20</v>
      </c>
      <c r="BZ28" s="9">
        <v>15</v>
      </c>
      <c r="CA28" s="9">
        <v>16</v>
      </c>
      <c r="CB28" s="9">
        <v>18</v>
      </c>
      <c r="CC28" s="9">
        <v>16</v>
      </c>
      <c r="CD28" s="9">
        <v>18</v>
      </c>
      <c r="CE28" s="9">
        <v>17</v>
      </c>
      <c r="CF28" s="9">
        <v>17</v>
      </c>
      <c r="CG28" s="9">
        <v>17</v>
      </c>
      <c r="CH28" s="9">
        <v>16</v>
      </c>
      <c r="CI28" s="9">
        <v>21</v>
      </c>
      <c r="CJ28" s="9">
        <v>15</v>
      </c>
      <c r="CK28" s="9">
        <v>18</v>
      </c>
      <c r="CL28" s="9">
        <v>19</v>
      </c>
      <c r="CM28" s="9">
        <v>17</v>
      </c>
      <c r="CN28" s="9">
        <v>17</v>
      </c>
      <c r="CO28" s="12">
        <v>16</v>
      </c>
      <c r="CP28" s="1">
        <v>15</v>
      </c>
      <c r="CQ28" s="1">
        <v>19</v>
      </c>
      <c r="CR28" s="1">
        <v>16</v>
      </c>
      <c r="CS28" s="1">
        <v>21</v>
      </c>
      <c r="CT28" s="9">
        <v>15</v>
      </c>
      <c r="CU28" s="9">
        <v>19</v>
      </c>
      <c r="CV28" s="9">
        <v>16</v>
      </c>
      <c r="CW28" s="1">
        <v>0</v>
      </c>
      <c r="CX28" s="1">
        <v>17</v>
      </c>
      <c r="CY28" s="1">
        <v>21</v>
      </c>
      <c r="CZ28" s="1">
        <v>17</v>
      </c>
      <c r="DA28" s="1">
        <v>16</v>
      </c>
      <c r="DB28" s="1">
        <v>17</v>
      </c>
      <c r="DC28" s="1">
        <v>16</v>
      </c>
      <c r="DD28" s="1">
        <v>20</v>
      </c>
      <c r="DE28" s="1">
        <v>0</v>
      </c>
      <c r="DF28" s="1">
        <v>0</v>
      </c>
      <c r="DG28" s="1">
        <v>0</v>
      </c>
      <c r="DH28" s="1">
        <v>0</v>
      </c>
      <c r="DI28" s="1">
        <v>21</v>
      </c>
      <c r="DJ28" s="1">
        <v>17</v>
      </c>
      <c r="DK28" s="1">
        <v>17</v>
      </c>
      <c r="DL28" s="1">
        <v>15</v>
      </c>
      <c r="DM28" s="1">
        <v>19</v>
      </c>
      <c r="DN28" s="1">
        <v>21</v>
      </c>
      <c r="DO28" s="1">
        <v>16</v>
      </c>
      <c r="DP28" s="1">
        <v>18</v>
      </c>
      <c r="DQ28" s="1">
        <v>17</v>
      </c>
      <c r="DR28" s="1">
        <v>17</v>
      </c>
      <c r="DS28" s="1">
        <v>17</v>
      </c>
      <c r="DT28" s="1">
        <v>16</v>
      </c>
      <c r="DU28" s="9">
        <v>19</v>
      </c>
      <c r="DV28" s="1">
        <v>16</v>
      </c>
      <c r="DW28" s="1">
        <v>21</v>
      </c>
      <c r="DX28" s="1">
        <v>15</v>
      </c>
      <c r="DY28" s="1">
        <v>19</v>
      </c>
      <c r="DZ28" s="1">
        <v>16</v>
      </c>
      <c r="EA28" s="1">
        <v>0</v>
      </c>
      <c r="EB28" s="1">
        <v>0</v>
      </c>
      <c r="EC28" s="1">
        <v>21</v>
      </c>
      <c r="ED28" s="1">
        <v>17</v>
      </c>
      <c r="EE28" s="1">
        <v>16</v>
      </c>
      <c r="EF28" s="1">
        <v>17</v>
      </c>
      <c r="EG28" s="1">
        <v>16</v>
      </c>
      <c r="EH28" s="1">
        <v>20</v>
      </c>
      <c r="EI28" s="1">
        <v>18</v>
      </c>
      <c r="EJ28" s="1">
        <v>18</v>
      </c>
      <c r="EK28" s="9">
        <v>15</v>
      </c>
      <c r="EL28" s="1">
        <v>16</v>
      </c>
      <c r="EM28" s="1">
        <v>15</v>
      </c>
      <c r="EN28" s="1">
        <v>17</v>
      </c>
      <c r="EO28" s="1">
        <v>17</v>
      </c>
      <c r="EP28" s="1">
        <v>15</v>
      </c>
      <c r="EQ28" s="1">
        <v>19</v>
      </c>
      <c r="ER28" s="1">
        <v>21</v>
      </c>
      <c r="ES28" s="1">
        <v>17</v>
      </c>
      <c r="ET28" s="1">
        <v>18</v>
      </c>
      <c r="EU28" s="1">
        <v>17</v>
      </c>
      <c r="EV28" s="1">
        <v>16</v>
      </c>
      <c r="EW28" s="1">
        <v>17</v>
      </c>
      <c r="EX28" s="1">
        <v>16</v>
      </c>
      <c r="EY28" s="9">
        <v>15</v>
      </c>
      <c r="EZ28" s="9">
        <v>19</v>
      </c>
      <c r="FA28" s="9">
        <v>16</v>
      </c>
      <c r="FB28" s="9">
        <v>21</v>
      </c>
      <c r="FC28" s="9">
        <v>15</v>
      </c>
      <c r="FD28" s="9">
        <v>19</v>
      </c>
      <c r="FE28" s="9">
        <v>16</v>
      </c>
      <c r="FF28" s="9">
        <v>16</v>
      </c>
      <c r="FG28" s="9">
        <v>17</v>
      </c>
      <c r="FH28" s="9">
        <v>0</v>
      </c>
      <c r="FI28" s="9">
        <v>17</v>
      </c>
      <c r="FJ28" s="9">
        <v>16</v>
      </c>
      <c r="FK28" s="9">
        <v>17</v>
      </c>
      <c r="FL28" s="9">
        <v>16</v>
      </c>
      <c r="FM28" s="9">
        <v>18</v>
      </c>
      <c r="FN28" s="9">
        <v>20</v>
      </c>
      <c r="FO28" s="9">
        <v>16</v>
      </c>
      <c r="FP28" s="9">
        <v>18</v>
      </c>
      <c r="FQ28" s="9">
        <v>16</v>
      </c>
      <c r="FR28" s="9">
        <v>15</v>
      </c>
      <c r="FS28" s="9">
        <v>17</v>
      </c>
      <c r="FT28" s="9">
        <v>17</v>
      </c>
      <c r="FU28" s="9">
        <v>15</v>
      </c>
      <c r="FV28" s="9">
        <v>16</v>
      </c>
      <c r="FW28" s="9">
        <v>21</v>
      </c>
      <c r="FX28" s="9">
        <v>19</v>
      </c>
      <c r="FY28" s="9">
        <v>18</v>
      </c>
      <c r="FZ28" s="9">
        <v>17</v>
      </c>
      <c r="GA28" s="9">
        <v>17</v>
      </c>
      <c r="GB28" s="9">
        <v>17</v>
      </c>
      <c r="GC28" s="9">
        <v>15</v>
      </c>
      <c r="GD28" s="9">
        <v>19</v>
      </c>
      <c r="GE28" s="9">
        <v>16</v>
      </c>
      <c r="GF28" s="9">
        <v>21</v>
      </c>
      <c r="GG28" s="9">
        <v>15</v>
      </c>
      <c r="GH28" s="9">
        <v>19</v>
      </c>
      <c r="GI28" s="9">
        <v>16</v>
      </c>
      <c r="GJ28" s="9">
        <v>16</v>
      </c>
      <c r="GK28" s="9">
        <v>17</v>
      </c>
      <c r="GL28" s="9">
        <v>21</v>
      </c>
      <c r="GM28" s="9">
        <v>17</v>
      </c>
      <c r="GN28" s="9">
        <v>0</v>
      </c>
      <c r="GO28" s="9">
        <v>17</v>
      </c>
      <c r="GP28" s="9">
        <v>16</v>
      </c>
      <c r="GQ28" s="9">
        <v>20</v>
      </c>
      <c r="GR28" s="9">
        <v>18</v>
      </c>
      <c r="GS28" s="9">
        <v>18</v>
      </c>
      <c r="GT28" s="9">
        <v>17</v>
      </c>
      <c r="GU28" s="9">
        <v>15</v>
      </c>
      <c r="GV28" s="9">
        <v>16</v>
      </c>
      <c r="GW28" s="9">
        <v>17</v>
      </c>
      <c r="GX28" s="9">
        <v>16</v>
      </c>
      <c r="GY28" s="9">
        <v>15</v>
      </c>
      <c r="GZ28" s="9">
        <v>19</v>
      </c>
      <c r="HA28" s="9">
        <v>21</v>
      </c>
      <c r="HB28" s="9">
        <v>16</v>
      </c>
      <c r="HC28" s="9">
        <v>18</v>
      </c>
      <c r="HD28" s="9">
        <v>17</v>
      </c>
      <c r="HE28" s="9">
        <v>17</v>
      </c>
      <c r="HF28" s="9">
        <v>17</v>
      </c>
      <c r="HG28" s="9">
        <v>16</v>
      </c>
      <c r="HH28" s="9">
        <v>19</v>
      </c>
      <c r="HI28" s="9">
        <v>15</v>
      </c>
      <c r="HJ28" s="9">
        <v>16</v>
      </c>
      <c r="HK28" s="9">
        <v>15</v>
      </c>
      <c r="HL28" s="9">
        <v>21</v>
      </c>
      <c r="HM28" s="9">
        <v>19</v>
      </c>
      <c r="HN28" s="9">
        <v>16</v>
      </c>
      <c r="HO28" s="9">
        <v>16</v>
      </c>
      <c r="HP28" s="9">
        <v>17</v>
      </c>
      <c r="HQ28" s="9">
        <v>21</v>
      </c>
      <c r="HR28" s="9">
        <v>16</v>
      </c>
      <c r="HS28" s="9">
        <v>17</v>
      </c>
      <c r="HT28" s="1">
        <v>0</v>
      </c>
      <c r="HU28" s="9">
        <v>16</v>
      </c>
      <c r="HV28" s="9">
        <v>20</v>
      </c>
      <c r="HW28" s="9">
        <v>16</v>
      </c>
      <c r="HX28" s="9">
        <v>18</v>
      </c>
      <c r="HY28" s="9">
        <v>18</v>
      </c>
      <c r="HZ28" s="9">
        <v>16</v>
      </c>
      <c r="IA28" s="9">
        <v>15</v>
      </c>
      <c r="IB28" s="9">
        <v>10</v>
      </c>
      <c r="IC28" s="9">
        <v>17</v>
      </c>
      <c r="ID28" s="9">
        <v>16</v>
      </c>
      <c r="IE28" s="9">
        <v>19</v>
      </c>
      <c r="IF28" s="9">
        <v>21</v>
      </c>
      <c r="IG28" s="9">
        <v>17</v>
      </c>
      <c r="IH28" s="9">
        <v>17</v>
      </c>
      <c r="II28" s="9">
        <v>18</v>
      </c>
      <c r="IJ28" s="9">
        <v>17</v>
      </c>
      <c r="IK28" s="9">
        <v>17</v>
      </c>
      <c r="IL28" s="9">
        <v>16</v>
      </c>
      <c r="IM28" s="1">
        <v>15</v>
      </c>
      <c r="IN28" s="1">
        <v>19</v>
      </c>
      <c r="IO28" s="1">
        <v>16</v>
      </c>
      <c r="IP28" s="1">
        <v>21</v>
      </c>
      <c r="IQ28" s="1">
        <v>15</v>
      </c>
      <c r="IR28" s="1">
        <v>34</v>
      </c>
      <c r="IS28" s="1">
        <v>16</v>
      </c>
      <c r="IT28" s="1">
        <v>16</v>
      </c>
      <c r="IU28" s="1">
        <v>0</v>
      </c>
      <c r="IV28" s="1">
        <v>21</v>
      </c>
      <c r="IW28" s="1">
        <v>17</v>
      </c>
      <c r="IX28" s="1">
        <v>16</v>
      </c>
      <c r="IY28" s="1">
        <v>17</v>
      </c>
      <c r="IZ28" s="1">
        <v>0</v>
      </c>
      <c r="JA28" s="1">
        <v>18</v>
      </c>
      <c r="JB28" s="1">
        <v>18</v>
      </c>
      <c r="JC28" s="1">
        <v>20</v>
      </c>
      <c r="JD28" s="1">
        <v>16</v>
      </c>
      <c r="JE28" s="1">
        <v>16</v>
      </c>
      <c r="JF28" s="1">
        <v>15</v>
      </c>
      <c r="JG28" s="1">
        <v>17</v>
      </c>
      <c r="JH28" s="1">
        <v>17</v>
      </c>
      <c r="JI28" s="1">
        <v>21</v>
      </c>
      <c r="JJ28" s="1">
        <v>17</v>
      </c>
      <c r="JK28" s="1">
        <v>16</v>
      </c>
      <c r="JL28" s="1">
        <v>15</v>
      </c>
      <c r="JM28" s="1">
        <v>18</v>
      </c>
      <c r="JN28" s="1">
        <v>19</v>
      </c>
      <c r="JO28" s="1">
        <v>17</v>
      </c>
      <c r="JP28" s="1">
        <v>17</v>
      </c>
      <c r="JQ28" s="1">
        <v>17</v>
      </c>
      <c r="JR28" s="1">
        <v>15</v>
      </c>
      <c r="JS28" s="1">
        <v>16</v>
      </c>
      <c r="JT28" s="1">
        <v>19</v>
      </c>
      <c r="JU28" s="9">
        <v>19</v>
      </c>
      <c r="JV28" s="9">
        <v>25</v>
      </c>
      <c r="JW28" s="9">
        <v>21</v>
      </c>
      <c r="JX28" s="1">
        <v>15</v>
      </c>
      <c r="JY28" s="1">
        <v>17</v>
      </c>
      <c r="JZ28" s="1">
        <v>15</v>
      </c>
      <c r="KA28" s="1">
        <v>15</v>
      </c>
      <c r="KB28" s="1">
        <v>19</v>
      </c>
      <c r="KC28" s="1">
        <v>16</v>
      </c>
      <c r="KD28" s="1">
        <v>21</v>
      </c>
      <c r="KE28" s="1">
        <v>0</v>
      </c>
      <c r="KF28" s="1">
        <v>13</v>
      </c>
      <c r="KG28" s="1">
        <v>16</v>
      </c>
      <c r="KH28" s="1">
        <v>15</v>
      </c>
      <c r="KI28" s="1">
        <v>17</v>
      </c>
      <c r="KJ28" s="1">
        <v>19</v>
      </c>
      <c r="KK28" s="1">
        <v>18</v>
      </c>
      <c r="KL28" s="1">
        <v>16</v>
      </c>
      <c r="KM28" s="1">
        <v>18</v>
      </c>
      <c r="KN28" s="1">
        <v>18</v>
      </c>
      <c r="KO28" s="1">
        <v>18</v>
      </c>
      <c r="KP28" s="1">
        <v>14</v>
      </c>
      <c r="KQ28" s="1">
        <v>19</v>
      </c>
      <c r="KR28" s="1">
        <v>21</v>
      </c>
      <c r="KS28" s="1">
        <v>15</v>
      </c>
      <c r="KT28" s="1">
        <v>18</v>
      </c>
      <c r="KU28" s="1">
        <v>18</v>
      </c>
    </row>
    <row r="29" spans="1:307" ht="15.75" customHeight="1" x14ac:dyDescent="0.2">
      <c r="A29" s="1" t="s">
        <v>29</v>
      </c>
      <c r="B29" s="1">
        <v>130</v>
      </c>
      <c r="C29" s="1">
        <v>59</v>
      </c>
      <c r="D29" s="1">
        <v>54</v>
      </c>
      <c r="E29" s="1">
        <v>51</v>
      </c>
      <c r="F29" s="1">
        <v>55</v>
      </c>
      <c r="G29" s="9">
        <v>61</v>
      </c>
      <c r="H29" s="9">
        <v>58</v>
      </c>
      <c r="I29" s="1">
        <v>0</v>
      </c>
      <c r="J29" s="1">
        <v>60</v>
      </c>
      <c r="K29" s="1">
        <v>54</v>
      </c>
      <c r="L29" s="1">
        <v>55</v>
      </c>
      <c r="M29" s="1">
        <v>51</v>
      </c>
      <c r="N29" s="1">
        <v>52</v>
      </c>
      <c r="O29" s="1">
        <v>63</v>
      </c>
      <c r="P29" s="1">
        <v>56</v>
      </c>
      <c r="Q29" s="1">
        <v>62</v>
      </c>
      <c r="R29" s="1">
        <v>53</v>
      </c>
      <c r="S29" s="1">
        <v>55</v>
      </c>
      <c r="T29" s="1">
        <v>72</v>
      </c>
      <c r="U29" s="1">
        <v>59</v>
      </c>
      <c r="V29" s="1">
        <v>62</v>
      </c>
      <c r="W29" s="1">
        <v>55</v>
      </c>
      <c r="X29" s="1">
        <v>60</v>
      </c>
      <c r="Y29" s="1">
        <v>63</v>
      </c>
      <c r="Z29" s="1">
        <v>62</v>
      </c>
      <c r="AA29" s="1">
        <v>76</v>
      </c>
      <c r="AB29" s="1">
        <v>53</v>
      </c>
      <c r="AC29" s="1">
        <v>54</v>
      </c>
      <c r="AD29" s="1">
        <v>68</v>
      </c>
      <c r="AE29" s="1">
        <v>59</v>
      </c>
      <c r="AF29" s="1">
        <v>57</v>
      </c>
      <c r="AG29" s="1">
        <v>54</v>
      </c>
      <c r="AH29" s="1">
        <v>59</v>
      </c>
      <c r="AI29" s="1">
        <v>54</v>
      </c>
      <c r="AJ29" s="1">
        <v>55</v>
      </c>
      <c r="AK29" s="1">
        <v>51</v>
      </c>
      <c r="AL29" s="9">
        <v>61</v>
      </c>
      <c r="AM29" s="9">
        <v>58</v>
      </c>
      <c r="AN29" s="1">
        <v>0</v>
      </c>
      <c r="AO29" s="1">
        <v>60</v>
      </c>
      <c r="AP29" s="1">
        <v>54</v>
      </c>
      <c r="AQ29" s="1">
        <v>51</v>
      </c>
      <c r="AR29" s="1">
        <v>55</v>
      </c>
      <c r="AS29" s="1">
        <v>52</v>
      </c>
      <c r="AT29" s="1">
        <v>63</v>
      </c>
      <c r="AU29" s="9">
        <v>53</v>
      </c>
      <c r="AV29" s="1">
        <v>62</v>
      </c>
      <c r="AW29" s="1">
        <v>53</v>
      </c>
      <c r="AX29" s="1">
        <v>55</v>
      </c>
      <c r="AY29" s="1">
        <v>62</v>
      </c>
      <c r="AZ29" s="1">
        <v>63</v>
      </c>
      <c r="BA29" s="1">
        <v>72</v>
      </c>
      <c r="BB29" s="1">
        <v>59</v>
      </c>
      <c r="BC29" s="1">
        <v>60</v>
      </c>
      <c r="BD29" s="1">
        <v>55</v>
      </c>
      <c r="BE29" s="1">
        <v>62</v>
      </c>
      <c r="BF29" s="1">
        <v>76</v>
      </c>
      <c r="BG29" s="1">
        <v>53</v>
      </c>
      <c r="BH29" s="1">
        <v>68</v>
      </c>
      <c r="BI29" s="1">
        <v>54</v>
      </c>
      <c r="BJ29" s="1">
        <v>56</v>
      </c>
      <c r="BK29" s="9">
        <v>59</v>
      </c>
      <c r="BL29" s="9">
        <v>54</v>
      </c>
      <c r="BM29" s="9">
        <v>55</v>
      </c>
      <c r="BN29" s="9">
        <v>51</v>
      </c>
      <c r="BO29" s="9">
        <v>61</v>
      </c>
      <c r="BP29" s="9">
        <v>58</v>
      </c>
      <c r="BQ29" s="9">
        <v>63</v>
      </c>
      <c r="BR29" s="1">
        <v>0</v>
      </c>
      <c r="BS29" s="9">
        <v>63</v>
      </c>
      <c r="BT29" s="9">
        <v>51</v>
      </c>
      <c r="BU29" s="9">
        <v>55</v>
      </c>
      <c r="BV29" s="9">
        <v>52</v>
      </c>
      <c r="BW29" s="9">
        <v>54</v>
      </c>
      <c r="BX29" s="9">
        <v>56</v>
      </c>
      <c r="BY29" s="9">
        <v>62</v>
      </c>
      <c r="BZ29" s="9">
        <v>72</v>
      </c>
      <c r="CA29" s="9">
        <v>62</v>
      </c>
      <c r="CB29" s="9">
        <v>55</v>
      </c>
      <c r="CC29" s="9">
        <v>60</v>
      </c>
      <c r="CD29" s="9">
        <v>53</v>
      </c>
      <c r="CE29" s="9">
        <v>55</v>
      </c>
      <c r="CF29" s="9">
        <v>59</v>
      </c>
      <c r="CG29" s="9">
        <v>54</v>
      </c>
      <c r="CH29" s="9">
        <v>53</v>
      </c>
      <c r="CI29" s="9">
        <v>76</v>
      </c>
      <c r="CJ29" s="9">
        <v>63</v>
      </c>
      <c r="CK29" s="9">
        <v>68</v>
      </c>
      <c r="CL29" s="9">
        <v>62</v>
      </c>
      <c r="CM29" s="9">
        <v>59</v>
      </c>
      <c r="CN29" s="9">
        <v>57</v>
      </c>
      <c r="CO29" s="12">
        <v>54</v>
      </c>
      <c r="CP29" s="1">
        <v>59</v>
      </c>
      <c r="CQ29" s="1">
        <v>54</v>
      </c>
      <c r="CR29" s="1">
        <v>55</v>
      </c>
      <c r="CS29" s="1">
        <v>51</v>
      </c>
      <c r="CT29" s="9">
        <v>61</v>
      </c>
      <c r="CU29" s="9">
        <v>58</v>
      </c>
      <c r="CV29" s="9">
        <v>63</v>
      </c>
      <c r="CW29" s="1">
        <v>0</v>
      </c>
      <c r="CX29" s="1">
        <v>54</v>
      </c>
      <c r="CY29" s="1">
        <v>51</v>
      </c>
      <c r="CZ29" s="1">
        <v>55</v>
      </c>
      <c r="DA29" s="1">
        <v>52</v>
      </c>
      <c r="DB29" s="1">
        <v>63</v>
      </c>
      <c r="DC29" s="1">
        <v>56</v>
      </c>
      <c r="DD29" s="1">
        <v>62</v>
      </c>
      <c r="DE29" s="1">
        <v>0</v>
      </c>
      <c r="DF29" s="1">
        <v>0</v>
      </c>
      <c r="DG29" s="1">
        <v>0</v>
      </c>
      <c r="DH29" s="1">
        <v>0</v>
      </c>
      <c r="DI29" s="1">
        <v>109</v>
      </c>
      <c r="DJ29" s="1">
        <v>86</v>
      </c>
      <c r="DK29" s="1">
        <v>79</v>
      </c>
      <c r="DL29" s="1">
        <v>59</v>
      </c>
      <c r="DM29" s="1">
        <v>62</v>
      </c>
      <c r="DN29" s="1">
        <v>76</v>
      </c>
      <c r="DO29" s="1">
        <v>53</v>
      </c>
      <c r="DP29" s="1">
        <v>68</v>
      </c>
      <c r="DQ29" s="1">
        <v>54</v>
      </c>
      <c r="DR29" s="1">
        <v>59</v>
      </c>
      <c r="DS29" s="1">
        <v>57</v>
      </c>
      <c r="DT29" s="9">
        <v>62</v>
      </c>
      <c r="DU29" s="9">
        <v>54</v>
      </c>
      <c r="DV29" s="9">
        <v>55</v>
      </c>
      <c r="DW29" s="9">
        <v>51</v>
      </c>
      <c r="DX29" s="9">
        <v>61</v>
      </c>
      <c r="DY29" s="9">
        <v>58</v>
      </c>
      <c r="DZ29" s="9">
        <v>63</v>
      </c>
      <c r="EA29" s="1">
        <v>0</v>
      </c>
      <c r="EB29" s="1">
        <v>0</v>
      </c>
      <c r="EC29" s="9">
        <v>51</v>
      </c>
      <c r="ED29" s="9">
        <v>55</v>
      </c>
      <c r="EE29" s="9">
        <v>52</v>
      </c>
      <c r="EF29" s="9">
        <v>63</v>
      </c>
      <c r="EG29" s="9">
        <v>56</v>
      </c>
      <c r="EH29" s="9">
        <v>62</v>
      </c>
      <c r="EI29" s="9">
        <v>53</v>
      </c>
      <c r="EJ29" s="9">
        <v>55</v>
      </c>
      <c r="EK29" s="9">
        <v>59</v>
      </c>
      <c r="EL29" s="9">
        <v>60</v>
      </c>
      <c r="EM29" s="9">
        <v>72</v>
      </c>
      <c r="EN29" s="9">
        <v>55</v>
      </c>
      <c r="EO29" s="9">
        <v>59</v>
      </c>
      <c r="EP29" s="9">
        <v>63</v>
      </c>
      <c r="EQ29" s="9">
        <v>62</v>
      </c>
      <c r="ER29" s="9">
        <v>76</v>
      </c>
      <c r="ES29" s="9">
        <v>59</v>
      </c>
      <c r="ET29" s="9">
        <v>68</v>
      </c>
      <c r="EU29" s="9">
        <v>54</v>
      </c>
      <c r="EV29" s="9">
        <v>53</v>
      </c>
      <c r="EW29" s="9">
        <v>57</v>
      </c>
      <c r="EX29" s="1">
        <v>54</v>
      </c>
      <c r="EY29" s="9">
        <v>59</v>
      </c>
      <c r="EZ29" s="9">
        <v>54</v>
      </c>
      <c r="FA29" s="9">
        <v>55</v>
      </c>
      <c r="FB29" s="9">
        <v>51</v>
      </c>
      <c r="FC29" s="9">
        <v>61</v>
      </c>
      <c r="FD29" s="9">
        <v>58</v>
      </c>
      <c r="FE29" s="9">
        <v>63</v>
      </c>
      <c r="FF29" s="9">
        <v>60</v>
      </c>
      <c r="FG29" s="9">
        <v>54</v>
      </c>
      <c r="FH29" s="9">
        <v>0</v>
      </c>
      <c r="FI29" s="9">
        <v>55</v>
      </c>
      <c r="FJ29" s="9">
        <v>52</v>
      </c>
      <c r="FK29" s="9">
        <v>63</v>
      </c>
      <c r="FL29" s="9">
        <v>56</v>
      </c>
      <c r="FM29" s="9">
        <v>55</v>
      </c>
      <c r="FN29" s="9">
        <v>62</v>
      </c>
      <c r="FO29" s="9">
        <v>62</v>
      </c>
      <c r="FP29" s="9">
        <v>53</v>
      </c>
      <c r="FQ29" s="9">
        <v>60</v>
      </c>
      <c r="FR29" s="9">
        <v>72</v>
      </c>
      <c r="FS29" s="9">
        <v>55</v>
      </c>
      <c r="FT29" s="9">
        <v>59</v>
      </c>
      <c r="FU29" s="9">
        <v>63</v>
      </c>
      <c r="FV29" s="9">
        <v>53</v>
      </c>
      <c r="FW29" s="9">
        <v>76</v>
      </c>
      <c r="FX29" s="9">
        <v>62</v>
      </c>
      <c r="FY29" s="9">
        <v>68</v>
      </c>
      <c r="FZ29" s="9">
        <v>59</v>
      </c>
      <c r="GA29" s="9">
        <v>54</v>
      </c>
      <c r="GB29" s="9">
        <v>57</v>
      </c>
      <c r="GC29" s="9">
        <v>59</v>
      </c>
      <c r="GD29" s="9">
        <v>54</v>
      </c>
      <c r="GE29" s="9">
        <v>55</v>
      </c>
      <c r="GF29" s="9">
        <v>51</v>
      </c>
      <c r="GG29" s="9">
        <v>61</v>
      </c>
      <c r="GH29" s="9">
        <v>58</v>
      </c>
      <c r="GI29" s="9">
        <v>63</v>
      </c>
      <c r="GJ29" s="9">
        <v>60</v>
      </c>
      <c r="GK29" s="9">
        <v>54</v>
      </c>
      <c r="GL29" s="9">
        <v>51</v>
      </c>
      <c r="GM29" s="9">
        <v>55</v>
      </c>
      <c r="GN29" s="9">
        <v>0</v>
      </c>
      <c r="GO29" s="9">
        <v>63</v>
      </c>
      <c r="GP29" s="9">
        <v>56</v>
      </c>
      <c r="GQ29" s="9">
        <v>62</v>
      </c>
      <c r="GR29" s="9">
        <v>53</v>
      </c>
      <c r="GS29" s="9">
        <v>55</v>
      </c>
      <c r="GT29" s="9">
        <v>59</v>
      </c>
      <c r="GU29" s="9">
        <v>72</v>
      </c>
      <c r="GV29" s="9">
        <v>62</v>
      </c>
      <c r="GW29" s="9">
        <v>55</v>
      </c>
      <c r="GX29" s="9">
        <v>60</v>
      </c>
      <c r="GY29" s="9">
        <v>63</v>
      </c>
      <c r="GZ29" s="9">
        <v>62</v>
      </c>
      <c r="HA29" s="9">
        <v>76</v>
      </c>
      <c r="HB29" s="9">
        <v>53</v>
      </c>
      <c r="HC29" s="9">
        <v>68</v>
      </c>
      <c r="HD29" s="9">
        <v>54</v>
      </c>
      <c r="HE29" s="9">
        <v>59</v>
      </c>
      <c r="HF29" s="9">
        <v>57</v>
      </c>
      <c r="HG29" s="9">
        <v>54</v>
      </c>
      <c r="HH29" s="9">
        <v>54</v>
      </c>
      <c r="HI29" s="9">
        <v>61</v>
      </c>
      <c r="HJ29" s="9">
        <v>55</v>
      </c>
      <c r="HK29" s="9">
        <v>59</v>
      </c>
      <c r="HL29" s="9">
        <v>51</v>
      </c>
      <c r="HM29" s="9">
        <v>58</v>
      </c>
      <c r="HN29" s="9">
        <v>72</v>
      </c>
      <c r="HO29" s="9">
        <v>60</v>
      </c>
      <c r="HP29" s="9">
        <v>63</v>
      </c>
      <c r="HQ29" s="9">
        <v>51</v>
      </c>
      <c r="HR29" s="9">
        <v>52</v>
      </c>
      <c r="HS29" s="9">
        <v>54</v>
      </c>
      <c r="HT29" s="1">
        <v>0</v>
      </c>
      <c r="HU29" s="9">
        <v>56</v>
      </c>
      <c r="HV29" s="9">
        <v>62</v>
      </c>
      <c r="HW29" s="9">
        <v>62</v>
      </c>
      <c r="HX29" s="9">
        <v>55</v>
      </c>
      <c r="HY29" s="9">
        <v>53</v>
      </c>
      <c r="HZ29" s="9">
        <v>60</v>
      </c>
      <c r="IA29" s="9">
        <v>72</v>
      </c>
      <c r="IB29" s="9">
        <v>15</v>
      </c>
      <c r="IC29" s="9">
        <v>59</v>
      </c>
      <c r="ID29" s="9">
        <v>53</v>
      </c>
      <c r="IE29" s="9">
        <v>62</v>
      </c>
      <c r="IF29" s="9">
        <v>76</v>
      </c>
      <c r="IG29" s="9">
        <v>55</v>
      </c>
      <c r="IH29" s="9">
        <v>59</v>
      </c>
      <c r="II29" s="9">
        <v>68</v>
      </c>
      <c r="IJ29" s="9">
        <v>57</v>
      </c>
      <c r="IK29" s="9">
        <v>54</v>
      </c>
      <c r="IL29" s="9">
        <v>54</v>
      </c>
      <c r="IM29" s="1">
        <v>59</v>
      </c>
      <c r="IN29" s="1">
        <v>54</v>
      </c>
      <c r="IO29" s="1">
        <v>55</v>
      </c>
      <c r="IP29" s="1">
        <v>51</v>
      </c>
      <c r="IQ29" s="1">
        <v>61</v>
      </c>
      <c r="IR29" s="1">
        <v>106</v>
      </c>
      <c r="IS29" s="1">
        <v>63</v>
      </c>
      <c r="IT29" s="1">
        <v>60</v>
      </c>
      <c r="IU29" s="1">
        <v>0</v>
      </c>
      <c r="IV29" s="1">
        <v>51</v>
      </c>
      <c r="IW29" s="1">
        <v>63</v>
      </c>
      <c r="IX29" s="1">
        <v>52</v>
      </c>
      <c r="IY29" s="1">
        <v>55</v>
      </c>
      <c r="IZ29" s="1">
        <v>0</v>
      </c>
      <c r="JA29" s="1">
        <v>53</v>
      </c>
      <c r="JB29" s="1">
        <v>55</v>
      </c>
      <c r="JC29" s="1">
        <v>62</v>
      </c>
      <c r="JD29" s="1">
        <v>62</v>
      </c>
      <c r="JE29" s="1">
        <v>60</v>
      </c>
      <c r="JF29" s="1">
        <v>72</v>
      </c>
      <c r="JG29" s="1">
        <v>55</v>
      </c>
      <c r="JH29" s="1">
        <v>59</v>
      </c>
      <c r="JI29" s="1">
        <v>76</v>
      </c>
      <c r="JJ29" s="1">
        <v>54</v>
      </c>
      <c r="JK29" s="1">
        <v>53</v>
      </c>
      <c r="JL29" s="1">
        <v>63</v>
      </c>
      <c r="JM29" s="1">
        <v>68</v>
      </c>
      <c r="JN29" s="1">
        <v>62</v>
      </c>
      <c r="JO29" s="1">
        <v>59</v>
      </c>
      <c r="JP29" s="1">
        <v>57</v>
      </c>
      <c r="JQ29" s="1">
        <v>57</v>
      </c>
      <c r="JR29" s="1">
        <v>48</v>
      </c>
      <c r="JS29" s="1">
        <v>55</v>
      </c>
      <c r="JT29" s="1">
        <v>67</v>
      </c>
      <c r="JU29" s="9">
        <v>67</v>
      </c>
      <c r="JV29" s="9">
        <v>54</v>
      </c>
      <c r="JW29" s="9">
        <v>79</v>
      </c>
      <c r="JX29" s="1">
        <v>58</v>
      </c>
      <c r="JY29" s="1">
        <v>46</v>
      </c>
      <c r="JZ29" s="1">
        <v>55</v>
      </c>
      <c r="KA29" s="1">
        <v>60</v>
      </c>
      <c r="KB29" s="1">
        <v>68</v>
      </c>
      <c r="KC29" s="1">
        <v>48</v>
      </c>
      <c r="KD29" s="1">
        <v>63</v>
      </c>
      <c r="KE29" s="1">
        <v>0</v>
      </c>
      <c r="KF29" s="1">
        <v>49</v>
      </c>
      <c r="KG29" s="1">
        <v>62</v>
      </c>
      <c r="KH29" s="1">
        <v>54</v>
      </c>
      <c r="KI29" s="1">
        <v>58</v>
      </c>
      <c r="KJ29" s="1">
        <v>63</v>
      </c>
      <c r="KK29" s="1">
        <v>69</v>
      </c>
      <c r="KL29" s="1">
        <v>47</v>
      </c>
      <c r="KM29" s="1">
        <v>52</v>
      </c>
      <c r="KN29" s="1">
        <v>48</v>
      </c>
      <c r="KO29" s="1">
        <v>56</v>
      </c>
      <c r="KP29" s="1">
        <v>45</v>
      </c>
      <c r="KQ29" s="1">
        <v>73</v>
      </c>
      <c r="KR29" s="1">
        <v>64</v>
      </c>
      <c r="KS29" s="1">
        <v>56</v>
      </c>
      <c r="KT29" s="1">
        <v>55</v>
      </c>
      <c r="KU29" s="1">
        <v>51</v>
      </c>
    </row>
    <row r="30" spans="1:307" ht="15.75" customHeight="1" x14ac:dyDescent="0.2">
      <c r="A30" s="1" t="s">
        <v>30</v>
      </c>
      <c r="B30" s="1">
        <v>150</v>
      </c>
      <c r="C30" s="1">
        <v>21</v>
      </c>
      <c r="D30" s="1">
        <v>22</v>
      </c>
      <c r="E30" s="1">
        <v>22</v>
      </c>
      <c r="F30" s="1">
        <v>22</v>
      </c>
      <c r="G30" s="9">
        <v>21</v>
      </c>
      <c r="H30" s="9">
        <v>20</v>
      </c>
      <c r="I30" s="1">
        <v>0</v>
      </c>
      <c r="J30" s="1">
        <v>25</v>
      </c>
      <c r="K30" s="1">
        <v>22</v>
      </c>
      <c r="L30" s="1">
        <v>24</v>
      </c>
      <c r="M30" s="1">
        <v>20</v>
      </c>
      <c r="N30" s="1">
        <v>24</v>
      </c>
      <c r="O30" s="1">
        <v>24</v>
      </c>
      <c r="P30" s="1">
        <v>21</v>
      </c>
      <c r="Q30" s="1">
        <v>23</v>
      </c>
      <c r="R30" s="1">
        <v>24</v>
      </c>
      <c r="S30" s="1">
        <v>22</v>
      </c>
      <c r="T30" s="1">
        <v>23</v>
      </c>
      <c r="U30" s="1">
        <v>19</v>
      </c>
      <c r="V30" s="1">
        <v>21</v>
      </c>
      <c r="W30" s="1">
        <v>24</v>
      </c>
      <c r="X30" s="1">
        <v>27</v>
      </c>
      <c r="Y30" s="1">
        <v>21</v>
      </c>
      <c r="Z30" s="1">
        <v>24</v>
      </c>
      <c r="AA30" s="1">
        <v>26</v>
      </c>
      <c r="AB30" s="1">
        <v>26</v>
      </c>
      <c r="AC30" s="1">
        <v>23</v>
      </c>
      <c r="AD30" s="1">
        <v>24</v>
      </c>
      <c r="AE30" s="1">
        <v>20</v>
      </c>
      <c r="AF30" s="1">
        <v>20</v>
      </c>
      <c r="AG30" s="1">
        <v>22</v>
      </c>
      <c r="AH30" s="1">
        <v>21</v>
      </c>
      <c r="AI30" s="1">
        <v>22</v>
      </c>
      <c r="AJ30" s="1">
        <v>22</v>
      </c>
      <c r="AK30" s="1">
        <v>22</v>
      </c>
      <c r="AL30" s="9">
        <v>21</v>
      </c>
      <c r="AM30" s="9">
        <v>20</v>
      </c>
      <c r="AN30" s="1">
        <v>0</v>
      </c>
      <c r="AO30" s="1">
        <v>25</v>
      </c>
      <c r="AP30" s="1">
        <v>22</v>
      </c>
      <c r="AQ30" s="1">
        <v>20</v>
      </c>
      <c r="AR30" s="1">
        <v>24</v>
      </c>
      <c r="AS30" s="1">
        <v>24</v>
      </c>
      <c r="AT30" s="1">
        <v>24</v>
      </c>
      <c r="AU30" s="9">
        <v>26</v>
      </c>
      <c r="AV30" s="1">
        <v>23</v>
      </c>
      <c r="AW30" s="1">
        <v>24</v>
      </c>
      <c r="AX30" s="1">
        <v>22</v>
      </c>
      <c r="AY30" s="1">
        <v>21</v>
      </c>
      <c r="AZ30" s="1">
        <v>21</v>
      </c>
      <c r="BA30" s="1">
        <v>23</v>
      </c>
      <c r="BB30" s="1">
        <v>19</v>
      </c>
      <c r="BC30" s="1">
        <v>27</v>
      </c>
      <c r="BD30" s="1">
        <v>24</v>
      </c>
      <c r="BE30" s="1">
        <v>24</v>
      </c>
      <c r="BF30" s="1">
        <v>26</v>
      </c>
      <c r="BG30" s="1">
        <v>26</v>
      </c>
      <c r="BH30" s="1">
        <v>24</v>
      </c>
      <c r="BI30" s="1">
        <v>23</v>
      </c>
      <c r="BJ30" s="1">
        <v>21</v>
      </c>
      <c r="BK30" s="9">
        <v>21</v>
      </c>
      <c r="BL30" s="9">
        <v>22</v>
      </c>
      <c r="BM30" s="9">
        <v>22</v>
      </c>
      <c r="BN30" s="9">
        <v>22</v>
      </c>
      <c r="BO30" s="9">
        <v>21</v>
      </c>
      <c r="BP30" s="9">
        <v>20</v>
      </c>
      <c r="BQ30" s="9">
        <v>23</v>
      </c>
      <c r="BR30" s="1">
        <v>0</v>
      </c>
      <c r="BS30" s="9">
        <v>24</v>
      </c>
      <c r="BT30" s="9">
        <v>20</v>
      </c>
      <c r="BU30" s="9">
        <v>24</v>
      </c>
      <c r="BV30" s="9">
        <v>24</v>
      </c>
      <c r="BW30" s="9">
        <v>22</v>
      </c>
      <c r="BX30" s="9">
        <v>21</v>
      </c>
      <c r="BY30" s="9">
        <v>23</v>
      </c>
      <c r="BZ30" s="9">
        <v>23</v>
      </c>
      <c r="CA30" s="9">
        <v>21</v>
      </c>
      <c r="CB30" s="9">
        <v>22</v>
      </c>
      <c r="CC30" s="9">
        <v>27</v>
      </c>
      <c r="CD30" s="9">
        <v>24</v>
      </c>
      <c r="CE30" s="9">
        <v>24</v>
      </c>
      <c r="CF30" s="9">
        <v>19</v>
      </c>
      <c r="CG30" s="9">
        <v>23</v>
      </c>
      <c r="CH30" s="9">
        <v>26</v>
      </c>
      <c r="CI30" s="9">
        <v>26</v>
      </c>
      <c r="CJ30" s="9">
        <v>21</v>
      </c>
      <c r="CK30" s="9">
        <v>24</v>
      </c>
      <c r="CL30" s="9">
        <v>24</v>
      </c>
      <c r="CM30" s="9">
        <v>20</v>
      </c>
      <c r="CN30" s="9">
        <v>20</v>
      </c>
      <c r="CO30" s="12">
        <v>22</v>
      </c>
      <c r="CP30" s="1">
        <v>21</v>
      </c>
      <c r="CQ30" s="1">
        <v>22</v>
      </c>
      <c r="CR30" s="1">
        <v>22</v>
      </c>
      <c r="CS30" s="1">
        <v>22</v>
      </c>
      <c r="CT30" s="9">
        <v>21</v>
      </c>
      <c r="CU30" s="9">
        <v>20</v>
      </c>
      <c r="CV30" s="9">
        <v>23</v>
      </c>
      <c r="CW30" s="1">
        <v>0</v>
      </c>
      <c r="CX30" s="1">
        <v>22</v>
      </c>
      <c r="CY30" s="1">
        <v>20</v>
      </c>
      <c r="CZ30" s="1">
        <v>24</v>
      </c>
      <c r="DA30" s="1">
        <v>24</v>
      </c>
      <c r="DB30" s="1">
        <v>24</v>
      </c>
      <c r="DC30" s="1">
        <v>21</v>
      </c>
      <c r="DD30" s="1">
        <v>23</v>
      </c>
      <c r="DE30" s="1">
        <v>0</v>
      </c>
      <c r="DF30" s="1">
        <v>0</v>
      </c>
      <c r="DG30" s="1">
        <v>0</v>
      </c>
      <c r="DH30" s="1">
        <v>0</v>
      </c>
      <c r="DI30" s="1">
        <v>54</v>
      </c>
      <c r="DJ30" s="1">
        <v>64</v>
      </c>
      <c r="DK30" s="1">
        <v>34</v>
      </c>
      <c r="DL30" s="1">
        <v>33</v>
      </c>
      <c r="DM30" s="1">
        <v>29</v>
      </c>
      <c r="DN30" s="1">
        <v>26</v>
      </c>
      <c r="DO30" s="1">
        <v>26</v>
      </c>
      <c r="DP30" s="1">
        <v>19</v>
      </c>
      <c r="DQ30" s="1">
        <v>23</v>
      </c>
      <c r="DR30" s="1">
        <v>20</v>
      </c>
      <c r="DS30" s="1">
        <v>20</v>
      </c>
      <c r="DT30" s="9">
        <v>21</v>
      </c>
      <c r="DU30" s="9">
        <v>22</v>
      </c>
      <c r="DV30" s="9">
        <v>22</v>
      </c>
      <c r="DW30" s="9">
        <v>22</v>
      </c>
      <c r="DX30" s="9">
        <v>21</v>
      </c>
      <c r="DY30" s="9">
        <v>20</v>
      </c>
      <c r="DZ30" s="9">
        <v>23</v>
      </c>
      <c r="EA30" s="1">
        <v>0</v>
      </c>
      <c r="EB30" s="1">
        <v>0</v>
      </c>
      <c r="EC30" s="9">
        <v>20</v>
      </c>
      <c r="ED30" s="9">
        <v>24</v>
      </c>
      <c r="EE30" s="9">
        <v>24</v>
      </c>
      <c r="EF30" s="9">
        <v>24</v>
      </c>
      <c r="EG30" s="9">
        <v>21</v>
      </c>
      <c r="EH30" s="9">
        <v>23</v>
      </c>
      <c r="EI30" s="9">
        <v>24</v>
      </c>
      <c r="EJ30" s="9">
        <v>22</v>
      </c>
      <c r="EK30" s="9">
        <v>21</v>
      </c>
      <c r="EL30" s="9">
        <v>27</v>
      </c>
      <c r="EM30" s="9">
        <v>23</v>
      </c>
      <c r="EN30" s="9">
        <v>24</v>
      </c>
      <c r="EO30" s="9">
        <v>19</v>
      </c>
      <c r="EP30" s="9">
        <v>21</v>
      </c>
      <c r="EQ30" s="9">
        <v>24</v>
      </c>
      <c r="ER30" s="9">
        <v>26</v>
      </c>
      <c r="ES30" s="9">
        <v>20</v>
      </c>
      <c r="ET30" s="9">
        <v>24</v>
      </c>
      <c r="EU30" s="9">
        <v>23</v>
      </c>
      <c r="EV30" s="9">
        <v>26</v>
      </c>
      <c r="EW30" s="9">
        <v>20</v>
      </c>
      <c r="EX30" s="1">
        <v>22</v>
      </c>
      <c r="EY30" s="9">
        <v>21</v>
      </c>
      <c r="EZ30" s="9">
        <v>22</v>
      </c>
      <c r="FA30" s="9">
        <v>22</v>
      </c>
      <c r="FB30" s="9">
        <v>22</v>
      </c>
      <c r="FC30" s="9">
        <v>21</v>
      </c>
      <c r="FD30" s="9">
        <v>20</v>
      </c>
      <c r="FE30" s="9">
        <v>23</v>
      </c>
      <c r="FF30" s="9">
        <v>25</v>
      </c>
      <c r="FG30" s="9">
        <v>22</v>
      </c>
      <c r="FH30" s="9">
        <v>0</v>
      </c>
      <c r="FI30" s="9">
        <v>24</v>
      </c>
      <c r="FJ30" s="9">
        <v>24</v>
      </c>
      <c r="FK30" s="9">
        <v>24</v>
      </c>
      <c r="FL30" s="9">
        <v>21</v>
      </c>
      <c r="FM30" s="9">
        <v>22</v>
      </c>
      <c r="FN30" s="9">
        <v>23</v>
      </c>
      <c r="FO30" s="9">
        <v>21</v>
      </c>
      <c r="FP30" s="9">
        <v>24</v>
      </c>
      <c r="FQ30" s="9">
        <v>27</v>
      </c>
      <c r="FR30" s="9">
        <v>23</v>
      </c>
      <c r="FS30" s="9">
        <v>24</v>
      </c>
      <c r="FT30" s="9">
        <v>19</v>
      </c>
      <c r="FU30" s="9">
        <v>21</v>
      </c>
      <c r="FV30" s="9">
        <v>26</v>
      </c>
      <c r="FW30" s="9">
        <v>26</v>
      </c>
      <c r="FX30" s="9">
        <v>24</v>
      </c>
      <c r="FY30" s="9">
        <v>24</v>
      </c>
      <c r="FZ30" s="9">
        <v>20</v>
      </c>
      <c r="GA30" s="9">
        <v>23</v>
      </c>
      <c r="GB30" s="9">
        <v>20</v>
      </c>
      <c r="GC30" s="9">
        <v>21</v>
      </c>
      <c r="GD30" s="9">
        <v>22</v>
      </c>
      <c r="GE30" s="9">
        <v>22</v>
      </c>
      <c r="GF30" s="9">
        <v>22</v>
      </c>
      <c r="GG30" s="9">
        <v>21</v>
      </c>
      <c r="GH30" s="9">
        <v>20</v>
      </c>
      <c r="GI30" s="9">
        <v>23</v>
      </c>
      <c r="GJ30" s="9">
        <v>25</v>
      </c>
      <c r="GK30" s="9">
        <v>22</v>
      </c>
      <c r="GL30" s="9">
        <v>20</v>
      </c>
      <c r="GM30" s="9">
        <v>24</v>
      </c>
      <c r="GN30" s="9">
        <v>0</v>
      </c>
      <c r="GO30" s="9">
        <v>24</v>
      </c>
      <c r="GP30" s="9">
        <v>21</v>
      </c>
      <c r="GQ30" s="9">
        <v>23</v>
      </c>
      <c r="GR30" s="9">
        <v>24</v>
      </c>
      <c r="GS30" s="9">
        <v>22</v>
      </c>
      <c r="GT30" s="9">
        <v>19</v>
      </c>
      <c r="GU30" s="9">
        <v>23</v>
      </c>
      <c r="GV30" s="9">
        <v>21</v>
      </c>
      <c r="GW30" s="9">
        <v>24</v>
      </c>
      <c r="GX30" s="9">
        <v>27</v>
      </c>
      <c r="GY30" s="9">
        <v>21</v>
      </c>
      <c r="GZ30" s="9">
        <v>24</v>
      </c>
      <c r="HA30" s="9">
        <v>26</v>
      </c>
      <c r="HB30" s="9">
        <v>26</v>
      </c>
      <c r="HC30" s="9">
        <v>24</v>
      </c>
      <c r="HD30" s="9">
        <v>23</v>
      </c>
      <c r="HE30" s="9">
        <v>20</v>
      </c>
      <c r="HF30" s="9">
        <v>20</v>
      </c>
      <c r="HG30" s="9">
        <v>22</v>
      </c>
      <c r="HH30" s="9">
        <v>22</v>
      </c>
      <c r="HI30" s="9">
        <v>21</v>
      </c>
      <c r="HJ30" s="9">
        <v>22</v>
      </c>
      <c r="HK30" s="9">
        <v>21</v>
      </c>
      <c r="HL30" s="9">
        <v>22</v>
      </c>
      <c r="HM30" s="9">
        <v>20</v>
      </c>
      <c r="HN30" s="9">
        <v>34</v>
      </c>
      <c r="HO30" s="9">
        <v>25</v>
      </c>
      <c r="HP30" s="9">
        <v>24</v>
      </c>
      <c r="HQ30" s="9">
        <v>20</v>
      </c>
      <c r="HR30" s="9">
        <v>24</v>
      </c>
      <c r="HS30" s="9">
        <v>22</v>
      </c>
      <c r="HT30" s="1">
        <v>0</v>
      </c>
      <c r="HU30" s="9">
        <v>21</v>
      </c>
      <c r="HV30" s="9">
        <v>23</v>
      </c>
      <c r="HW30" s="9">
        <v>21</v>
      </c>
      <c r="HX30" s="9">
        <v>22</v>
      </c>
      <c r="HY30" s="9">
        <v>24</v>
      </c>
      <c r="HZ30" s="9">
        <v>27</v>
      </c>
      <c r="IA30" s="9">
        <v>23</v>
      </c>
      <c r="IB30" s="9">
        <v>63</v>
      </c>
      <c r="IC30" s="9">
        <v>19</v>
      </c>
      <c r="ID30" s="9">
        <v>26</v>
      </c>
      <c r="IE30" s="9">
        <v>24</v>
      </c>
      <c r="IF30" s="9">
        <v>26</v>
      </c>
      <c r="IG30" s="9">
        <v>24</v>
      </c>
      <c r="IH30" s="9">
        <v>20</v>
      </c>
      <c r="II30" s="9">
        <v>24</v>
      </c>
      <c r="IJ30" s="9">
        <v>20</v>
      </c>
      <c r="IK30" s="9">
        <v>23</v>
      </c>
      <c r="IL30" s="9">
        <v>22</v>
      </c>
      <c r="IM30" s="1">
        <v>21</v>
      </c>
      <c r="IN30" s="1">
        <v>22</v>
      </c>
      <c r="IO30" s="1">
        <v>22</v>
      </c>
      <c r="IP30" s="1">
        <v>22</v>
      </c>
      <c r="IQ30" s="1">
        <v>21</v>
      </c>
      <c r="IR30" s="1">
        <v>20</v>
      </c>
      <c r="IS30" s="1">
        <v>23</v>
      </c>
      <c r="IT30" s="1">
        <v>25</v>
      </c>
      <c r="IU30" s="1">
        <v>0</v>
      </c>
      <c r="IV30" s="1">
        <v>20</v>
      </c>
      <c r="IW30" s="1">
        <v>24</v>
      </c>
      <c r="IX30" s="1">
        <v>24</v>
      </c>
      <c r="IY30" s="1">
        <v>24</v>
      </c>
      <c r="IZ30" s="1">
        <v>0</v>
      </c>
      <c r="JA30" s="1">
        <v>24</v>
      </c>
      <c r="JB30" s="1">
        <v>22</v>
      </c>
      <c r="JC30" s="1">
        <v>23</v>
      </c>
      <c r="JD30" s="1">
        <v>21</v>
      </c>
      <c r="JE30" s="1">
        <v>27</v>
      </c>
      <c r="JF30" s="1">
        <v>23</v>
      </c>
      <c r="JG30" s="1">
        <v>24</v>
      </c>
      <c r="JH30" s="1">
        <v>19</v>
      </c>
      <c r="JI30" s="1">
        <v>26</v>
      </c>
      <c r="JJ30" s="1">
        <v>23</v>
      </c>
      <c r="JK30" s="1">
        <v>26</v>
      </c>
      <c r="JL30" s="1">
        <v>21</v>
      </c>
      <c r="JM30" s="1">
        <v>24</v>
      </c>
      <c r="JN30" s="1">
        <v>24</v>
      </c>
      <c r="JO30" s="1">
        <v>20</v>
      </c>
      <c r="JP30" s="1">
        <v>20</v>
      </c>
      <c r="JQ30" s="1">
        <v>23</v>
      </c>
      <c r="JR30" s="1">
        <v>24</v>
      </c>
      <c r="JS30" s="1">
        <v>20</v>
      </c>
      <c r="JT30" s="1">
        <v>26</v>
      </c>
      <c r="JU30" s="9">
        <v>28</v>
      </c>
      <c r="JV30" s="9">
        <v>21</v>
      </c>
      <c r="JW30" s="9">
        <v>36</v>
      </c>
      <c r="JX30" s="1">
        <v>24</v>
      </c>
      <c r="JY30" s="1">
        <v>23</v>
      </c>
      <c r="JZ30" s="1">
        <v>20</v>
      </c>
      <c r="KA30" s="1">
        <v>23</v>
      </c>
      <c r="KB30" s="1">
        <v>25</v>
      </c>
      <c r="KC30" s="1">
        <v>22</v>
      </c>
      <c r="KD30" s="1">
        <v>26</v>
      </c>
      <c r="KE30" s="1">
        <v>0</v>
      </c>
      <c r="KF30" s="1">
        <v>19</v>
      </c>
      <c r="KG30" s="1">
        <v>18</v>
      </c>
      <c r="KH30" s="1">
        <v>19</v>
      </c>
      <c r="KI30" s="1">
        <v>18</v>
      </c>
      <c r="KJ30" s="1">
        <v>28</v>
      </c>
      <c r="KK30" s="1">
        <v>26</v>
      </c>
      <c r="KL30" s="1">
        <v>22</v>
      </c>
      <c r="KM30" s="1">
        <v>23</v>
      </c>
      <c r="KN30" s="1">
        <v>19</v>
      </c>
      <c r="KO30" s="1">
        <v>22</v>
      </c>
      <c r="KP30" s="1">
        <v>20</v>
      </c>
      <c r="KQ30" s="1">
        <v>25</v>
      </c>
      <c r="KR30" s="1">
        <v>27</v>
      </c>
      <c r="KS30" s="1">
        <v>20</v>
      </c>
      <c r="KT30" s="1">
        <v>24</v>
      </c>
      <c r="KU30" s="1">
        <v>24</v>
      </c>
    </row>
    <row r="31" spans="1:307" ht="15.75" customHeight="1" x14ac:dyDescent="0.2">
      <c r="A31" s="1" t="s">
        <v>31</v>
      </c>
      <c r="B31" s="1">
        <v>80</v>
      </c>
      <c r="C31" s="1">
        <v>11</v>
      </c>
      <c r="D31" s="1">
        <v>10</v>
      </c>
      <c r="E31" s="1">
        <v>12</v>
      </c>
      <c r="F31" s="1">
        <v>10</v>
      </c>
      <c r="G31" s="9">
        <v>13</v>
      </c>
      <c r="H31" s="9">
        <v>12</v>
      </c>
      <c r="I31" s="1">
        <v>0</v>
      </c>
      <c r="J31" s="1">
        <v>11</v>
      </c>
      <c r="K31" s="1">
        <v>13</v>
      </c>
      <c r="L31" s="1">
        <v>11</v>
      </c>
      <c r="M31" s="1">
        <v>13</v>
      </c>
      <c r="N31" s="1">
        <v>10</v>
      </c>
      <c r="O31" s="1">
        <v>13</v>
      </c>
      <c r="P31" s="1">
        <v>11</v>
      </c>
      <c r="Q31" s="1">
        <v>13</v>
      </c>
      <c r="R31" s="1">
        <v>11</v>
      </c>
      <c r="S31" s="1">
        <v>11</v>
      </c>
      <c r="T31" s="1">
        <v>12</v>
      </c>
      <c r="U31" s="1">
        <v>10</v>
      </c>
      <c r="V31" s="1">
        <v>12</v>
      </c>
      <c r="W31" s="1">
        <v>12</v>
      </c>
      <c r="X31" s="1">
        <v>13</v>
      </c>
      <c r="Y31" s="1">
        <v>15</v>
      </c>
      <c r="Z31" s="1">
        <v>12</v>
      </c>
      <c r="AA31" s="1">
        <v>16</v>
      </c>
      <c r="AB31" s="1">
        <v>13</v>
      </c>
      <c r="AC31" s="1">
        <v>13</v>
      </c>
      <c r="AD31" s="1">
        <v>11</v>
      </c>
      <c r="AE31" s="1">
        <v>13</v>
      </c>
      <c r="AF31" s="1">
        <v>14</v>
      </c>
      <c r="AG31" s="1">
        <v>12</v>
      </c>
      <c r="AH31" s="1">
        <v>11</v>
      </c>
      <c r="AI31" s="1">
        <v>10</v>
      </c>
      <c r="AJ31" s="1">
        <v>10</v>
      </c>
      <c r="AK31" s="1">
        <v>12</v>
      </c>
      <c r="AL31" s="9">
        <v>13</v>
      </c>
      <c r="AM31" s="9">
        <v>12</v>
      </c>
      <c r="AN31" s="1">
        <v>0</v>
      </c>
      <c r="AO31" s="1">
        <v>11</v>
      </c>
      <c r="AP31" s="1">
        <v>13</v>
      </c>
      <c r="AQ31" s="1">
        <v>13</v>
      </c>
      <c r="AR31" s="1">
        <v>11</v>
      </c>
      <c r="AS31" s="1">
        <v>10</v>
      </c>
      <c r="AT31" s="1">
        <v>13</v>
      </c>
      <c r="AU31" s="9">
        <v>13</v>
      </c>
      <c r="AV31" s="1">
        <v>13</v>
      </c>
      <c r="AW31" s="1">
        <v>11</v>
      </c>
      <c r="AX31" s="1">
        <v>11</v>
      </c>
      <c r="AY31" s="1">
        <v>12</v>
      </c>
      <c r="AZ31" s="1">
        <v>15</v>
      </c>
      <c r="BA31" s="1">
        <v>12</v>
      </c>
      <c r="BB31" s="1">
        <v>10</v>
      </c>
      <c r="BC31" s="1">
        <v>13</v>
      </c>
      <c r="BD31" s="1">
        <v>12</v>
      </c>
      <c r="BE31" s="1">
        <v>12</v>
      </c>
      <c r="BF31" s="1">
        <v>16</v>
      </c>
      <c r="BG31" s="1">
        <v>13</v>
      </c>
      <c r="BH31" s="1">
        <v>11</v>
      </c>
      <c r="BI31" s="1">
        <v>13</v>
      </c>
      <c r="BJ31" s="1">
        <v>11</v>
      </c>
      <c r="BK31" s="9">
        <v>11</v>
      </c>
      <c r="BL31" s="9">
        <v>10</v>
      </c>
      <c r="BM31" s="9">
        <v>10</v>
      </c>
      <c r="BN31" s="9">
        <v>12</v>
      </c>
      <c r="BO31" s="9">
        <v>13</v>
      </c>
      <c r="BP31" s="9">
        <v>12</v>
      </c>
      <c r="BQ31" s="9">
        <v>10</v>
      </c>
      <c r="BR31" s="1">
        <v>0</v>
      </c>
      <c r="BS31" s="9">
        <v>13</v>
      </c>
      <c r="BT31" s="9">
        <v>13</v>
      </c>
      <c r="BU31" s="9">
        <v>11</v>
      </c>
      <c r="BV31" s="9">
        <v>10</v>
      </c>
      <c r="BW31" s="9">
        <v>13</v>
      </c>
      <c r="BX31" s="9">
        <v>11</v>
      </c>
      <c r="BY31" s="9">
        <v>13</v>
      </c>
      <c r="BZ31" s="9">
        <v>12</v>
      </c>
      <c r="CA31" s="9">
        <v>12</v>
      </c>
      <c r="CB31" s="9">
        <v>11</v>
      </c>
      <c r="CC31" s="9">
        <v>13</v>
      </c>
      <c r="CD31" s="9">
        <v>11</v>
      </c>
      <c r="CE31" s="9">
        <v>12</v>
      </c>
      <c r="CF31" s="9">
        <v>10</v>
      </c>
      <c r="CG31" s="9">
        <v>13</v>
      </c>
      <c r="CH31" s="9">
        <v>13</v>
      </c>
      <c r="CI31" s="9">
        <v>16</v>
      </c>
      <c r="CJ31" s="9">
        <v>15</v>
      </c>
      <c r="CK31" s="9">
        <v>11</v>
      </c>
      <c r="CL31" s="9">
        <v>12</v>
      </c>
      <c r="CM31" s="9">
        <v>13</v>
      </c>
      <c r="CN31" s="9">
        <v>14</v>
      </c>
      <c r="CO31" s="1">
        <v>12</v>
      </c>
      <c r="CP31" s="1">
        <v>11</v>
      </c>
      <c r="CQ31" s="1">
        <v>10</v>
      </c>
      <c r="CR31" s="1">
        <v>10</v>
      </c>
      <c r="CS31" s="1">
        <v>12</v>
      </c>
      <c r="CT31" s="9">
        <v>13</v>
      </c>
      <c r="CU31" s="9">
        <v>12</v>
      </c>
      <c r="CV31" s="9">
        <v>10</v>
      </c>
      <c r="CW31" s="1">
        <v>0</v>
      </c>
      <c r="CX31" s="1">
        <v>13</v>
      </c>
      <c r="CY31" s="1">
        <v>13</v>
      </c>
      <c r="CZ31" s="1">
        <v>11</v>
      </c>
      <c r="DA31" s="1">
        <v>10</v>
      </c>
      <c r="DB31" s="1">
        <v>13</v>
      </c>
      <c r="DC31" s="1">
        <v>11</v>
      </c>
      <c r="DD31" s="1">
        <v>13</v>
      </c>
      <c r="DE31" s="1">
        <v>0</v>
      </c>
      <c r="DF31" s="1">
        <v>0</v>
      </c>
      <c r="DG31" s="1">
        <v>0</v>
      </c>
      <c r="DH31" s="1">
        <v>0</v>
      </c>
      <c r="DI31" s="1">
        <v>12</v>
      </c>
      <c r="DJ31" s="1">
        <v>12</v>
      </c>
      <c r="DK31" s="1">
        <v>10</v>
      </c>
      <c r="DL31" s="1">
        <v>15</v>
      </c>
      <c r="DM31" s="1">
        <v>12</v>
      </c>
      <c r="DN31" s="1">
        <v>16</v>
      </c>
      <c r="DO31" s="1">
        <v>13</v>
      </c>
      <c r="DP31" s="1">
        <v>11</v>
      </c>
      <c r="DQ31" s="1">
        <v>13</v>
      </c>
      <c r="DR31" s="1">
        <v>13</v>
      </c>
      <c r="DS31" s="1">
        <v>14</v>
      </c>
      <c r="DT31" s="9">
        <v>12</v>
      </c>
      <c r="DU31" s="9">
        <v>10</v>
      </c>
      <c r="DV31" s="9">
        <v>10</v>
      </c>
      <c r="DW31" s="9">
        <v>12</v>
      </c>
      <c r="DX31" s="9">
        <v>13</v>
      </c>
      <c r="DY31" s="9">
        <v>12</v>
      </c>
      <c r="DZ31" s="9">
        <v>10</v>
      </c>
      <c r="EA31" s="1">
        <v>0</v>
      </c>
      <c r="EB31" s="1">
        <v>0</v>
      </c>
      <c r="EC31" s="9">
        <v>13</v>
      </c>
      <c r="ED31" s="9">
        <v>11</v>
      </c>
      <c r="EE31" s="9">
        <v>10</v>
      </c>
      <c r="EF31" s="9">
        <v>13</v>
      </c>
      <c r="EG31" s="9">
        <v>11</v>
      </c>
      <c r="EH31" s="9">
        <v>13</v>
      </c>
      <c r="EI31" s="9">
        <v>11</v>
      </c>
      <c r="EJ31" s="9">
        <v>11</v>
      </c>
      <c r="EK31" s="9">
        <v>11</v>
      </c>
      <c r="EL31" s="9">
        <v>13</v>
      </c>
      <c r="EM31" s="9">
        <v>12</v>
      </c>
      <c r="EN31" s="9">
        <v>12</v>
      </c>
      <c r="EO31" s="9">
        <v>10</v>
      </c>
      <c r="EP31" s="9">
        <v>15</v>
      </c>
      <c r="EQ31" s="9">
        <v>12</v>
      </c>
      <c r="ER31" s="9">
        <v>16</v>
      </c>
      <c r="ES31" s="9">
        <v>13</v>
      </c>
      <c r="ET31" s="9">
        <v>11</v>
      </c>
      <c r="EU31" s="9">
        <v>13</v>
      </c>
      <c r="EV31" s="9">
        <v>13</v>
      </c>
      <c r="EW31" s="9">
        <v>14</v>
      </c>
      <c r="EX31" s="1">
        <v>12</v>
      </c>
      <c r="EY31" s="9">
        <v>11</v>
      </c>
      <c r="EZ31" s="9">
        <v>10</v>
      </c>
      <c r="FA31" s="9">
        <v>10</v>
      </c>
      <c r="FB31" s="9">
        <v>12</v>
      </c>
      <c r="FC31" s="9">
        <v>13</v>
      </c>
      <c r="FD31" s="9">
        <v>12</v>
      </c>
      <c r="FE31" s="9">
        <v>10</v>
      </c>
      <c r="FF31" s="9">
        <v>11</v>
      </c>
      <c r="FG31" s="9">
        <v>13</v>
      </c>
      <c r="FH31" s="9">
        <v>0</v>
      </c>
      <c r="FI31" s="9">
        <v>11</v>
      </c>
      <c r="FJ31" s="9">
        <v>10</v>
      </c>
      <c r="FK31" s="9">
        <v>13</v>
      </c>
      <c r="FL31" s="9">
        <v>11</v>
      </c>
      <c r="FM31" s="9">
        <v>11</v>
      </c>
      <c r="FN31" s="9">
        <v>13</v>
      </c>
      <c r="FO31" s="9">
        <v>12</v>
      </c>
      <c r="FP31" s="9">
        <v>11</v>
      </c>
      <c r="FQ31" s="9">
        <v>13</v>
      </c>
      <c r="FR31" s="9">
        <v>12</v>
      </c>
      <c r="FS31" s="9">
        <v>12</v>
      </c>
      <c r="FT31" s="9">
        <v>10</v>
      </c>
      <c r="FU31" s="9">
        <v>15</v>
      </c>
      <c r="FV31" s="9">
        <v>13</v>
      </c>
      <c r="FW31" s="9">
        <v>16</v>
      </c>
      <c r="FX31" s="9">
        <v>12</v>
      </c>
      <c r="FY31" s="9">
        <v>11</v>
      </c>
      <c r="FZ31" s="9">
        <v>13</v>
      </c>
      <c r="GA31" s="9">
        <v>13</v>
      </c>
      <c r="GB31" s="9">
        <v>14</v>
      </c>
      <c r="GC31" s="9">
        <v>11</v>
      </c>
      <c r="GD31" s="9">
        <v>10</v>
      </c>
      <c r="GE31" s="9">
        <v>10</v>
      </c>
      <c r="GF31" s="9">
        <v>12</v>
      </c>
      <c r="GG31" s="9">
        <v>13</v>
      </c>
      <c r="GH31" s="9">
        <v>12</v>
      </c>
      <c r="GI31" s="9">
        <v>10</v>
      </c>
      <c r="GJ31" s="9">
        <v>11</v>
      </c>
      <c r="GK31" s="9">
        <v>13</v>
      </c>
      <c r="GL31" s="9">
        <v>13</v>
      </c>
      <c r="GM31" s="9">
        <v>11</v>
      </c>
      <c r="GN31" s="9">
        <v>0</v>
      </c>
      <c r="GO31" s="9">
        <v>13</v>
      </c>
      <c r="GP31" s="9">
        <v>11</v>
      </c>
      <c r="GQ31" s="9">
        <v>13</v>
      </c>
      <c r="GR31" s="9">
        <v>11</v>
      </c>
      <c r="GS31" s="9">
        <v>11</v>
      </c>
      <c r="GT31" s="9">
        <v>10</v>
      </c>
      <c r="GU31" s="9">
        <v>12</v>
      </c>
      <c r="GV31" s="9">
        <v>12</v>
      </c>
      <c r="GW31" s="9">
        <v>12</v>
      </c>
      <c r="GX31" s="9">
        <v>13</v>
      </c>
      <c r="GY31" s="9">
        <v>15</v>
      </c>
      <c r="GZ31" s="9">
        <v>12</v>
      </c>
      <c r="HA31" s="9">
        <v>16</v>
      </c>
      <c r="HB31" s="9">
        <v>13</v>
      </c>
      <c r="HC31" s="9">
        <v>11</v>
      </c>
      <c r="HD31" s="9">
        <v>13</v>
      </c>
      <c r="HE31" s="9">
        <v>13</v>
      </c>
      <c r="HF31" s="9">
        <v>14</v>
      </c>
      <c r="HG31" s="9">
        <v>12</v>
      </c>
      <c r="HH31" s="9">
        <v>10</v>
      </c>
      <c r="HI31" s="9">
        <v>13</v>
      </c>
      <c r="HJ31" s="9">
        <v>10</v>
      </c>
      <c r="HK31" s="9">
        <v>11</v>
      </c>
      <c r="HL31" s="9">
        <v>12</v>
      </c>
      <c r="HM31" s="9">
        <v>12</v>
      </c>
      <c r="HN31" s="9">
        <v>16</v>
      </c>
      <c r="HO31" s="9">
        <v>11</v>
      </c>
      <c r="HP31" s="9">
        <v>13</v>
      </c>
      <c r="HQ31" s="9">
        <v>13</v>
      </c>
      <c r="HR31" s="9">
        <v>10</v>
      </c>
      <c r="HS31" s="9">
        <v>13</v>
      </c>
      <c r="HT31" s="1">
        <v>0</v>
      </c>
      <c r="HU31" s="9">
        <v>11</v>
      </c>
      <c r="HV31" s="9">
        <v>13</v>
      </c>
      <c r="HW31" s="9">
        <v>12</v>
      </c>
      <c r="HX31" s="9">
        <v>11</v>
      </c>
      <c r="HY31" s="9">
        <v>11</v>
      </c>
      <c r="HZ31" s="9">
        <v>13</v>
      </c>
      <c r="IA31" s="9">
        <v>12</v>
      </c>
      <c r="IB31" s="9">
        <v>21</v>
      </c>
      <c r="IC31" s="9">
        <v>10</v>
      </c>
      <c r="ID31" s="9">
        <v>13</v>
      </c>
      <c r="IE31" s="9">
        <v>12</v>
      </c>
      <c r="IF31" s="9">
        <v>16</v>
      </c>
      <c r="IG31" s="9">
        <v>12</v>
      </c>
      <c r="IH31" s="9">
        <v>13</v>
      </c>
      <c r="II31" s="9">
        <v>11</v>
      </c>
      <c r="IJ31" s="9">
        <v>14</v>
      </c>
      <c r="IK31" s="9">
        <v>13</v>
      </c>
      <c r="IL31" s="9">
        <v>12</v>
      </c>
      <c r="IM31" s="1">
        <v>11</v>
      </c>
      <c r="IN31" s="1">
        <v>10</v>
      </c>
      <c r="IO31" s="1">
        <v>10</v>
      </c>
      <c r="IP31" s="1">
        <v>12</v>
      </c>
      <c r="IQ31" s="1">
        <v>13</v>
      </c>
      <c r="IR31" s="1">
        <v>12</v>
      </c>
      <c r="IS31" s="1">
        <v>10</v>
      </c>
      <c r="IT31" s="1">
        <v>11</v>
      </c>
      <c r="IU31" s="1">
        <v>0</v>
      </c>
      <c r="IV31" s="1">
        <v>13</v>
      </c>
      <c r="IW31" s="1">
        <v>13</v>
      </c>
      <c r="IX31" s="1">
        <v>10</v>
      </c>
      <c r="IY31" s="1">
        <v>11</v>
      </c>
      <c r="IZ31" s="1">
        <v>0</v>
      </c>
      <c r="JA31" s="1">
        <v>11</v>
      </c>
      <c r="JB31" s="1">
        <v>11</v>
      </c>
      <c r="JC31" s="1">
        <v>13</v>
      </c>
      <c r="JD31" s="1">
        <v>12</v>
      </c>
      <c r="JE31" s="1">
        <v>13</v>
      </c>
      <c r="JF31" s="1">
        <v>12</v>
      </c>
      <c r="JG31" s="1">
        <v>12</v>
      </c>
      <c r="JH31" s="1">
        <v>10</v>
      </c>
      <c r="JI31" s="1">
        <v>16</v>
      </c>
      <c r="JJ31" s="1">
        <v>13</v>
      </c>
      <c r="JK31" s="1">
        <v>13</v>
      </c>
      <c r="JL31" s="1">
        <v>15</v>
      </c>
      <c r="JM31" s="1">
        <v>11</v>
      </c>
      <c r="JN31" s="1">
        <v>12</v>
      </c>
      <c r="JO31" s="1">
        <v>13</v>
      </c>
      <c r="JP31" s="1">
        <v>14</v>
      </c>
      <c r="JQ31" s="1">
        <v>12</v>
      </c>
      <c r="JR31" s="1">
        <v>11</v>
      </c>
      <c r="JS31" s="1">
        <v>11</v>
      </c>
      <c r="JT31" s="1">
        <v>13</v>
      </c>
      <c r="JU31" s="9">
        <v>13</v>
      </c>
      <c r="JV31" s="9">
        <v>11</v>
      </c>
      <c r="JW31" s="9">
        <v>18</v>
      </c>
      <c r="JX31" s="1">
        <v>12</v>
      </c>
      <c r="JY31" s="1">
        <v>11</v>
      </c>
      <c r="JZ31" s="1">
        <v>12</v>
      </c>
      <c r="KA31" s="1">
        <v>11</v>
      </c>
      <c r="KB31" s="1">
        <v>13</v>
      </c>
      <c r="KC31" s="1">
        <v>13</v>
      </c>
      <c r="KD31" s="1">
        <v>15</v>
      </c>
      <c r="KE31" s="1">
        <v>0</v>
      </c>
      <c r="KF31" s="1">
        <v>11</v>
      </c>
      <c r="KG31" s="1">
        <v>10</v>
      </c>
      <c r="KH31" s="1">
        <v>11</v>
      </c>
      <c r="KI31" s="1">
        <v>11</v>
      </c>
      <c r="KJ31" s="1">
        <v>14</v>
      </c>
      <c r="KK31" s="1">
        <v>13</v>
      </c>
      <c r="KL31" s="1">
        <v>10</v>
      </c>
      <c r="KM31" s="1">
        <v>10</v>
      </c>
      <c r="KN31" s="1">
        <v>12</v>
      </c>
      <c r="KO31" s="1">
        <v>11</v>
      </c>
      <c r="KP31" s="1">
        <v>10</v>
      </c>
      <c r="KQ31" s="1">
        <v>15</v>
      </c>
      <c r="KR31" s="1">
        <v>14</v>
      </c>
      <c r="KS31" s="1">
        <v>9</v>
      </c>
      <c r="KT31" s="1">
        <v>10</v>
      </c>
      <c r="KU31" s="1">
        <v>9</v>
      </c>
    </row>
    <row r="32" spans="1:307" ht="15.75" customHeight="1" x14ac:dyDescent="0.2">
      <c r="A32" s="1" t="s">
        <v>32</v>
      </c>
      <c r="B32" s="1">
        <v>140</v>
      </c>
      <c r="C32" s="1">
        <v>43</v>
      </c>
      <c r="D32" s="1">
        <v>40</v>
      </c>
      <c r="E32" s="1">
        <v>43</v>
      </c>
      <c r="F32" s="1">
        <v>47</v>
      </c>
      <c r="G32" s="9">
        <v>51</v>
      </c>
      <c r="H32" s="9">
        <v>47</v>
      </c>
      <c r="I32" s="1">
        <v>0</v>
      </c>
      <c r="J32" s="1">
        <v>45</v>
      </c>
      <c r="K32" s="1">
        <v>47</v>
      </c>
      <c r="L32" s="1">
        <v>48</v>
      </c>
      <c r="M32" s="1">
        <v>49</v>
      </c>
      <c r="N32" s="1">
        <v>54</v>
      </c>
      <c r="O32" s="1">
        <v>41</v>
      </c>
      <c r="P32" s="1">
        <v>40</v>
      </c>
      <c r="Q32" s="1">
        <v>46</v>
      </c>
      <c r="R32" s="1">
        <v>37</v>
      </c>
      <c r="S32" s="1">
        <v>47</v>
      </c>
      <c r="T32" s="1">
        <v>45</v>
      </c>
      <c r="U32" s="1">
        <v>49</v>
      </c>
      <c r="V32" s="1">
        <v>43</v>
      </c>
      <c r="W32" s="1">
        <v>44</v>
      </c>
      <c r="X32" s="1">
        <v>53</v>
      </c>
      <c r="Y32" s="1">
        <v>48</v>
      </c>
      <c r="Z32" s="1">
        <v>38</v>
      </c>
      <c r="AA32" s="1">
        <v>67</v>
      </c>
      <c r="AB32" s="1">
        <v>43</v>
      </c>
      <c r="AC32" s="1">
        <v>41</v>
      </c>
      <c r="AD32" s="1">
        <v>48</v>
      </c>
      <c r="AE32" s="1">
        <v>45</v>
      </c>
      <c r="AF32" s="1">
        <v>49</v>
      </c>
      <c r="AG32" s="1">
        <v>48</v>
      </c>
      <c r="AH32" s="1">
        <v>43</v>
      </c>
      <c r="AI32" s="1">
        <v>40</v>
      </c>
      <c r="AJ32" s="1">
        <v>47</v>
      </c>
      <c r="AK32" s="1">
        <v>43</v>
      </c>
      <c r="AL32" s="9">
        <v>51</v>
      </c>
      <c r="AM32" s="9">
        <v>47</v>
      </c>
      <c r="AN32" s="1">
        <v>0</v>
      </c>
      <c r="AO32" s="1">
        <v>45</v>
      </c>
      <c r="AP32" s="1">
        <v>47</v>
      </c>
      <c r="AQ32" s="1">
        <v>49</v>
      </c>
      <c r="AR32" s="1">
        <v>48</v>
      </c>
      <c r="AS32" s="1">
        <v>54</v>
      </c>
      <c r="AT32" s="1">
        <v>41</v>
      </c>
      <c r="AU32" s="9">
        <v>43</v>
      </c>
      <c r="AV32" s="1">
        <v>46</v>
      </c>
      <c r="AW32" s="1">
        <v>37</v>
      </c>
      <c r="AX32" s="1">
        <v>47</v>
      </c>
      <c r="AY32" s="1">
        <v>43</v>
      </c>
      <c r="AZ32" s="1">
        <v>48</v>
      </c>
      <c r="BA32" s="1">
        <v>45</v>
      </c>
      <c r="BB32" s="1">
        <v>49</v>
      </c>
      <c r="BC32" s="1">
        <v>53</v>
      </c>
      <c r="BD32" s="1">
        <v>44</v>
      </c>
      <c r="BE32" s="1">
        <v>38</v>
      </c>
      <c r="BF32" s="1">
        <v>67</v>
      </c>
      <c r="BG32" s="1">
        <v>43</v>
      </c>
      <c r="BH32" s="1">
        <v>48</v>
      </c>
      <c r="BI32" s="1">
        <v>41</v>
      </c>
      <c r="BJ32" s="1">
        <v>40</v>
      </c>
      <c r="BK32" s="9">
        <v>43</v>
      </c>
      <c r="BL32" s="9">
        <v>40</v>
      </c>
      <c r="BM32" s="9">
        <v>47</v>
      </c>
      <c r="BN32" s="9">
        <v>43</v>
      </c>
      <c r="BO32" s="9">
        <v>51</v>
      </c>
      <c r="BP32" s="9">
        <v>47</v>
      </c>
      <c r="BQ32" s="9">
        <v>42</v>
      </c>
      <c r="BR32" s="1">
        <v>0</v>
      </c>
      <c r="BS32" s="9">
        <v>41</v>
      </c>
      <c r="BT32" s="9">
        <v>49</v>
      </c>
      <c r="BU32" s="9">
        <v>48</v>
      </c>
      <c r="BV32" s="9">
        <v>54</v>
      </c>
      <c r="BW32" s="9">
        <v>47</v>
      </c>
      <c r="BX32" s="9">
        <v>40</v>
      </c>
      <c r="BY32" s="9">
        <v>46</v>
      </c>
      <c r="BZ32" s="9">
        <v>45</v>
      </c>
      <c r="CA32" s="9">
        <v>43</v>
      </c>
      <c r="CB32" s="9">
        <v>47</v>
      </c>
      <c r="CC32" s="9">
        <v>53</v>
      </c>
      <c r="CD32" s="9">
        <v>37</v>
      </c>
      <c r="CE32" s="9">
        <v>44</v>
      </c>
      <c r="CF32" s="9">
        <v>49</v>
      </c>
      <c r="CG32" s="9">
        <v>41</v>
      </c>
      <c r="CH32" s="9">
        <v>43</v>
      </c>
      <c r="CI32" s="9">
        <v>67</v>
      </c>
      <c r="CJ32" s="9">
        <v>48</v>
      </c>
      <c r="CK32" s="9">
        <v>48</v>
      </c>
      <c r="CL32" s="9">
        <v>38</v>
      </c>
      <c r="CM32" s="9">
        <v>45</v>
      </c>
      <c r="CN32" s="9">
        <v>49</v>
      </c>
      <c r="CO32" s="9">
        <v>48</v>
      </c>
      <c r="CP32" s="1">
        <v>43</v>
      </c>
      <c r="CQ32" s="1">
        <v>40</v>
      </c>
      <c r="CR32" s="1">
        <v>47</v>
      </c>
      <c r="CS32" s="1">
        <v>43</v>
      </c>
      <c r="CT32" s="9">
        <v>51</v>
      </c>
      <c r="CU32" s="9">
        <v>47</v>
      </c>
      <c r="CV32" s="9">
        <v>42</v>
      </c>
      <c r="CW32" s="1">
        <v>0</v>
      </c>
      <c r="CX32" s="1">
        <v>47</v>
      </c>
      <c r="CY32" s="1">
        <v>49</v>
      </c>
      <c r="CZ32" s="1">
        <v>48</v>
      </c>
      <c r="DA32" s="1">
        <v>54</v>
      </c>
      <c r="DB32" s="1">
        <v>41</v>
      </c>
      <c r="DC32" s="1">
        <v>40</v>
      </c>
      <c r="DD32" s="1">
        <v>46</v>
      </c>
      <c r="DE32" s="1">
        <v>0</v>
      </c>
      <c r="DF32" s="1">
        <v>0</v>
      </c>
      <c r="DG32" s="1">
        <v>0</v>
      </c>
      <c r="DH32" s="1">
        <v>0</v>
      </c>
      <c r="DI32" s="1">
        <v>45</v>
      </c>
      <c r="DJ32" s="1">
        <v>44</v>
      </c>
      <c r="DK32" s="1">
        <v>49</v>
      </c>
      <c r="DL32" s="1">
        <v>48</v>
      </c>
      <c r="DM32" s="1">
        <v>38</v>
      </c>
      <c r="DN32" s="1">
        <v>67</v>
      </c>
      <c r="DO32" s="1">
        <v>43</v>
      </c>
      <c r="DP32" s="1">
        <v>48</v>
      </c>
      <c r="DQ32" s="1">
        <v>41</v>
      </c>
      <c r="DR32" s="1">
        <v>45</v>
      </c>
      <c r="DS32" s="1">
        <v>49</v>
      </c>
      <c r="DT32" s="9">
        <v>43</v>
      </c>
      <c r="DU32" s="9">
        <v>40</v>
      </c>
      <c r="DV32" s="9">
        <v>47</v>
      </c>
      <c r="DW32" s="9">
        <v>43</v>
      </c>
      <c r="DX32" s="9">
        <v>51</v>
      </c>
      <c r="DY32" s="9">
        <v>47</v>
      </c>
      <c r="DZ32" s="9">
        <v>42</v>
      </c>
      <c r="EA32" s="1">
        <v>0</v>
      </c>
      <c r="EB32" s="1">
        <v>0</v>
      </c>
      <c r="EC32" s="9">
        <v>49</v>
      </c>
      <c r="ED32" s="9">
        <v>48</v>
      </c>
      <c r="EE32" s="9">
        <v>54</v>
      </c>
      <c r="EF32" s="9">
        <v>41</v>
      </c>
      <c r="EG32" s="9">
        <v>40</v>
      </c>
      <c r="EH32" s="9">
        <v>46</v>
      </c>
      <c r="EI32" s="9">
        <v>37</v>
      </c>
      <c r="EJ32" s="9">
        <v>47</v>
      </c>
      <c r="EK32" s="9">
        <v>43</v>
      </c>
      <c r="EL32" s="9">
        <v>53</v>
      </c>
      <c r="EM32" s="9">
        <v>45</v>
      </c>
      <c r="EN32" s="9">
        <v>44</v>
      </c>
      <c r="EO32" s="9">
        <v>49</v>
      </c>
      <c r="EP32" s="9">
        <v>48</v>
      </c>
      <c r="EQ32" s="9">
        <v>38</v>
      </c>
      <c r="ER32" s="9">
        <v>67</v>
      </c>
      <c r="ES32" s="9">
        <v>45</v>
      </c>
      <c r="ET32" s="9">
        <v>48</v>
      </c>
      <c r="EU32" s="9">
        <v>41</v>
      </c>
      <c r="EV32" s="9">
        <v>43</v>
      </c>
      <c r="EW32" s="9">
        <v>49</v>
      </c>
      <c r="EX32" s="12">
        <v>48</v>
      </c>
      <c r="EY32" s="9">
        <v>43</v>
      </c>
      <c r="EZ32" s="9">
        <v>40</v>
      </c>
      <c r="FA32" s="9">
        <v>47</v>
      </c>
      <c r="FB32" s="9">
        <v>43</v>
      </c>
      <c r="FC32" s="9">
        <v>51</v>
      </c>
      <c r="FD32" s="9">
        <v>47</v>
      </c>
      <c r="FE32" s="9">
        <v>42</v>
      </c>
      <c r="FF32" s="9">
        <v>45</v>
      </c>
      <c r="FG32" s="9">
        <v>47</v>
      </c>
      <c r="FH32" s="9">
        <v>0</v>
      </c>
      <c r="FI32" s="9">
        <v>48</v>
      </c>
      <c r="FJ32" s="9">
        <v>54</v>
      </c>
      <c r="FK32" s="9">
        <v>41</v>
      </c>
      <c r="FL32" s="9">
        <v>40</v>
      </c>
      <c r="FM32" s="9">
        <v>47</v>
      </c>
      <c r="FN32" s="9">
        <v>46</v>
      </c>
      <c r="FO32" s="9">
        <v>43</v>
      </c>
      <c r="FP32" s="9">
        <v>37</v>
      </c>
      <c r="FQ32" s="9">
        <v>53</v>
      </c>
      <c r="FR32" s="9">
        <v>45</v>
      </c>
      <c r="FS32" s="9">
        <v>44</v>
      </c>
      <c r="FT32" s="9">
        <v>49</v>
      </c>
      <c r="FU32" s="9">
        <v>48</v>
      </c>
      <c r="FV32" s="9">
        <v>43</v>
      </c>
      <c r="FW32" s="9">
        <v>67</v>
      </c>
      <c r="FX32" s="9">
        <v>38</v>
      </c>
      <c r="FY32" s="9">
        <v>48</v>
      </c>
      <c r="FZ32" s="9">
        <v>45</v>
      </c>
      <c r="GA32" s="9">
        <v>41</v>
      </c>
      <c r="GB32" s="9">
        <v>49</v>
      </c>
      <c r="GC32" s="9">
        <v>43</v>
      </c>
      <c r="GD32" s="9">
        <v>40</v>
      </c>
      <c r="GE32" s="9">
        <v>47</v>
      </c>
      <c r="GF32" s="9">
        <v>43</v>
      </c>
      <c r="GG32" s="9">
        <v>51</v>
      </c>
      <c r="GH32" s="9">
        <v>47</v>
      </c>
      <c r="GI32" s="9">
        <v>42</v>
      </c>
      <c r="GJ32" s="9">
        <v>45</v>
      </c>
      <c r="GK32" s="9">
        <v>47</v>
      </c>
      <c r="GL32" s="9">
        <v>49</v>
      </c>
      <c r="GM32" s="9">
        <v>48</v>
      </c>
      <c r="GN32" s="9">
        <v>0</v>
      </c>
      <c r="GO32" s="9">
        <v>41</v>
      </c>
      <c r="GP32" s="9">
        <v>40</v>
      </c>
      <c r="GQ32" s="9">
        <v>46</v>
      </c>
      <c r="GR32" s="9">
        <v>37</v>
      </c>
      <c r="GS32" s="9">
        <v>47</v>
      </c>
      <c r="GT32" s="9">
        <v>49</v>
      </c>
      <c r="GU32" s="9">
        <v>45</v>
      </c>
      <c r="GV32" s="9">
        <v>43</v>
      </c>
      <c r="GW32" s="9">
        <v>44</v>
      </c>
      <c r="GX32" s="9">
        <v>53</v>
      </c>
      <c r="GY32" s="9">
        <v>48</v>
      </c>
      <c r="GZ32" s="9">
        <v>38</v>
      </c>
      <c r="HA32" s="9">
        <v>67</v>
      </c>
      <c r="HB32" s="9">
        <v>43</v>
      </c>
      <c r="HC32" s="9">
        <v>48</v>
      </c>
      <c r="HD32" s="9">
        <v>41</v>
      </c>
      <c r="HE32" s="9">
        <v>45</v>
      </c>
      <c r="HF32" s="9">
        <v>49</v>
      </c>
      <c r="HG32" s="9">
        <v>48</v>
      </c>
      <c r="HH32" s="9">
        <v>40</v>
      </c>
      <c r="HI32" s="9">
        <v>51</v>
      </c>
      <c r="HJ32" s="9">
        <v>47</v>
      </c>
      <c r="HK32" s="9">
        <v>43</v>
      </c>
      <c r="HL32" s="9">
        <v>43</v>
      </c>
      <c r="HM32" s="9">
        <v>47</v>
      </c>
      <c r="HN32" s="9">
        <v>42</v>
      </c>
      <c r="HO32" s="9">
        <v>45</v>
      </c>
      <c r="HP32" s="9">
        <v>41</v>
      </c>
      <c r="HQ32" s="9">
        <v>49</v>
      </c>
      <c r="HR32" s="9">
        <v>54</v>
      </c>
      <c r="HS32" s="9">
        <v>47</v>
      </c>
      <c r="HT32" s="1">
        <v>0</v>
      </c>
      <c r="HU32" s="9">
        <v>40</v>
      </c>
      <c r="HV32" s="9">
        <v>46</v>
      </c>
      <c r="HW32" s="9">
        <v>43</v>
      </c>
      <c r="HX32" s="9">
        <v>47</v>
      </c>
      <c r="HY32" s="9">
        <v>37</v>
      </c>
      <c r="HZ32" s="9">
        <v>53</v>
      </c>
      <c r="IA32" s="9">
        <v>45</v>
      </c>
      <c r="IB32" s="9">
        <v>15</v>
      </c>
      <c r="IC32" s="9">
        <v>49</v>
      </c>
      <c r="ID32" s="9">
        <v>43</v>
      </c>
      <c r="IE32" s="9">
        <v>38</v>
      </c>
      <c r="IF32" s="9">
        <v>67</v>
      </c>
      <c r="IG32" s="9">
        <v>44</v>
      </c>
      <c r="IH32" s="9">
        <v>45</v>
      </c>
      <c r="II32" s="9">
        <v>48</v>
      </c>
      <c r="IJ32" s="9">
        <v>49</v>
      </c>
      <c r="IK32" s="9">
        <v>41</v>
      </c>
      <c r="IL32" s="9">
        <v>48</v>
      </c>
      <c r="IM32" s="1">
        <v>43</v>
      </c>
      <c r="IN32" s="1">
        <v>40</v>
      </c>
      <c r="IO32" s="1">
        <v>47</v>
      </c>
      <c r="IP32" s="1">
        <v>43</v>
      </c>
      <c r="IQ32" s="1">
        <v>51</v>
      </c>
      <c r="IR32" s="1">
        <v>62</v>
      </c>
      <c r="IS32" s="1">
        <v>42</v>
      </c>
      <c r="IT32" s="1">
        <v>45</v>
      </c>
      <c r="IU32" s="1">
        <v>0</v>
      </c>
      <c r="IV32" s="1">
        <v>49</v>
      </c>
      <c r="IW32" s="1">
        <v>41</v>
      </c>
      <c r="IX32" s="1">
        <v>54</v>
      </c>
      <c r="IY32" s="1">
        <v>48</v>
      </c>
      <c r="IZ32" s="1">
        <v>0</v>
      </c>
      <c r="JA32" s="1">
        <v>37</v>
      </c>
      <c r="JB32" s="1">
        <v>47</v>
      </c>
      <c r="JC32" s="1">
        <v>46</v>
      </c>
      <c r="JD32" s="1">
        <v>43</v>
      </c>
      <c r="JE32" s="1">
        <v>53</v>
      </c>
      <c r="JF32" s="1">
        <v>45</v>
      </c>
      <c r="JG32" s="1">
        <v>44</v>
      </c>
      <c r="JH32" s="1">
        <v>49</v>
      </c>
      <c r="JI32" s="1">
        <v>67</v>
      </c>
      <c r="JJ32" s="1">
        <v>41</v>
      </c>
      <c r="JK32" s="1">
        <v>43</v>
      </c>
      <c r="JL32" s="1">
        <v>48</v>
      </c>
      <c r="JM32" s="1">
        <v>48</v>
      </c>
      <c r="JN32" s="1">
        <v>38</v>
      </c>
      <c r="JO32" s="1">
        <v>45</v>
      </c>
      <c r="JP32" s="1">
        <v>49</v>
      </c>
      <c r="JQ32" s="1">
        <v>45</v>
      </c>
      <c r="JR32" s="1">
        <v>45</v>
      </c>
      <c r="JS32" s="1">
        <v>38</v>
      </c>
      <c r="JT32" s="1">
        <v>49</v>
      </c>
      <c r="JU32" s="9">
        <v>54</v>
      </c>
      <c r="JV32" s="9">
        <v>41</v>
      </c>
      <c r="JW32" s="9">
        <v>61</v>
      </c>
      <c r="JX32" s="1">
        <v>48</v>
      </c>
      <c r="JY32" s="1">
        <v>38</v>
      </c>
      <c r="JZ32" s="1">
        <v>44</v>
      </c>
      <c r="KA32" s="1">
        <v>37</v>
      </c>
      <c r="KB32" s="1">
        <v>54</v>
      </c>
      <c r="KC32" s="1">
        <v>47</v>
      </c>
      <c r="KD32" s="1">
        <v>54</v>
      </c>
      <c r="KE32" s="1">
        <v>0</v>
      </c>
      <c r="KF32" s="1">
        <v>36</v>
      </c>
      <c r="KG32" s="1">
        <v>39</v>
      </c>
      <c r="KH32" s="1">
        <v>43</v>
      </c>
      <c r="KI32" s="1">
        <v>38</v>
      </c>
      <c r="KJ32" s="1">
        <v>56</v>
      </c>
      <c r="KK32" s="1">
        <v>55</v>
      </c>
      <c r="KL32" s="1">
        <v>43</v>
      </c>
      <c r="KM32" s="1">
        <v>37</v>
      </c>
      <c r="KN32" s="1">
        <v>48</v>
      </c>
      <c r="KO32" s="1">
        <v>38</v>
      </c>
      <c r="KP32" s="1">
        <v>43</v>
      </c>
      <c r="KQ32" s="1">
        <v>49</v>
      </c>
      <c r="KR32" s="1">
        <v>51</v>
      </c>
      <c r="KS32" s="1">
        <v>49</v>
      </c>
      <c r="KT32" s="1">
        <v>47</v>
      </c>
      <c r="KU32" s="1">
        <v>37</v>
      </c>
    </row>
    <row r="33" spans="1:307" ht="15.75" customHeight="1" x14ac:dyDescent="0.2">
      <c r="A33" s="1" t="s">
        <v>33</v>
      </c>
      <c r="B33" s="1">
        <v>100</v>
      </c>
      <c r="C33" s="1">
        <v>38</v>
      </c>
      <c r="D33" s="1">
        <v>35</v>
      </c>
      <c r="E33" s="1">
        <v>27</v>
      </c>
      <c r="F33" s="1">
        <v>33</v>
      </c>
      <c r="G33" s="9">
        <v>30</v>
      </c>
      <c r="H33" s="9">
        <v>30</v>
      </c>
      <c r="I33" s="1">
        <v>0</v>
      </c>
      <c r="J33" s="1">
        <v>22</v>
      </c>
      <c r="K33" s="1">
        <v>30</v>
      </c>
      <c r="L33" s="1">
        <v>37</v>
      </c>
      <c r="M33" s="1">
        <v>34</v>
      </c>
      <c r="N33" s="1">
        <v>36</v>
      </c>
      <c r="O33" s="1">
        <v>35</v>
      </c>
      <c r="P33" s="1">
        <v>39</v>
      </c>
      <c r="Q33" s="1">
        <v>30</v>
      </c>
      <c r="R33" s="1">
        <v>27</v>
      </c>
      <c r="S33" s="1">
        <v>31</v>
      </c>
      <c r="T33" s="1">
        <v>33</v>
      </c>
      <c r="U33" s="1">
        <v>33</v>
      </c>
      <c r="V33" s="1">
        <v>34</v>
      </c>
      <c r="W33" s="1">
        <v>36</v>
      </c>
      <c r="X33" s="1">
        <v>31</v>
      </c>
      <c r="Y33" s="1">
        <v>33</v>
      </c>
      <c r="Z33" s="1">
        <v>34</v>
      </c>
      <c r="AA33" s="1">
        <v>37</v>
      </c>
      <c r="AB33" s="1">
        <v>30</v>
      </c>
      <c r="AC33" s="1">
        <v>33</v>
      </c>
      <c r="AD33" s="1">
        <v>36</v>
      </c>
      <c r="AE33" s="1">
        <v>36</v>
      </c>
      <c r="AF33" s="1">
        <v>32</v>
      </c>
      <c r="AG33" s="1">
        <v>31</v>
      </c>
      <c r="AH33" s="1">
        <v>38</v>
      </c>
      <c r="AI33" s="1">
        <v>35</v>
      </c>
      <c r="AJ33" s="1">
        <v>33</v>
      </c>
      <c r="AK33" s="1">
        <v>27</v>
      </c>
      <c r="AL33" s="9">
        <v>30</v>
      </c>
      <c r="AM33" s="9">
        <v>30</v>
      </c>
      <c r="AN33" s="1">
        <v>0</v>
      </c>
      <c r="AO33" s="1">
        <v>22</v>
      </c>
      <c r="AP33" s="1">
        <v>30</v>
      </c>
      <c r="AQ33" s="1">
        <v>34</v>
      </c>
      <c r="AR33" s="1">
        <v>37</v>
      </c>
      <c r="AS33" s="1">
        <v>36</v>
      </c>
      <c r="AT33" s="1">
        <v>35</v>
      </c>
      <c r="AU33" s="9">
        <v>30</v>
      </c>
      <c r="AV33" s="1">
        <v>30</v>
      </c>
      <c r="AW33" s="1">
        <v>27</v>
      </c>
      <c r="AX33" s="1">
        <v>31</v>
      </c>
      <c r="AY33" s="1">
        <v>34</v>
      </c>
      <c r="AZ33" s="1">
        <v>33</v>
      </c>
      <c r="BA33" s="1">
        <v>33</v>
      </c>
      <c r="BB33" s="1">
        <v>33</v>
      </c>
      <c r="BC33" s="1">
        <v>31</v>
      </c>
      <c r="BD33" s="1">
        <v>36</v>
      </c>
      <c r="BE33" s="1">
        <v>34</v>
      </c>
      <c r="BF33" s="1">
        <v>37</v>
      </c>
      <c r="BG33" s="1">
        <v>30</v>
      </c>
      <c r="BH33" s="1">
        <v>36</v>
      </c>
      <c r="BI33" s="1">
        <v>33</v>
      </c>
      <c r="BJ33" s="1">
        <v>39</v>
      </c>
      <c r="BK33" s="9">
        <v>38</v>
      </c>
      <c r="BL33" s="9">
        <v>35</v>
      </c>
      <c r="BM33" s="9">
        <v>33</v>
      </c>
      <c r="BN33" s="9">
        <v>27</v>
      </c>
      <c r="BO33" s="9">
        <v>30</v>
      </c>
      <c r="BP33" s="9">
        <v>30</v>
      </c>
      <c r="BQ33" s="9">
        <v>35</v>
      </c>
      <c r="BR33" s="1">
        <v>0</v>
      </c>
      <c r="BS33" s="9">
        <v>35</v>
      </c>
      <c r="BT33" s="9">
        <v>34</v>
      </c>
      <c r="BU33" s="9">
        <v>37</v>
      </c>
      <c r="BV33" s="9">
        <v>36</v>
      </c>
      <c r="BW33" s="9">
        <v>30</v>
      </c>
      <c r="BX33" s="9">
        <v>39</v>
      </c>
      <c r="BY33" s="9">
        <v>30</v>
      </c>
      <c r="BZ33" s="9">
        <v>33</v>
      </c>
      <c r="CA33" s="9">
        <v>34</v>
      </c>
      <c r="CB33" s="9">
        <v>31</v>
      </c>
      <c r="CC33" s="9">
        <v>31</v>
      </c>
      <c r="CD33" s="9">
        <v>27</v>
      </c>
      <c r="CE33" s="9">
        <v>36</v>
      </c>
      <c r="CF33" s="9">
        <v>33</v>
      </c>
      <c r="CG33" s="9">
        <v>33</v>
      </c>
      <c r="CH33" s="9">
        <v>30</v>
      </c>
      <c r="CI33" s="9">
        <v>37</v>
      </c>
      <c r="CJ33" s="9">
        <v>33</v>
      </c>
      <c r="CK33" s="9">
        <v>36</v>
      </c>
      <c r="CL33" s="9">
        <v>34</v>
      </c>
      <c r="CM33" s="9">
        <v>36</v>
      </c>
      <c r="CN33" s="9">
        <v>32</v>
      </c>
      <c r="CO33" s="9">
        <v>31</v>
      </c>
      <c r="CP33" s="1">
        <v>38</v>
      </c>
      <c r="CQ33" s="1">
        <v>35</v>
      </c>
      <c r="CR33" s="1">
        <v>33</v>
      </c>
      <c r="CS33" s="1">
        <v>27</v>
      </c>
      <c r="CT33" s="9">
        <v>30</v>
      </c>
      <c r="CU33" s="9">
        <v>30</v>
      </c>
      <c r="CV33" s="9">
        <v>35</v>
      </c>
      <c r="CW33" s="1">
        <v>0</v>
      </c>
      <c r="CX33" s="1">
        <v>30</v>
      </c>
      <c r="CY33" s="1">
        <v>34</v>
      </c>
      <c r="CZ33" s="1">
        <v>37</v>
      </c>
      <c r="DA33" s="1">
        <v>36</v>
      </c>
      <c r="DB33" s="1">
        <v>35</v>
      </c>
      <c r="DC33" s="1">
        <v>39</v>
      </c>
      <c r="DD33" s="1">
        <v>30</v>
      </c>
      <c r="DE33" s="1">
        <v>0</v>
      </c>
      <c r="DF33" s="1">
        <v>0</v>
      </c>
      <c r="DG33" s="1">
        <v>0</v>
      </c>
      <c r="DH33" s="1">
        <v>0</v>
      </c>
      <c r="DI33" s="1">
        <v>33</v>
      </c>
      <c r="DJ33" s="1">
        <v>36</v>
      </c>
      <c r="DK33" s="1">
        <v>33</v>
      </c>
      <c r="DL33" s="1">
        <v>33</v>
      </c>
      <c r="DM33" s="1">
        <v>34</v>
      </c>
      <c r="DN33" s="1">
        <v>37</v>
      </c>
      <c r="DO33" s="1">
        <v>30</v>
      </c>
      <c r="DP33" s="1">
        <v>36</v>
      </c>
      <c r="DQ33" s="1">
        <v>33</v>
      </c>
      <c r="DR33" s="1">
        <v>36</v>
      </c>
      <c r="DS33" s="1">
        <v>32</v>
      </c>
      <c r="DT33" s="9">
        <v>34</v>
      </c>
      <c r="DU33" s="9">
        <v>35</v>
      </c>
      <c r="DV33" s="9">
        <v>33</v>
      </c>
      <c r="DW33" s="9">
        <v>27</v>
      </c>
      <c r="DX33" s="9">
        <v>30</v>
      </c>
      <c r="DY33" s="9">
        <v>30</v>
      </c>
      <c r="DZ33" s="9">
        <v>35</v>
      </c>
      <c r="EA33" s="1">
        <v>0</v>
      </c>
      <c r="EB33" s="1">
        <v>0</v>
      </c>
      <c r="EC33" s="9">
        <v>34</v>
      </c>
      <c r="ED33" s="9">
        <v>37</v>
      </c>
      <c r="EE33" s="9">
        <v>36</v>
      </c>
      <c r="EF33" s="9">
        <v>35</v>
      </c>
      <c r="EG33" s="9">
        <v>39</v>
      </c>
      <c r="EH33" s="9">
        <v>30</v>
      </c>
      <c r="EI33" s="9">
        <v>27</v>
      </c>
      <c r="EJ33" s="9">
        <v>31</v>
      </c>
      <c r="EK33" s="9">
        <v>38</v>
      </c>
      <c r="EL33" s="9">
        <v>31</v>
      </c>
      <c r="EM33" s="9">
        <v>33</v>
      </c>
      <c r="EN33" s="9">
        <v>36</v>
      </c>
      <c r="EO33" s="9">
        <v>33</v>
      </c>
      <c r="EP33" s="9">
        <v>33</v>
      </c>
      <c r="EQ33" s="9">
        <v>34</v>
      </c>
      <c r="ER33" s="9">
        <v>37</v>
      </c>
      <c r="ES33" s="9">
        <v>36</v>
      </c>
      <c r="ET33" s="9">
        <v>36</v>
      </c>
      <c r="EU33" s="9">
        <v>33</v>
      </c>
      <c r="EV33" s="9">
        <v>30</v>
      </c>
      <c r="EW33" s="9">
        <v>32</v>
      </c>
      <c r="EX33" s="12">
        <v>31</v>
      </c>
      <c r="EY33" s="9">
        <v>38</v>
      </c>
      <c r="EZ33" s="9">
        <v>35</v>
      </c>
      <c r="FA33" s="9">
        <v>33</v>
      </c>
      <c r="FB33" s="9">
        <v>27</v>
      </c>
      <c r="FC33" s="9">
        <v>30</v>
      </c>
      <c r="FD33" s="9">
        <v>30</v>
      </c>
      <c r="FE33" s="9">
        <v>35</v>
      </c>
      <c r="FF33" s="9">
        <v>22</v>
      </c>
      <c r="FG33" s="9">
        <v>30</v>
      </c>
      <c r="FH33" s="9">
        <v>0</v>
      </c>
      <c r="FI33" s="9">
        <v>37</v>
      </c>
      <c r="FJ33" s="9">
        <v>36</v>
      </c>
      <c r="FK33" s="9">
        <v>35</v>
      </c>
      <c r="FL33" s="9">
        <v>39</v>
      </c>
      <c r="FM33" s="9">
        <v>31</v>
      </c>
      <c r="FN33" s="9">
        <v>30</v>
      </c>
      <c r="FO33" s="9">
        <v>34</v>
      </c>
      <c r="FP33" s="9">
        <v>27</v>
      </c>
      <c r="FQ33" s="9">
        <v>31</v>
      </c>
      <c r="FR33" s="9">
        <v>33</v>
      </c>
      <c r="FS33" s="9">
        <v>36</v>
      </c>
      <c r="FT33" s="9">
        <v>33</v>
      </c>
      <c r="FU33" s="9">
        <v>33</v>
      </c>
      <c r="FV33" s="9">
        <v>30</v>
      </c>
      <c r="FW33" s="9">
        <v>37</v>
      </c>
      <c r="FX33" s="9">
        <v>34</v>
      </c>
      <c r="FY33" s="9">
        <v>36</v>
      </c>
      <c r="FZ33" s="9">
        <v>36</v>
      </c>
      <c r="GA33" s="9">
        <v>33</v>
      </c>
      <c r="GB33" s="9">
        <v>32</v>
      </c>
      <c r="GC33" s="9">
        <v>38</v>
      </c>
      <c r="GD33" s="9">
        <v>35</v>
      </c>
      <c r="GE33" s="9">
        <v>33</v>
      </c>
      <c r="GF33" s="9">
        <v>27</v>
      </c>
      <c r="GG33" s="9">
        <v>30</v>
      </c>
      <c r="GH33" s="9">
        <v>30</v>
      </c>
      <c r="GI33" s="9">
        <v>35</v>
      </c>
      <c r="GJ33" s="9">
        <v>22</v>
      </c>
      <c r="GK33" s="9">
        <v>30</v>
      </c>
      <c r="GL33" s="9">
        <v>34</v>
      </c>
      <c r="GM33" s="9">
        <v>37</v>
      </c>
      <c r="GN33" s="9">
        <v>0</v>
      </c>
      <c r="GO33" s="9">
        <v>35</v>
      </c>
      <c r="GP33" s="9">
        <v>39</v>
      </c>
      <c r="GQ33" s="9">
        <v>30</v>
      </c>
      <c r="GR33" s="9">
        <v>27</v>
      </c>
      <c r="GS33" s="9">
        <v>31</v>
      </c>
      <c r="GT33" s="9">
        <v>33</v>
      </c>
      <c r="GU33" s="9">
        <v>33</v>
      </c>
      <c r="GV33" s="9">
        <v>34</v>
      </c>
      <c r="GW33" s="9">
        <v>36</v>
      </c>
      <c r="GX33" s="9">
        <v>31</v>
      </c>
      <c r="GY33" s="9">
        <v>33</v>
      </c>
      <c r="GZ33" s="9">
        <v>34</v>
      </c>
      <c r="HA33" s="9">
        <v>37</v>
      </c>
      <c r="HB33" s="9">
        <v>30</v>
      </c>
      <c r="HC33" s="9">
        <v>36</v>
      </c>
      <c r="HD33" s="9">
        <v>33</v>
      </c>
      <c r="HE33" s="9">
        <v>36</v>
      </c>
      <c r="HF33" s="9">
        <v>32</v>
      </c>
      <c r="HG33" s="9">
        <v>31</v>
      </c>
      <c r="HH33" s="9">
        <v>35</v>
      </c>
      <c r="HI33" s="9">
        <v>30</v>
      </c>
      <c r="HJ33" s="9">
        <v>33</v>
      </c>
      <c r="HK33" s="9">
        <v>38</v>
      </c>
      <c r="HL33" s="9">
        <v>27</v>
      </c>
      <c r="HM33" s="9">
        <v>30</v>
      </c>
      <c r="HN33" s="9">
        <v>35</v>
      </c>
      <c r="HO33" s="9">
        <v>22</v>
      </c>
      <c r="HP33" s="9">
        <v>35</v>
      </c>
      <c r="HQ33" s="9">
        <v>34</v>
      </c>
      <c r="HR33" s="9">
        <v>36</v>
      </c>
      <c r="HS33" s="9">
        <v>30</v>
      </c>
      <c r="HT33" s="1">
        <v>0</v>
      </c>
      <c r="HU33" s="9">
        <v>39</v>
      </c>
      <c r="HV33" s="9">
        <v>30</v>
      </c>
      <c r="HW33" s="9">
        <v>34</v>
      </c>
      <c r="HX33" s="9">
        <v>31</v>
      </c>
      <c r="HY33" s="9">
        <v>27</v>
      </c>
      <c r="HZ33" s="9">
        <v>31</v>
      </c>
      <c r="IA33" s="9">
        <v>33</v>
      </c>
      <c r="IB33" s="9">
        <v>48</v>
      </c>
      <c r="IC33" s="9">
        <v>33</v>
      </c>
      <c r="ID33" s="9">
        <v>30</v>
      </c>
      <c r="IE33" s="9">
        <v>34</v>
      </c>
      <c r="IF33" s="9">
        <v>37</v>
      </c>
      <c r="IG33" s="9">
        <v>36</v>
      </c>
      <c r="IH33" s="9">
        <v>36</v>
      </c>
      <c r="II33" s="9">
        <v>36</v>
      </c>
      <c r="IJ33" s="9">
        <v>32</v>
      </c>
      <c r="IK33" s="9">
        <v>33</v>
      </c>
      <c r="IL33" s="9">
        <v>31</v>
      </c>
      <c r="IM33" s="1">
        <v>38</v>
      </c>
      <c r="IN33" s="1">
        <v>35</v>
      </c>
      <c r="IO33" s="1">
        <v>33</v>
      </c>
      <c r="IP33" s="1">
        <v>27</v>
      </c>
      <c r="IQ33" s="1">
        <v>30</v>
      </c>
      <c r="IR33" s="1">
        <v>57</v>
      </c>
      <c r="IS33" s="1">
        <v>35</v>
      </c>
      <c r="IT33" s="1">
        <v>22</v>
      </c>
      <c r="IU33" s="1">
        <v>0</v>
      </c>
      <c r="IV33" s="1">
        <v>34</v>
      </c>
      <c r="IW33" s="1">
        <v>35</v>
      </c>
      <c r="IX33" s="1">
        <v>36</v>
      </c>
      <c r="IY33" s="1">
        <v>37</v>
      </c>
      <c r="IZ33" s="1">
        <v>0</v>
      </c>
      <c r="JA33" s="1">
        <v>27</v>
      </c>
      <c r="JB33" s="1">
        <v>31</v>
      </c>
      <c r="JC33" s="1">
        <v>30</v>
      </c>
      <c r="JD33" s="1">
        <v>34</v>
      </c>
      <c r="JE33" s="1">
        <v>31</v>
      </c>
      <c r="JF33" s="1">
        <v>33</v>
      </c>
      <c r="JG33" s="1">
        <v>36</v>
      </c>
      <c r="JH33" s="1">
        <v>33</v>
      </c>
      <c r="JI33" s="1">
        <v>37</v>
      </c>
      <c r="JJ33" s="1">
        <v>33</v>
      </c>
      <c r="JK33" s="1">
        <v>30</v>
      </c>
      <c r="JL33" s="1">
        <v>33</v>
      </c>
      <c r="JM33" s="1">
        <v>36</v>
      </c>
      <c r="JN33" s="1">
        <v>34</v>
      </c>
      <c r="JO33" s="1">
        <v>36</v>
      </c>
      <c r="JP33" s="1">
        <v>32</v>
      </c>
      <c r="JQ33" s="1">
        <v>32</v>
      </c>
      <c r="JR33" s="1">
        <v>33</v>
      </c>
      <c r="JS33" s="1">
        <v>33</v>
      </c>
      <c r="JT33" s="1">
        <v>36</v>
      </c>
      <c r="JU33" s="9">
        <v>37</v>
      </c>
      <c r="JV33" s="9">
        <v>32</v>
      </c>
      <c r="JW33" s="9">
        <v>45</v>
      </c>
      <c r="JX33" s="1">
        <v>32</v>
      </c>
      <c r="JY33" s="1">
        <v>26</v>
      </c>
      <c r="JZ33" s="1">
        <v>26</v>
      </c>
      <c r="KA33" s="1">
        <v>26</v>
      </c>
      <c r="KB33" s="1">
        <v>40</v>
      </c>
      <c r="KC33" s="1">
        <v>31</v>
      </c>
      <c r="KD33" s="1">
        <v>37</v>
      </c>
      <c r="KE33" s="1">
        <v>0</v>
      </c>
      <c r="KF33" s="1">
        <v>31</v>
      </c>
      <c r="KG33" s="1">
        <v>34</v>
      </c>
      <c r="KH33" s="1">
        <v>32</v>
      </c>
      <c r="KI33" s="1">
        <v>28</v>
      </c>
      <c r="KJ33" s="1">
        <v>35</v>
      </c>
      <c r="KK33" s="1">
        <v>36</v>
      </c>
      <c r="KL33" s="1">
        <v>31</v>
      </c>
      <c r="KM33" s="1">
        <v>30</v>
      </c>
      <c r="KN33" s="1">
        <v>31</v>
      </c>
      <c r="KO33" s="1">
        <v>29</v>
      </c>
      <c r="KP33" s="1">
        <v>28</v>
      </c>
      <c r="KQ33" s="1">
        <v>37</v>
      </c>
      <c r="KR33" s="1">
        <v>39</v>
      </c>
      <c r="KS33" s="1">
        <v>29</v>
      </c>
      <c r="KT33" s="1">
        <v>27</v>
      </c>
      <c r="KU33" s="1">
        <v>31</v>
      </c>
    </row>
    <row r="34" spans="1:307" ht="15.75" customHeight="1" x14ac:dyDescent="0.2">
      <c r="A34" s="1" t="s">
        <v>34</v>
      </c>
      <c r="B34" s="1">
        <v>100</v>
      </c>
      <c r="C34" s="1">
        <v>81</v>
      </c>
      <c r="D34" s="1">
        <v>92</v>
      </c>
      <c r="E34" s="1">
        <v>81</v>
      </c>
      <c r="F34" s="1">
        <v>81</v>
      </c>
      <c r="G34" s="9">
        <v>88</v>
      </c>
      <c r="H34" s="9">
        <v>82</v>
      </c>
      <c r="I34" s="1">
        <v>0</v>
      </c>
      <c r="J34" s="1">
        <v>72</v>
      </c>
      <c r="K34" s="1">
        <v>88</v>
      </c>
      <c r="L34" s="1">
        <v>80</v>
      </c>
      <c r="M34" s="1">
        <v>86</v>
      </c>
      <c r="N34" s="1">
        <v>77</v>
      </c>
      <c r="O34" s="1">
        <v>89</v>
      </c>
      <c r="P34" s="1">
        <v>81</v>
      </c>
      <c r="Q34" s="1">
        <v>93</v>
      </c>
      <c r="R34" s="1">
        <v>81</v>
      </c>
      <c r="S34" s="1">
        <v>83</v>
      </c>
      <c r="T34" s="1">
        <v>80</v>
      </c>
      <c r="U34" s="1">
        <v>79</v>
      </c>
      <c r="V34" s="1">
        <v>83</v>
      </c>
      <c r="W34" s="1">
        <v>72</v>
      </c>
      <c r="X34" s="1">
        <v>73</v>
      </c>
      <c r="Y34" s="1">
        <v>74</v>
      </c>
      <c r="Z34" s="1">
        <v>82</v>
      </c>
      <c r="AA34" s="1">
        <v>92</v>
      </c>
      <c r="AB34" s="1">
        <v>84</v>
      </c>
      <c r="AC34" s="1">
        <v>75</v>
      </c>
      <c r="AD34" s="1">
        <v>87</v>
      </c>
      <c r="AE34" s="1">
        <v>83</v>
      </c>
      <c r="AF34" s="1">
        <v>81</v>
      </c>
      <c r="AG34" s="1">
        <v>80</v>
      </c>
      <c r="AH34" s="1">
        <v>81</v>
      </c>
      <c r="AI34" s="1">
        <v>92</v>
      </c>
      <c r="AJ34" s="1">
        <v>81</v>
      </c>
      <c r="AK34" s="1">
        <v>81</v>
      </c>
      <c r="AL34" s="9">
        <v>88</v>
      </c>
      <c r="AM34" s="9">
        <v>82</v>
      </c>
      <c r="AN34" s="1">
        <v>0</v>
      </c>
      <c r="AO34" s="1">
        <v>72</v>
      </c>
      <c r="AP34" s="1">
        <v>88</v>
      </c>
      <c r="AQ34" s="1">
        <v>86</v>
      </c>
      <c r="AR34" s="1">
        <v>80</v>
      </c>
      <c r="AS34" s="1">
        <v>77</v>
      </c>
      <c r="AT34" s="1">
        <v>89</v>
      </c>
      <c r="AU34" s="9">
        <v>84</v>
      </c>
      <c r="AV34" s="1">
        <v>93</v>
      </c>
      <c r="AW34" s="1">
        <v>81</v>
      </c>
      <c r="AX34" s="1">
        <v>83</v>
      </c>
      <c r="AY34" s="1">
        <v>83</v>
      </c>
      <c r="AZ34" s="1">
        <v>74</v>
      </c>
      <c r="BA34" s="1">
        <v>80</v>
      </c>
      <c r="BB34" s="1">
        <v>79</v>
      </c>
      <c r="BC34" s="1">
        <v>73</v>
      </c>
      <c r="BD34" s="1">
        <v>72</v>
      </c>
      <c r="BE34" s="1">
        <v>82</v>
      </c>
      <c r="BF34" s="1">
        <v>92</v>
      </c>
      <c r="BG34" s="1">
        <v>84</v>
      </c>
      <c r="BH34" s="1">
        <v>87</v>
      </c>
      <c r="BI34" s="1">
        <v>75</v>
      </c>
      <c r="BJ34" s="1">
        <v>81</v>
      </c>
      <c r="BK34" s="9">
        <v>81</v>
      </c>
      <c r="BL34" s="9">
        <v>92</v>
      </c>
      <c r="BM34" s="9">
        <v>81</v>
      </c>
      <c r="BN34" s="9">
        <v>81</v>
      </c>
      <c r="BO34" s="9">
        <v>88</v>
      </c>
      <c r="BP34" s="9">
        <v>82</v>
      </c>
      <c r="BQ34" s="9">
        <v>75</v>
      </c>
      <c r="BR34" s="1">
        <v>0</v>
      </c>
      <c r="BS34" s="9">
        <v>89</v>
      </c>
      <c r="BT34" s="9">
        <v>86</v>
      </c>
      <c r="BU34" s="9">
        <v>80</v>
      </c>
      <c r="BV34" s="9">
        <v>77</v>
      </c>
      <c r="BW34" s="9">
        <v>88</v>
      </c>
      <c r="BX34" s="9">
        <v>81</v>
      </c>
      <c r="BY34" s="9">
        <v>93</v>
      </c>
      <c r="BZ34" s="9">
        <v>80</v>
      </c>
      <c r="CA34" s="9">
        <v>83</v>
      </c>
      <c r="CB34" s="9">
        <v>83</v>
      </c>
      <c r="CC34" s="9">
        <v>73</v>
      </c>
      <c r="CD34" s="9">
        <v>81</v>
      </c>
      <c r="CE34" s="9">
        <v>72</v>
      </c>
      <c r="CF34" s="9">
        <v>79</v>
      </c>
      <c r="CG34" s="9">
        <v>75</v>
      </c>
      <c r="CH34" s="9">
        <v>84</v>
      </c>
      <c r="CI34" s="9">
        <v>92</v>
      </c>
      <c r="CJ34" s="9">
        <v>74</v>
      </c>
      <c r="CK34" s="9">
        <v>87</v>
      </c>
      <c r="CL34" s="9">
        <v>82</v>
      </c>
      <c r="CM34" s="9">
        <v>83</v>
      </c>
      <c r="CN34" s="9">
        <v>81</v>
      </c>
      <c r="CO34" s="9">
        <v>80</v>
      </c>
      <c r="CP34" s="1">
        <v>81</v>
      </c>
      <c r="CQ34" s="1">
        <v>92</v>
      </c>
      <c r="CR34" s="1">
        <v>81</v>
      </c>
      <c r="CS34" s="1">
        <v>81</v>
      </c>
      <c r="CT34" s="9">
        <v>88</v>
      </c>
      <c r="CU34" s="9">
        <v>82</v>
      </c>
      <c r="CV34" s="9">
        <v>75</v>
      </c>
      <c r="CW34" s="1">
        <v>0</v>
      </c>
      <c r="CX34" s="1">
        <v>88</v>
      </c>
      <c r="CY34" s="1">
        <v>86</v>
      </c>
      <c r="CZ34" s="1">
        <v>80</v>
      </c>
      <c r="DA34" s="1">
        <v>77</v>
      </c>
      <c r="DB34" s="1">
        <v>89</v>
      </c>
      <c r="DC34" s="1">
        <v>81</v>
      </c>
      <c r="DD34" s="1">
        <v>93</v>
      </c>
      <c r="DE34" s="1">
        <v>0</v>
      </c>
      <c r="DF34" s="1">
        <v>0</v>
      </c>
      <c r="DG34" s="1">
        <v>0</v>
      </c>
      <c r="DH34" s="1">
        <v>0</v>
      </c>
      <c r="DI34" s="1">
        <v>165</v>
      </c>
      <c r="DJ34" s="1">
        <v>152</v>
      </c>
      <c r="DK34" s="1">
        <v>128</v>
      </c>
      <c r="DL34" s="1">
        <v>134</v>
      </c>
      <c r="DM34" s="1">
        <v>137</v>
      </c>
      <c r="DN34" s="1">
        <v>119</v>
      </c>
      <c r="DO34" s="1">
        <v>141</v>
      </c>
      <c r="DP34" s="1">
        <v>87</v>
      </c>
      <c r="DQ34" s="1">
        <v>75</v>
      </c>
      <c r="DR34" s="1">
        <v>83</v>
      </c>
      <c r="DS34" s="1">
        <v>81</v>
      </c>
      <c r="DT34" s="9">
        <v>83</v>
      </c>
      <c r="DU34" s="9">
        <v>92</v>
      </c>
      <c r="DV34" s="9">
        <v>81</v>
      </c>
      <c r="DW34" s="9">
        <v>81</v>
      </c>
      <c r="DX34" s="9">
        <v>88</v>
      </c>
      <c r="DY34" s="9">
        <v>82</v>
      </c>
      <c r="DZ34" s="9">
        <v>75</v>
      </c>
      <c r="EA34" s="1">
        <v>0</v>
      </c>
      <c r="EB34" s="1">
        <v>0</v>
      </c>
      <c r="EC34" s="9">
        <v>86</v>
      </c>
      <c r="ED34" s="9">
        <v>80</v>
      </c>
      <c r="EE34" s="9">
        <v>77</v>
      </c>
      <c r="EF34" s="9">
        <v>89</v>
      </c>
      <c r="EG34" s="9">
        <v>81</v>
      </c>
      <c r="EH34" s="9">
        <v>93</v>
      </c>
      <c r="EI34" s="9">
        <v>81</v>
      </c>
      <c r="EJ34" s="9">
        <v>83</v>
      </c>
      <c r="EK34" s="9">
        <v>81</v>
      </c>
      <c r="EL34" s="9">
        <v>73</v>
      </c>
      <c r="EM34" s="9">
        <v>80</v>
      </c>
      <c r="EN34" s="9">
        <v>72</v>
      </c>
      <c r="EO34" s="9">
        <v>79</v>
      </c>
      <c r="EP34" s="9">
        <v>74</v>
      </c>
      <c r="EQ34" s="9">
        <v>82</v>
      </c>
      <c r="ER34" s="9">
        <v>92</v>
      </c>
      <c r="ES34" s="9">
        <v>83</v>
      </c>
      <c r="ET34" s="9">
        <v>87</v>
      </c>
      <c r="EU34" s="9">
        <v>75</v>
      </c>
      <c r="EV34" s="9">
        <v>84</v>
      </c>
      <c r="EW34" s="9">
        <v>81</v>
      </c>
      <c r="EX34" s="1">
        <v>80</v>
      </c>
      <c r="EY34" s="9">
        <v>81</v>
      </c>
      <c r="EZ34" s="9">
        <v>92</v>
      </c>
      <c r="FA34" s="9">
        <v>81</v>
      </c>
      <c r="FB34" s="9">
        <v>81</v>
      </c>
      <c r="FC34" s="9">
        <v>88</v>
      </c>
      <c r="FD34" s="9">
        <v>82</v>
      </c>
      <c r="FE34" s="9">
        <v>75</v>
      </c>
      <c r="FF34" s="9">
        <v>72</v>
      </c>
      <c r="FG34" s="9">
        <v>88</v>
      </c>
      <c r="FH34" s="9">
        <v>0</v>
      </c>
      <c r="FI34" s="9">
        <v>80</v>
      </c>
      <c r="FJ34" s="9">
        <v>77</v>
      </c>
      <c r="FK34" s="9">
        <v>89</v>
      </c>
      <c r="FL34" s="9">
        <v>81</v>
      </c>
      <c r="FM34" s="9">
        <v>83</v>
      </c>
      <c r="FN34" s="9">
        <v>93</v>
      </c>
      <c r="FO34" s="9">
        <v>83</v>
      </c>
      <c r="FP34" s="9">
        <v>81</v>
      </c>
      <c r="FQ34" s="9">
        <v>73</v>
      </c>
      <c r="FR34" s="9">
        <v>80</v>
      </c>
      <c r="FS34" s="9">
        <v>72</v>
      </c>
      <c r="FT34" s="9">
        <v>79</v>
      </c>
      <c r="FU34" s="9">
        <v>74</v>
      </c>
      <c r="FV34" s="9">
        <v>84</v>
      </c>
      <c r="FW34" s="9">
        <v>92</v>
      </c>
      <c r="FX34" s="9">
        <v>82</v>
      </c>
      <c r="FY34" s="9">
        <v>87</v>
      </c>
      <c r="FZ34" s="9">
        <v>83</v>
      </c>
      <c r="GA34" s="9">
        <v>75</v>
      </c>
      <c r="GB34" s="9">
        <v>81</v>
      </c>
      <c r="GC34" s="9">
        <v>81</v>
      </c>
      <c r="GD34" s="9">
        <v>92</v>
      </c>
      <c r="GE34" s="9">
        <v>81</v>
      </c>
      <c r="GF34" s="9">
        <v>81</v>
      </c>
      <c r="GG34" s="9">
        <v>88</v>
      </c>
      <c r="GH34" s="9">
        <v>82</v>
      </c>
      <c r="GI34" s="9">
        <v>75</v>
      </c>
      <c r="GJ34" s="9">
        <v>72</v>
      </c>
      <c r="GK34" s="9">
        <v>88</v>
      </c>
      <c r="GL34" s="9">
        <v>86</v>
      </c>
      <c r="GM34" s="9">
        <v>80</v>
      </c>
      <c r="GN34" s="9">
        <v>0</v>
      </c>
      <c r="GO34" s="9">
        <v>89</v>
      </c>
      <c r="GP34" s="9">
        <v>81</v>
      </c>
      <c r="GQ34" s="9">
        <v>93</v>
      </c>
      <c r="GR34" s="9">
        <v>81</v>
      </c>
      <c r="GS34" s="9">
        <v>83</v>
      </c>
      <c r="GT34" s="9">
        <v>79</v>
      </c>
      <c r="GU34" s="9">
        <v>80</v>
      </c>
      <c r="GV34" s="9">
        <v>83</v>
      </c>
      <c r="GW34" s="9">
        <v>72</v>
      </c>
      <c r="GX34" s="9">
        <v>73</v>
      </c>
      <c r="GY34" s="9">
        <v>74</v>
      </c>
      <c r="GZ34" s="9">
        <v>82</v>
      </c>
      <c r="HA34" s="9">
        <v>92</v>
      </c>
      <c r="HB34" s="9">
        <v>84</v>
      </c>
      <c r="HC34" s="9">
        <v>87</v>
      </c>
      <c r="HD34" s="9">
        <v>75</v>
      </c>
      <c r="HE34" s="9">
        <v>83</v>
      </c>
      <c r="HF34" s="9">
        <v>81</v>
      </c>
      <c r="HG34" s="9">
        <v>80</v>
      </c>
      <c r="HH34" s="9">
        <v>92</v>
      </c>
      <c r="HI34" s="9">
        <v>88</v>
      </c>
      <c r="HJ34" s="9">
        <v>81</v>
      </c>
      <c r="HK34" s="9">
        <v>81</v>
      </c>
      <c r="HL34" s="9">
        <v>81</v>
      </c>
      <c r="HM34" s="9">
        <v>82</v>
      </c>
      <c r="HN34" s="9">
        <v>95</v>
      </c>
      <c r="HO34" s="9">
        <v>72</v>
      </c>
      <c r="HP34" s="9">
        <v>89</v>
      </c>
      <c r="HQ34" s="9">
        <v>86</v>
      </c>
      <c r="HR34" s="9">
        <v>77</v>
      </c>
      <c r="HS34" s="9">
        <v>88</v>
      </c>
      <c r="HT34" s="1">
        <v>0</v>
      </c>
      <c r="HU34" s="9">
        <v>81</v>
      </c>
      <c r="HV34" s="9">
        <v>93</v>
      </c>
      <c r="HW34" s="9">
        <v>83</v>
      </c>
      <c r="HX34" s="9">
        <v>83</v>
      </c>
      <c r="HY34" s="9">
        <v>81</v>
      </c>
      <c r="HZ34" s="9">
        <v>73</v>
      </c>
      <c r="IA34" s="9">
        <v>80</v>
      </c>
      <c r="IB34" s="9">
        <v>33</v>
      </c>
      <c r="IC34" s="9">
        <v>79</v>
      </c>
      <c r="ID34" s="9">
        <v>84</v>
      </c>
      <c r="IE34" s="9">
        <v>82</v>
      </c>
      <c r="IF34" s="9">
        <v>92</v>
      </c>
      <c r="IG34" s="9">
        <v>72</v>
      </c>
      <c r="IH34" s="9">
        <v>83</v>
      </c>
      <c r="II34" s="9">
        <v>87</v>
      </c>
      <c r="IJ34" s="9">
        <v>81</v>
      </c>
      <c r="IK34" s="9">
        <v>75</v>
      </c>
      <c r="IL34" s="9">
        <v>80</v>
      </c>
      <c r="IM34" s="1">
        <v>81</v>
      </c>
      <c r="IN34" s="1">
        <v>92</v>
      </c>
      <c r="IO34" s="1">
        <v>81</v>
      </c>
      <c r="IP34" s="1">
        <v>81</v>
      </c>
      <c r="IQ34" s="1">
        <v>88</v>
      </c>
      <c r="IR34" s="1">
        <v>126</v>
      </c>
      <c r="IS34" s="1">
        <v>75</v>
      </c>
      <c r="IT34" s="1">
        <v>72</v>
      </c>
      <c r="IU34" s="1">
        <v>0</v>
      </c>
      <c r="IV34" s="1">
        <v>86</v>
      </c>
      <c r="IW34" s="1">
        <v>89</v>
      </c>
      <c r="IX34" s="1">
        <v>77</v>
      </c>
      <c r="IY34" s="1">
        <v>80</v>
      </c>
      <c r="IZ34" s="1">
        <v>0</v>
      </c>
      <c r="JA34" s="1">
        <v>81</v>
      </c>
      <c r="JB34" s="1">
        <v>83</v>
      </c>
      <c r="JC34" s="1">
        <v>93</v>
      </c>
      <c r="JD34" s="1">
        <v>83</v>
      </c>
      <c r="JE34" s="1">
        <v>73</v>
      </c>
      <c r="JF34" s="1">
        <v>80</v>
      </c>
      <c r="JG34" s="1">
        <v>72</v>
      </c>
      <c r="JH34" s="1">
        <v>79</v>
      </c>
      <c r="JI34" s="1">
        <v>92</v>
      </c>
      <c r="JJ34" s="1">
        <v>75</v>
      </c>
      <c r="JK34" s="1">
        <v>84</v>
      </c>
      <c r="JL34" s="1">
        <v>74</v>
      </c>
      <c r="JM34" s="1">
        <v>87</v>
      </c>
      <c r="JN34" s="1">
        <v>82</v>
      </c>
      <c r="JO34" s="1">
        <v>83</v>
      </c>
      <c r="JP34" s="1">
        <v>81</v>
      </c>
      <c r="JQ34" s="1">
        <v>78</v>
      </c>
      <c r="JR34" s="1">
        <v>69</v>
      </c>
      <c r="JS34" s="1">
        <v>78</v>
      </c>
      <c r="JT34" s="1">
        <v>86</v>
      </c>
      <c r="JU34" s="9">
        <v>100</v>
      </c>
      <c r="JV34" s="9">
        <v>86</v>
      </c>
      <c r="JW34" s="9">
        <v>99</v>
      </c>
      <c r="JX34" s="1">
        <v>84</v>
      </c>
      <c r="JY34" s="1">
        <v>78</v>
      </c>
      <c r="JZ34" s="1">
        <v>63</v>
      </c>
      <c r="KA34" s="1">
        <v>68</v>
      </c>
      <c r="KB34" s="1">
        <v>100</v>
      </c>
      <c r="KC34" s="1">
        <v>67</v>
      </c>
      <c r="KD34" s="1">
        <v>101</v>
      </c>
      <c r="KE34" s="1">
        <v>0</v>
      </c>
      <c r="KF34" s="1">
        <v>82</v>
      </c>
      <c r="KG34" s="1">
        <v>82</v>
      </c>
      <c r="KH34" s="1">
        <v>79</v>
      </c>
      <c r="KI34" s="1">
        <v>78</v>
      </c>
      <c r="KJ34" s="1">
        <v>96</v>
      </c>
      <c r="KK34" s="1">
        <v>98</v>
      </c>
      <c r="KL34" s="1">
        <v>75</v>
      </c>
      <c r="KM34" s="1">
        <v>66</v>
      </c>
      <c r="KN34" s="1">
        <v>72</v>
      </c>
      <c r="KO34" s="1">
        <v>83</v>
      </c>
      <c r="KP34" s="1">
        <v>64</v>
      </c>
      <c r="KQ34" s="1">
        <v>100</v>
      </c>
      <c r="KR34" s="1">
        <v>87</v>
      </c>
      <c r="KS34" s="1">
        <v>70</v>
      </c>
      <c r="KT34" s="1">
        <v>76</v>
      </c>
      <c r="KU34" s="1">
        <v>68</v>
      </c>
    </row>
    <row r="35" spans="1:307" ht="15.75" customHeight="1" x14ac:dyDescent="0.2">
      <c r="A35" s="1"/>
      <c r="B35" s="1"/>
      <c r="C35" s="1"/>
      <c r="D35" s="1"/>
      <c r="E35" s="1"/>
      <c r="F35" s="1"/>
      <c r="G35" s="9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07" ht="15.75" customHeight="1" x14ac:dyDescent="0.2">
      <c r="A36" s="9"/>
      <c r="B36" s="9"/>
      <c r="AH36" s="5"/>
      <c r="AI36" s="5"/>
      <c r="AJ36" s="5"/>
    </row>
    <row r="37" spans="1:307" ht="15.75" customHeight="1" x14ac:dyDescent="0.2">
      <c r="A37" s="8"/>
      <c r="B37" s="11"/>
      <c r="AH37" s="8"/>
      <c r="AI37" s="8"/>
      <c r="AJ37" s="8"/>
    </row>
    <row r="38" spans="1:307" ht="15.75" customHeight="1" x14ac:dyDescent="0.2">
      <c r="A38" s="1"/>
      <c r="B38" s="1"/>
      <c r="AH38" s="9"/>
      <c r="AI38" s="9"/>
      <c r="AJ38" s="9"/>
    </row>
    <row r="39" spans="1:307" ht="15.75" customHeight="1" x14ac:dyDescent="0.2">
      <c r="A39" s="1"/>
      <c r="B39" s="1"/>
      <c r="AH39" s="9"/>
      <c r="AI39" s="9"/>
      <c r="AJ39" s="9"/>
    </row>
    <row r="40" spans="1:307" ht="15.75" customHeight="1" x14ac:dyDescent="0.2">
      <c r="A40" s="1"/>
      <c r="B40" s="1"/>
      <c r="AH40" s="9"/>
      <c r="AI40" s="9"/>
      <c r="AJ40" s="9"/>
    </row>
    <row r="41" spans="1:307" ht="15.75" customHeight="1" x14ac:dyDescent="0.2">
      <c r="A41" s="1"/>
      <c r="B41" s="1"/>
      <c r="AH41" s="9"/>
      <c r="AI41" s="9"/>
      <c r="AJ41" s="9"/>
    </row>
    <row r="42" spans="1:307" ht="15.75" customHeight="1" x14ac:dyDescent="0.2">
      <c r="A42" s="1"/>
      <c r="B42" s="1"/>
      <c r="AH42" s="9"/>
      <c r="AI42" s="9"/>
      <c r="AJ42" s="9"/>
    </row>
    <row r="43" spans="1:307" ht="15.75" customHeight="1" x14ac:dyDescent="0.2">
      <c r="A43" s="1"/>
      <c r="B43" s="1"/>
      <c r="AH43" s="9"/>
      <c r="AI43" s="9"/>
      <c r="AJ43" s="9"/>
    </row>
    <row r="44" spans="1:307" ht="15.75" customHeight="1" x14ac:dyDescent="0.2">
      <c r="A44" s="1"/>
      <c r="B44" s="1"/>
      <c r="AH44" s="9"/>
      <c r="AI44" s="9"/>
      <c r="AJ44" s="9"/>
    </row>
    <row r="45" spans="1:307" ht="15.75" customHeight="1" x14ac:dyDescent="0.2">
      <c r="A45" s="1"/>
      <c r="B45" s="1"/>
      <c r="AH45" s="9"/>
      <c r="AI45" s="9"/>
      <c r="AJ45" s="9"/>
    </row>
    <row r="46" spans="1:307" ht="15.75" customHeight="1" x14ac:dyDescent="0.2">
      <c r="A46" s="1"/>
      <c r="B46" s="1"/>
      <c r="AH46" s="9"/>
      <c r="AI46" s="9"/>
      <c r="AJ46" s="9"/>
    </row>
    <row r="47" spans="1:307" ht="15.75" customHeight="1" x14ac:dyDescent="0.2">
      <c r="A47" s="1"/>
      <c r="B47" s="1"/>
      <c r="AH47" s="9"/>
      <c r="AI47" s="9"/>
      <c r="AJ47" s="9"/>
    </row>
    <row r="48" spans="1:307" ht="15.75" customHeight="1" x14ac:dyDescent="0.2">
      <c r="A48" s="1"/>
      <c r="B48" s="1"/>
      <c r="AH48" s="9"/>
      <c r="AI48" s="9"/>
      <c r="AJ48" s="9"/>
    </row>
    <row r="49" spans="1:36" ht="15.75" customHeight="1" x14ac:dyDescent="0.2">
      <c r="A49" s="1"/>
      <c r="B49" s="9"/>
      <c r="AH49" s="9"/>
      <c r="AI49" s="9"/>
      <c r="AJ49" s="9"/>
    </row>
    <row r="50" spans="1:36" ht="15.75" customHeight="1" x14ac:dyDescent="0.2">
      <c r="A50" s="1"/>
      <c r="B50" s="9"/>
      <c r="AH50" s="9"/>
      <c r="AI50" s="9"/>
      <c r="AJ50" s="9"/>
    </row>
    <row r="51" spans="1:36" ht="15.75" customHeight="1" x14ac:dyDescent="0.2">
      <c r="A51" s="1"/>
      <c r="B51" s="9"/>
      <c r="AH51" s="9"/>
      <c r="AI51" s="9"/>
      <c r="AJ51" s="9"/>
    </row>
    <row r="52" spans="1:36" ht="15.75" customHeight="1" x14ac:dyDescent="0.2">
      <c r="A52" s="1"/>
      <c r="B52" s="9"/>
      <c r="AH52" s="9"/>
      <c r="AI52" s="9"/>
      <c r="AJ52" s="9"/>
    </row>
    <row r="53" spans="1:36" ht="15.75" customHeight="1" x14ac:dyDescent="0.2">
      <c r="A53" s="1"/>
      <c r="B53" s="9"/>
      <c r="AH53" s="9"/>
      <c r="AI53" s="9"/>
      <c r="AJ53" s="9"/>
    </row>
    <row r="54" spans="1:36" ht="15.75" customHeight="1" x14ac:dyDescent="0.2">
      <c r="A54" s="1"/>
      <c r="B54" s="9"/>
      <c r="AH54" s="9"/>
      <c r="AI54" s="9"/>
      <c r="AJ54" s="9"/>
    </row>
    <row r="55" spans="1:36" ht="15.75" customHeight="1" x14ac:dyDescent="0.2">
      <c r="A55" s="1"/>
      <c r="B55" s="9"/>
      <c r="AH55" s="9"/>
      <c r="AI55" s="9"/>
      <c r="AJ55" s="9"/>
    </row>
    <row r="56" spans="1:36" ht="15.75" customHeight="1" x14ac:dyDescent="0.2">
      <c r="A56" s="1"/>
      <c r="B56" s="9"/>
      <c r="AH56" s="9"/>
      <c r="AI56" s="9"/>
      <c r="AJ56" s="9"/>
    </row>
    <row r="57" spans="1:36" ht="15.75" customHeight="1" x14ac:dyDescent="0.2">
      <c r="A57" s="1"/>
      <c r="B57" s="9"/>
      <c r="AH57" s="9"/>
      <c r="AI57" s="9"/>
      <c r="AJ57" s="9"/>
    </row>
    <row r="58" spans="1:36" ht="12.75" x14ac:dyDescent="0.2">
      <c r="A58" s="1"/>
      <c r="B58" s="9"/>
      <c r="AH58" s="9"/>
      <c r="AI58" s="9"/>
      <c r="AJ58" s="9"/>
    </row>
    <row r="59" spans="1:36" ht="12.75" x14ac:dyDescent="0.2">
      <c r="A59" s="1"/>
      <c r="B59" s="9"/>
      <c r="AH59" s="9"/>
      <c r="AI59" s="9"/>
      <c r="AJ59" s="9"/>
    </row>
    <row r="60" spans="1:36" ht="12.75" x14ac:dyDescent="0.2">
      <c r="A60" s="1"/>
      <c r="B60" s="9"/>
      <c r="AH60" s="9"/>
      <c r="AI60" s="9"/>
      <c r="AJ60" s="9"/>
    </row>
    <row r="61" spans="1:36" ht="12.75" x14ac:dyDescent="0.2">
      <c r="A61" s="1"/>
      <c r="B61" s="1"/>
      <c r="AH61" s="1"/>
      <c r="AI61" s="1"/>
      <c r="AJ61" s="1"/>
    </row>
    <row r="62" spans="1:36" ht="12.75" x14ac:dyDescent="0.2">
      <c r="A62" s="1"/>
      <c r="B62" s="1"/>
      <c r="AH62" s="1"/>
      <c r="AI62" s="1"/>
      <c r="AJ62" s="1"/>
    </row>
    <row r="63" spans="1:36" ht="12.75" x14ac:dyDescent="0.2">
      <c r="A63" s="1"/>
      <c r="B63" s="1"/>
      <c r="AH63" s="1"/>
      <c r="AI63" s="1"/>
      <c r="AJ63" s="1"/>
    </row>
    <row r="64" spans="1:36" ht="12.75" x14ac:dyDescent="0.2">
      <c r="A64" s="1"/>
      <c r="B64" s="1"/>
      <c r="AH64" s="1"/>
      <c r="AI64" s="1"/>
      <c r="AJ64" s="1"/>
    </row>
    <row r="65" spans="1:36" ht="12.75" x14ac:dyDescent="0.2">
      <c r="A65" s="1"/>
      <c r="B65" s="1"/>
      <c r="AH65" s="1"/>
      <c r="AI65" s="1"/>
      <c r="AJ65" s="1"/>
    </row>
    <row r="66" spans="1:36" ht="12.75" x14ac:dyDescent="0.2">
      <c r="A66" s="1"/>
      <c r="B66" s="1"/>
      <c r="AH66" s="1"/>
      <c r="AI66" s="1"/>
      <c r="AJ66" s="1"/>
    </row>
    <row r="67" spans="1:36" ht="12.75" x14ac:dyDescent="0.2">
      <c r="A67" s="1"/>
      <c r="B67" s="1"/>
      <c r="AH67" s="1"/>
      <c r="AI67" s="1"/>
      <c r="AJ67" s="1"/>
    </row>
    <row r="68" spans="1:36" ht="12.75" x14ac:dyDescent="0.2">
      <c r="A68" s="1"/>
      <c r="B68" s="1"/>
      <c r="AH68" s="1"/>
      <c r="AI68" s="1"/>
      <c r="AJ68" s="1"/>
    </row>
    <row r="69" spans="1:36" ht="12.75" x14ac:dyDescent="0.2">
      <c r="A69" s="1"/>
      <c r="B69" s="1"/>
      <c r="AH69" s="1"/>
      <c r="AI69" s="1"/>
      <c r="AJ69" s="1"/>
    </row>
    <row r="70" spans="1:36" ht="12.75" x14ac:dyDescent="0.2">
      <c r="A70" s="1"/>
      <c r="B70" s="1"/>
      <c r="AH70" s="1"/>
      <c r="AI70" s="1"/>
      <c r="AJ70" s="1"/>
    </row>
    <row r="71" spans="1:36" ht="12.75" x14ac:dyDescent="0.2">
      <c r="A71" s="1"/>
      <c r="B71" s="1"/>
      <c r="C71" s="1"/>
      <c r="D71" s="1"/>
      <c r="E71" s="1"/>
      <c r="F71" s="1"/>
      <c r="G71" s="9"/>
      <c r="H71" s="9"/>
      <c r="I71" s="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x14ac:dyDescent="0.2">
      <c r="A72" s="1"/>
      <c r="B72" s="1"/>
      <c r="AG72" s="1"/>
      <c r="AH72" s="1"/>
      <c r="AI72" s="1"/>
      <c r="AJ72" s="1"/>
    </row>
    <row r="73" spans="1:36" ht="12.75" x14ac:dyDescent="0.2">
      <c r="A73" s="6"/>
      <c r="B73" s="7"/>
      <c r="AG73" s="1"/>
      <c r="AH73" s="1"/>
      <c r="AI73" s="1"/>
      <c r="AJ73" s="1"/>
    </row>
    <row r="74" spans="1:36" ht="12.75" x14ac:dyDescent="0.2">
      <c r="A74" s="1"/>
      <c r="B74" s="1"/>
      <c r="AJ74" s="1"/>
    </row>
    <row r="75" spans="1:36" ht="12.75" x14ac:dyDescent="0.2">
      <c r="A75" s="1"/>
      <c r="B75" s="1"/>
      <c r="AJ75" s="1"/>
    </row>
    <row r="76" spans="1:36" ht="12.75" x14ac:dyDescent="0.2">
      <c r="A76" s="1"/>
      <c r="B76" s="1"/>
      <c r="AJ76" s="1"/>
    </row>
    <row r="77" spans="1:36" ht="12.75" x14ac:dyDescent="0.2">
      <c r="A77" s="1"/>
      <c r="B77" s="1"/>
      <c r="AJ77" s="1"/>
    </row>
    <row r="78" spans="1:36" ht="12.75" x14ac:dyDescent="0.2">
      <c r="A78" s="1"/>
      <c r="B78" s="1"/>
      <c r="AJ78" s="1"/>
    </row>
    <row r="79" spans="1:36" ht="12.75" x14ac:dyDescent="0.2">
      <c r="A79" s="1"/>
      <c r="B79" s="1"/>
      <c r="AJ79" s="1"/>
    </row>
    <row r="80" spans="1:36" ht="12.75" x14ac:dyDescent="0.2">
      <c r="A80" s="1"/>
      <c r="B80" s="1"/>
      <c r="AJ80" s="1"/>
    </row>
    <row r="81" spans="1:36" ht="12.75" x14ac:dyDescent="0.2">
      <c r="A81" s="1"/>
      <c r="B81" s="1"/>
      <c r="AJ81" s="1"/>
    </row>
    <row r="82" spans="1:36" ht="12.75" x14ac:dyDescent="0.2">
      <c r="A82" s="1"/>
      <c r="B82" s="1"/>
      <c r="AJ82" s="1"/>
    </row>
    <row r="83" spans="1:36" ht="12.75" x14ac:dyDescent="0.2">
      <c r="A83" s="1"/>
      <c r="B83" s="1"/>
      <c r="AJ83" s="1"/>
    </row>
    <row r="84" spans="1:36" ht="12.75" x14ac:dyDescent="0.2">
      <c r="A84" s="1"/>
      <c r="B84" s="1"/>
      <c r="AJ84" s="1"/>
    </row>
    <row r="85" spans="1:36" ht="12.75" x14ac:dyDescent="0.2">
      <c r="A85" s="1"/>
      <c r="B85" s="9"/>
      <c r="AJ85" s="1"/>
    </row>
    <row r="86" spans="1:36" ht="12.75" x14ac:dyDescent="0.2">
      <c r="A86" s="1"/>
      <c r="B86" s="9"/>
      <c r="AJ86" s="1"/>
    </row>
    <row r="87" spans="1:36" ht="12.75" x14ac:dyDescent="0.2">
      <c r="A87" s="1"/>
      <c r="B87" s="9"/>
      <c r="AJ87" s="1"/>
    </row>
    <row r="88" spans="1:36" ht="12.75" x14ac:dyDescent="0.2">
      <c r="A88" s="1"/>
      <c r="B88" s="9"/>
      <c r="AJ88" s="1"/>
    </row>
    <row r="89" spans="1:36" ht="12.75" x14ac:dyDescent="0.2">
      <c r="A89" s="1"/>
      <c r="B89" s="9"/>
      <c r="AJ89" s="1"/>
    </row>
    <row r="90" spans="1:36" ht="12.75" x14ac:dyDescent="0.2">
      <c r="A90" s="1"/>
      <c r="B90" s="9"/>
      <c r="AJ90" s="1"/>
    </row>
    <row r="91" spans="1:36" ht="12.75" x14ac:dyDescent="0.2">
      <c r="A91" s="1"/>
      <c r="B91" s="9"/>
      <c r="AJ91" s="1"/>
    </row>
    <row r="92" spans="1:36" ht="12.75" x14ac:dyDescent="0.2">
      <c r="A92" s="1"/>
      <c r="B92" s="9"/>
      <c r="AJ92" s="1"/>
    </row>
    <row r="93" spans="1:36" ht="12.75" x14ac:dyDescent="0.2">
      <c r="A93" s="1"/>
      <c r="B93" s="9"/>
      <c r="AJ93" s="1"/>
    </row>
    <row r="94" spans="1:36" ht="12.75" x14ac:dyDescent="0.2">
      <c r="A94" s="1"/>
      <c r="B94" s="9"/>
      <c r="AJ94" s="1"/>
    </row>
    <row r="95" spans="1:36" ht="12.75" x14ac:dyDescent="0.2">
      <c r="A95" s="1"/>
      <c r="B95" s="9"/>
      <c r="AJ95" s="1"/>
    </row>
    <row r="96" spans="1:36" ht="12.75" x14ac:dyDescent="0.2">
      <c r="A96" s="1"/>
      <c r="B96" s="9"/>
      <c r="AJ96" s="1"/>
    </row>
    <row r="97" spans="1:36" ht="12.75" x14ac:dyDescent="0.2">
      <c r="A97" s="1"/>
      <c r="B97" s="1"/>
      <c r="AJ97" s="1"/>
    </row>
    <row r="98" spans="1:36" ht="12.75" x14ac:dyDescent="0.2">
      <c r="A98" s="1"/>
      <c r="B98" s="1"/>
      <c r="AJ98" s="1"/>
    </row>
    <row r="99" spans="1:36" ht="12.75" x14ac:dyDescent="0.2">
      <c r="A99" s="1"/>
      <c r="B99" s="1"/>
      <c r="AJ99" s="1"/>
    </row>
    <row r="100" spans="1:36" ht="12.75" x14ac:dyDescent="0.2">
      <c r="A100" s="1"/>
      <c r="B100" s="1"/>
      <c r="AJ100" s="1"/>
    </row>
    <row r="101" spans="1:36" ht="12.75" x14ac:dyDescent="0.2">
      <c r="A101" s="1"/>
      <c r="B101" s="1"/>
      <c r="AJ101" s="1"/>
    </row>
    <row r="102" spans="1:36" ht="12.75" x14ac:dyDescent="0.2">
      <c r="A102" s="1"/>
      <c r="B102" s="1"/>
      <c r="AJ102" s="1"/>
    </row>
    <row r="103" spans="1:36" ht="12.75" x14ac:dyDescent="0.2">
      <c r="A103" s="1"/>
      <c r="B103" s="1"/>
      <c r="AJ103" s="1"/>
    </row>
    <row r="104" spans="1:36" ht="12.75" x14ac:dyDescent="0.2">
      <c r="A104" s="1"/>
      <c r="B104" s="1"/>
      <c r="AJ104" s="1"/>
    </row>
    <row r="105" spans="1:36" ht="12.75" x14ac:dyDescent="0.2">
      <c r="A105" s="1"/>
      <c r="B105" s="1"/>
      <c r="AJ105" s="1"/>
    </row>
    <row r="106" spans="1:36" ht="12.75" x14ac:dyDescent="0.2">
      <c r="A106" s="1"/>
      <c r="B106" s="1"/>
      <c r="AJ106" s="1"/>
    </row>
    <row r="107" spans="1:36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x14ac:dyDescent="0.2">
      <c r="A109" s="1"/>
      <c r="B109" s="9"/>
      <c r="AH109" s="10"/>
      <c r="AI109" s="10"/>
      <c r="AJ109" s="10"/>
    </row>
    <row r="110" spans="1:36" ht="12.75" x14ac:dyDescent="0.2">
      <c r="A110" s="8"/>
      <c r="B110" s="11"/>
      <c r="AI110" s="8"/>
      <c r="AJ110" s="8"/>
    </row>
    <row r="111" spans="1:36" ht="12.75" x14ac:dyDescent="0.2">
      <c r="A111" s="1"/>
      <c r="B111" s="1"/>
      <c r="AJ111" s="9"/>
    </row>
    <row r="112" spans="1:36" ht="12.75" x14ac:dyDescent="0.2">
      <c r="A112" s="1"/>
      <c r="B112" s="1"/>
      <c r="AJ112" s="9"/>
    </row>
    <row r="113" spans="1:36" ht="12.75" x14ac:dyDescent="0.2">
      <c r="A113" s="1"/>
      <c r="B113" s="1"/>
      <c r="AJ113" s="9"/>
    </row>
    <row r="114" spans="1:36" ht="12.75" x14ac:dyDescent="0.2">
      <c r="A114" s="1"/>
      <c r="B114" s="1"/>
      <c r="AJ114" s="9"/>
    </row>
    <row r="115" spans="1:36" ht="12.75" x14ac:dyDescent="0.2">
      <c r="A115" s="1"/>
      <c r="B115" s="1"/>
      <c r="AJ115" s="9"/>
    </row>
    <row r="116" spans="1:36" ht="12.75" x14ac:dyDescent="0.2">
      <c r="A116" s="1"/>
      <c r="B116" s="1"/>
      <c r="AJ116" s="9"/>
    </row>
    <row r="117" spans="1:36" ht="12.75" x14ac:dyDescent="0.2">
      <c r="A117" s="1"/>
      <c r="B117" s="1"/>
      <c r="AJ117" s="9"/>
    </row>
    <row r="118" spans="1:36" ht="12.75" x14ac:dyDescent="0.2">
      <c r="A118" s="1"/>
      <c r="B118" s="1"/>
      <c r="AJ118" s="9"/>
    </row>
    <row r="119" spans="1:36" ht="12.75" x14ac:dyDescent="0.2">
      <c r="A119" s="1"/>
      <c r="B119" s="1"/>
      <c r="AJ119" s="9"/>
    </row>
    <row r="120" spans="1:36" ht="12.75" x14ac:dyDescent="0.2">
      <c r="A120" s="1"/>
      <c r="B120" s="1"/>
      <c r="AJ120" s="9"/>
    </row>
    <row r="121" spans="1:36" ht="12.75" x14ac:dyDescent="0.2">
      <c r="A121" s="1"/>
      <c r="B121" s="1"/>
      <c r="AJ121" s="9"/>
    </row>
    <row r="122" spans="1:36" ht="12.75" x14ac:dyDescent="0.2">
      <c r="A122" s="1"/>
      <c r="B122" s="9"/>
      <c r="AJ122" s="9"/>
    </row>
    <row r="123" spans="1:36" ht="12.75" x14ac:dyDescent="0.2">
      <c r="A123" s="1"/>
      <c r="B123" s="9"/>
      <c r="AJ123" s="9"/>
    </row>
    <row r="124" spans="1:36" ht="12.75" x14ac:dyDescent="0.2">
      <c r="A124" s="1"/>
      <c r="B124" s="9"/>
      <c r="AJ124" s="9"/>
    </row>
    <row r="125" spans="1:36" ht="12.75" x14ac:dyDescent="0.2">
      <c r="A125" s="1"/>
      <c r="B125" s="9"/>
      <c r="AJ125" s="9"/>
    </row>
    <row r="126" spans="1:36" ht="12.75" x14ac:dyDescent="0.2">
      <c r="A126" s="1"/>
      <c r="B126" s="9"/>
      <c r="AJ126" s="9"/>
    </row>
    <row r="127" spans="1:36" ht="12.75" x14ac:dyDescent="0.2">
      <c r="A127" s="1"/>
      <c r="B127" s="9"/>
      <c r="AJ127" s="9"/>
    </row>
    <row r="128" spans="1:36" ht="12.75" x14ac:dyDescent="0.2">
      <c r="A128" s="1"/>
      <c r="B128" s="9"/>
      <c r="AJ128" s="9"/>
    </row>
    <row r="129" spans="1:36" ht="12.75" x14ac:dyDescent="0.2">
      <c r="A129" s="1"/>
      <c r="B129" s="9"/>
      <c r="AJ129" s="9"/>
    </row>
    <row r="130" spans="1:36" ht="12.75" x14ac:dyDescent="0.2">
      <c r="A130" s="1"/>
      <c r="B130" s="9"/>
      <c r="AJ130" s="9"/>
    </row>
    <row r="131" spans="1:36" ht="12.75" x14ac:dyDescent="0.2">
      <c r="A131" s="1"/>
      <c r="B131" s="9"/>
      <c r="AJ131" s="9"/>
    </row>
    <row r="132" spans="1:36" ht="12.75" x14ac:dyDescent="0.2">
      <c r="A132" s="1"/>
      <c r="B132" s="9"/>
      <c r="AJ132" s="9"/>
    </row>
    <row r="133" spans="1:36" ht="12.75" x14ac:dyDescent="0.2">
      <c r="A133" s="1"/>
      <c r="B133" s="9"/>
      <c r="AJ133" s="9"/>
    </row>
    <row r="134" spans="1:36" ht="12.75" x14ac:dyDescent="0.2">
      <c r="A134" s="1"/>
      <c r="B134" s="1"/>
      <c r="AJ134" s="9"/>
    </row>
    <row r="135" spans="1:36" ht="12.75" x14ac:dyDescent="0.2">
      <c r="A135" s="1"/>
      <c r="B135" s="1"/>
      <c r="AJ135" s="9"/>
    </row>
    <row r="136" spans="1:36" ht="12.75" x14ac:dyDescent="0.2">
      <c r="A136" s="1"/>
      <c r="B136" s="1"/>
      <c r="AJ136" s="9"/>
    </row>
    <row r="137" spans="1:36" ht="12.75" x14ac:dyDescent="0.2">
      <c r="A137" s="1"/>
      <c r="B137" s="1"/>
      <c r="AJ137" s="9"/>
    </row>
    <row r="138" spans="1:36" ht="12.75" x14ac:dyDescent="0.2">
      <c r="A138" s="1"/>
      <c r="B138" s="1"/>
      <c r="AJ138" s="9"/>
    </row>
    <row r="139" spans="1:36" ht="12.75" x14ac:dyDescent="0.2">
      <c r="A139" s="1"/>
      <c r="B139" s="1"/>
      <c r="AJ139" s="9"/>
    </row>
    <row r="140" spans="1:36" ht="12.75" x14ac:dyDescent="0.2">
      <c r="A140" s="1"/>
      <c r="B140" s="1"/>
      <c r="AJ140" s="9"/>
    </row>
    <row r="141" spans="1:36" ht="12.75" x14ac:dyDescent="0.2">
      <c r="A141" s="1"/>
      <c r="B141" s="1"/>
      <c r="AJ141" s="9"/>
    </row>
    <row r="142" spans="1:36" ht="12.75" x14ac:dyDescent="0.2">
      <c r="A142" s="1"/>
      <c r="B142" s="1"/>
      <c r="AJ142" s="9"/>
    </row>
    <row r="143" spans="1:36" ht="12.75" x14ac:dyDescent="0.2">
      <c r="A143" s="1"/>
      <c r="B143" s="1"/>
      <c r="AJ143" s="9"/>
    </row>
    <row r="144" spans="1:36" ht="12.75" x14ac:dyDescent="0.2">
      <c r="A144" s="1"/>
      <c r="B144" s="1"/>
      <c r="C144" s="1"/>
      <c r="D144" s="1"/>
      <c r="E144" s="1"/>
      <c r="F144" s="1"/>
      <c r="G144" s="9"/>
      <c r="H144" s="9"/>
      <c r="I144" s="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9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x14ac:dyDescent="0.2">
      <c r="A145" s="1"/>
      <c r="B145" s="1"/>
      <c r="AH145" s="10"/>
      <c r="AI145" s="10"/>
      <c r="AJ145" s="10"/>
    </row>
    <row r="146" spans="1:36" ht="12.75" x14ac:dyDescent="0.2">
      <c r="A146" s="6"/>
      <c r="B146" s="7"/>
      <c r="AH146" s="8"/>
      <c r="AI146" s="8"/>
      <c r="AJ146" s="8"/>
    </row>
    <row r="147" spans="1:36" ht="12.75" x14ac:dyDescent="0.2">
      <c r="A147" s="1"/>
      <c r="B147" s="1"/>
      <c r="AJ147" s="9"/>
    </row>
    <row r="148" spans="1:36" ht="12.75" x14ac:dyDescent="0.2">
      <c r="A148" s="1"/>
      <c r="B148" s="1"/>
      <c r="AJ148" s="9"/>
    </row>
    <row r="149" spans="1:36" ht="12.75" x14ac:dyDescent="0.2">
      <c r="A149" s="1"/>
      <c r="B149" s="1"/>
      <c r="AJ149" s="9"/>
    </row>
    <row r="150" spans="1:36" ht="12.75" x14ac:dyDescent="0.2">
      <c r="A150" s="1"/>
      <c r="B150" s="1"/>
      <c r="AJ150" s="9"/>
    </row>
    <row r="151" spans="1:36" ht="12.75" x14ac:dyDescent="0.2">
      <c r="A151" s="1"/>
      <c r="B151" s="1"/>
      <c r="AJ151" s="9"/>
    </row>
    <row r="152" spans="1:36" ht="12.75" x14ac:dyDescent="0.2">
      <c r="A152" s="1"/>
      <c r="B152" s="1"/>
      <c r="AJ152" s="9"/>
    </row>
    <row r="153" spans="1:36" ht="12.75" x14ac:dyDescent="0.2">
      <c r="A153" s="1"/>
      <c r="B153" s="1"/>
      <c r="AJ153" s="9"/>
    </row>
    <row r="154" spans="1:36" ht="12.75" x14ac:dyDescent="0.2">
      <c r="A154" s="1"/>
      <c r="B154" s="1"/>
      <c r="AJ154" s="9"/>
    </row>
    <row r="155" spans="1:36" ht="12.75" x14ac:dyDescent="0.2">
      <c r="A155" s="1"/>
      <c r="B155" s="1"/>
      <c r="AJ155" s="9"/>
    </row>
    <row r="156" spans="1:36" ht="12.75" x14ac:dyDescent="0.2">
      <c r="A156" s="1"/>
      <c r="B156" s="9"/>
      <c r="AJ156" s="9"/>
    </row>
    <row r="157" spans="1:36" ht="12.75" x14ac:dyDescent="0.2">
      <c r="A157" s="1"/>
      <c r="B157" s="9"/>
      <c r="AJ157" s="9"/>
    </row>
    <row r="158" spans="1:36" ht="12.75" x14ac:dyDescent="0.2">
      <c r="A158" s="1"/>
      <c r="B158" s="9"/>
      <c r="AJ158" s="9"/>
    </row>
    <row r="159" spans="1:36" ht="12.75" x14ac:dyDescent="0.2">
      <c r="A159" s="1"/>
      <c r="B159" s="9"/>
      <c r="AJ159" s="9"/>
    </row>
    <row r="160" spans="1:36" ht="12.75" x14ac:dyDescent="0.2">
      <c r="A160" s="1"/>
      <c r="B160" s="9"/>
      <c r="AJ160" s="9"/>
    </row>
    <row r="161" spans="1:36" ht="12.75" x14ac:dyDescent="0.2">
      <c r="A161" s="1"/>
      <c r="B161" s="9"/>
      <c r="AJ161" s="9"/>
    </row>
    <row r="162" spans="1:36" ht="12.75" x14ac:dyDescent="0.2">
      <c r="A162" s="1"/>
      <c r="B162" s="9"/>
      <c r="AJ162" s="9"/>
    </row>
    <row r="163" spans="1:36" ht="12.75" x14ac:dyDescent="0.2">
      <c r="A163" s="1"/>
      <c r="B163" s="9"/>
      <c r="AJ163" s="9"/>
    </row>
    <row r="164" spans="1:36" ht="12.75" x14ac:dyDescent="0.2">
      <c r="A164" s="1"/>
      <c r="B164" s="9"/>
      <c r="AJ164" s="9"/>
    </row>
    <row r="165" spans="1:36" ht="12.75" x14ac:dyDescent="0.2">
      <c r="A165" s="1"/>
      <c r="B165" s="9"/>
      <c r="AJ165" s="9"/>
    </row>
    <row r="166" spans="1:36" ht="12.75" x14ac:dyDescent="0.2">
      <c r="A166" s="1"/>
      <c r="B166" s="9"/>
      <c r="AJ166" s="9"/>
    </row>
    <row r="167" spans="1:36" ht="12.75" x14ac:dyDescent="0.2">
      <c r="A167" s="1"/>
      <c r="B167" s="9"/>
      <c r="AJ167" s="9"/>
    </row>
    <row r="168" spans="1:36" ht="12.75" x14ac:dyDescent="0.2">
      <c r="A168" s="1"/>
      <c r="B168" s="9"/>
      <c r="AJ168" s="9"/>
    </row>
    <row r="169" spans="1:36" ht="12.75" x14ac:dyDescent="0.2">
      <c r="A169" s="1"/>
      <c r="B169" s="9"/>
      <c r="AJ169" s="9"/>
    </row>
    <row r="170" spans="1:36" ht="12.75" x14ac:dyDescent="0.2">
      <c r="A170" s="1"/>
      <c r="B170" s="1"/>
      <c r="AJ170" s="9"/>
    </row>
    <row r="171" spans="1:36" ht="12.75" x14ac:dyDescent="0.2">
      <c r="A171" s="1"/>
      <c r="B171" s="1"/>
      <c r="AJ171" s="9"/>
    </row>
    <row r="172" spans="1:36" ht="12.75" x14ac:dyDescent="0.2">
      <c r="A172" s="1"/>
      <c r="B172" s="1"/>
      <c r="AJ172" s="9"/>
    </row>
    <row r="173" spans="1:36" ht="12.75" x14ac:dyDescent="0.2">
      <c r="A173" s="1"/>
      <c r="B173" s="1"/>
      <c r="AJ173" s="9"/>
    </row>
    <row r="174" spans="1:36" ht="12.75" x14ac:dyDescent="0.2">
      <c r="A174" s="1"/>
      <c r="B174" s="1"/>
      <c r="AJ174" s="9"/>
    </row>
    <row r="175" spans="1:36" ht="12.75" x14ac:dyDescent="0.2">
      <c r="A175" s="1"/>
      <c r="B175" s="1"/>
      <c r="AJ175" s="9"/>
    </row>
    <row r="176" spans="1:36" ht="12.75" x14ac:dyDescent="0.2">
      <c r="A176" s="1"/>
      <c r="B176" s="1"/>
      <c r="AJ176" s="9"/>
    </row>
    <row r="177" spans="1:36" ht="12.75" x14ac:dyDescent="0.2">
      <c r="A177" s="1"/>
      <c r="B177" s="1"/>
      <c r="AJ177" s="9"/>
    </row>
    <row r="178" spans="1:36" ht="12.75" x14ac:dyDescent="0.2">
      <c r="A178" s="1"/>
      <c r="B178" s="1"/>
      <c r="AJ178" s="9"/>
    </row>
    <row r="179" spans="1:36" ht="12.75" x14ac:dyDescent="0.2">
      <c r="A179" s="1"/>
      <c r="B179" s="1"/>
      <c r="AH179" s="9"/>
      <c r="AI179" s="9"/>
      <c r="AJ179" s="9"/>
    </row>
    <row r="180" spans="1:36" ht="12.75" x14ac:dyDescent="0.2">
      <c r="A180" s="1"/>
      <c r="B180" s="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ht="12.75" x14ac:dyDescent="0.2">
      <c r="A181" s="9"/>
      <c r="B181" s="9"/>
      <c r="AG181" s="10"/>
      <c r="AH181" s="10"/>
      <c r="AI181" s="10"/>
      <c r="AJ181" s="10"/>
    </row>
    <row r="182" spans="1:36" ht="12.75" x14ac:dyDescent="0.2">
      <c r="A182" s="8"/>
      <c r="B182" s="11"/>
      <c r="AG182" s="2"/>
      <c r="AH182" s="2"/>
      <c r="AI182" s="2"/>
      <c r="AJ182" s="2"/>
    </row>
    <row r="183" spans="1:36" ht="12.75" x14ac:dyDescent="0.2">
      <c r="A183" s="1"/>
      <c r="B183" s="1"/>
      <c r="AH183" s="1"/>
      <c r="AI183" s="1"/>
      <c r="AJ183" s="1"/>
    </row>
    <row r="184" spans="1:36" ht="12.75" x14ac:dyDescent="0.2">
      <c r="A184" s="1"/>
      <c r="B184" s="1"/>
      <c r="AH184" s="1"/>
      <c r="AI184" s="1"/>
      <c r="AJ184" s="1"/>
    </row>
    <row r="185" spans="1:36" ht="12.75" x14ac:dyDescent="0.2">
      <c r="A185" s="1"/>
      <c r="B185" s="1"/>
      <c r="AH185" s="1"/>
      <c r="AI185" s="1"/>
      <c r="AJ185" s="1"/>
    </row>
    <row r="186" spans="1:36" ht="12.75" x14ac:dyDescent="0.2">
      <c r="A186" s="1"/>
      <c r="B186" s="1"/>
      <c r="AH186" s="1"/>
      <c r="AI186" s="1"/>
      <c r="AJ186" s="1"/>
    </row>
    <row r="187" spans="1:36" ht="12.75" x14ac:dyDescent="0.2">
      <c r="A187" s="1"/>
      <c r="B187" s="1"/>
      <c r="AH187" s="1"/>
      <c r="AI187" s="1"/>
      <c r="AJ187" s="1"/>
    </row>
    <row r="188" spans="1:36" ht="12.75" x14ac:dyDescent="0.2">
      <c r="A188" s="1"/>
      <c r="B188" s="1"/>
      <c r="AH188" s="1"/>
      <c r="AI188" s="1"/>
      <c r="AJ188" s="1"/>
    </row>
    <row r="189" spans="1:36" ht="12.75" x14ac:dyDescent="0.2">
      <c r="A189" s="1"/>
      <c r="B189" s="1"/>
      <c r="AH189" s="1"/>
      <c r="AI189" s="1"/>
      <c r="AJ189" s="1"/>
    </row>
    <row r="190" spans="1:36" ht="12.75" x14ac:dyDescent="0.2">
      <c r="A190" s="1"/>
      <c r="B190" s="1"/>
      <c r="AH190" s="1"/>
      <c r="AI190" s="1"/>
      <c r="AJ190" s="1"/>
    </row>
    <row r="191" spans="1:36" ht="12.75" x14ac:dyDescent="0.2">
      <c r="A191" s="1"/>
      <c r="B191" s="1"/>
      <c r="AH191" s="1"/>
      <c r="AI191" s="1"/>
      <c r="AJ191" s="1"/>
    </row>
    <row r="192" spans="1:36" ht="12.75" x14ac:dyDescent="0.2">
      <c r="A192" s="1"/>
      <c r="B192" s="1"/>
      <c r="AH192" s="1"/>
      <c r="AI192" s="1"/>
      <c r="AJ192" s="1"/>
    </row>
    <row r="193" spans="1:36" ht="12.75" x14ac:dyDescent="0.2">
      <c r="A193" s="1"/>
      <c r="B193" s="1"/>
      <c r="AH193" s="1"/>
      <c r="AI193" s="1"/>
      <c r="AJ193" s="1"/>
    </row>
    <row r="194" spans="1:36" ht="12.75" x14ac:dyDescent="0.2">
      <c r="A194" s="1"/>
      <c r="B194" s="9"/>
      <c r="AH194" s="10"/>
      <c r="AI194" s="10"/>
      <c r="AJ194" s="10"/>
    </row>
    <row r="195" spans="1:36" ht="12.75" x14ac:dyDescent="0.2">
      <c r="A195" s="1"/>
      <c r="B195" s="9"/>
      <c r="AH195" s="1"/>
      <c r="AI195" s="1"/>
      <c r="AJ195" s="1"/>
    </row>
    <row r="196" spans="1:36" ht="12.75" x14ac:dyDescent="0.2">
      <c r="A196" s="1"/>
      <c r="B196" s="9"/>
      <c r="AH196" s="1"/>
      <c r="AI196" s="1"/>
      <c r="AJ196" s="1"/>
    </row>
    <row r="197" spans="1:36" ht="12.75" x14ac:dyDescent="0.2">
      <c r="A197" s="1"/>
      <c r="B197" s="9"/>
      <c r="AH197" s="1"/>
      <c r="AI197" s="1"/>
      <c r="AJ197" s="1"/>
    </row>
    <row r="198" spans="1:36" ht="12.75" x14ac:dyDescent="0.2">
      <c r="A198" s="1"/>
      <c r="B198" s="9"/>
      <c r="AH198" s="9"/>
      <c r="AI198" s="9"/>
      <c r="AJ198" s="9"/>
    </row>
    <row r="199" spans="1:36" ht="12.75" x14ac:dyDescent="0.2">
      <c r="A199" s="1"/>
      <c r="B199" s="9"/>
      <c r="AH199" s="9"/>
      <c r="AI199" s="9"/>
      <c r="AJ199" s="9"/>
    </row>
    <row r="200" spans="1:36" ht="12.75" x14ac:dyDescent="0.2">
      <c r="A200" s="1"/>
      <c r="B200" s="9"/>
      <c r="AH200" s="9"/>
      <c r="AI200" s="9"/>
      <c r="AJ200" s="9"/>
    </row>
    <row r="201" spans="1:36" ht="12.75" x14ac:dyDescent="0.2">
      <c r="A201" s="1"/>
      <c r="B201" s="9"/>
      <c r="AH201" s="9"/>
      <c r="AI201" s="9"/>
      <c r="AJ201" s="9"/>
    </row>
    <row r="202" spans="1:36" ht="12.75" x14ac:dyDescent="0.2">
      <c r="A202" s="1"/>
      <c r="B202" s="9"/>
      <c r="AH202" s="9"/>
      <c r="AI202" s="9"/>
      <c r="AJ202" s="9"/>
    </row>
    <row r="203" spans="1:36" ht="12.75" x14ac:dyDescent="0.2">
      <c r="A203" s="1"/>
      <c r="B203" s="9"/>
      <c r="AH203" s="9"/>
      <c r="AI203" s="9"/>
      <c r="AJ203" s="9"/>
    </row>
    <row r="204" spans="1:36" ht="12.75" x14ac:dyDescent="0.2">
      <c r="A204" s="1"/>
      <c r="B204" s="9"/>
      <c r="AH204" s="9"/>
      <c r="AI204" s="9"/>
      <c r="AJ204" s="9"/>
    </row>
    <row r="205" spans="1:36" ht="12.75" x14ac:dyDescent="0.2">
      <c r="A205" s="1"/>
      <c r="B205" s="9"/>
      <c r="AH205" s="9"/>
      <c r="AI205" s="9"/>
      <c r="AJ205" s="9"/>
    </row>
    <row r="206" spans="1:36" ht="12.75" x14ac:dyDescent="0.2">
      <c r="A206" s="1"/>
      <c r="B206" s="1"/>
      <c r="AH206" s="9"/>
      <c r="AI206" s="9"/>
      <c r="AJ206" s="9"/>
    </row>
    <row r="207" spans="1:36" ht="12.75" x14ac:dyDescent="0.2">
      <c r="A207" s="1"/>
      <c r="B207" s="1"/>
      <c r="AH207" s="9"/>
      <c r="AI207" s="9"/>
      <c r="AJ207" s="9"/>
    </row>
    <row r="208" spans="1:36" ht="12.75" x14ac:dyDescent="0.2">
      <c r="A208" s="1"/>
      <c r="B208" s="1"/>
      <c r="AH208" s="9"/>
      <c r="AI208" s="9"/>
      <c r="AJ208" s="9"/>
    </row>
    <row r="209" spans="1:36" ht="12.75" x14ac:dyDescent="0.2">
      <c r="A209" s="1"/>
      <c r="B209" s="1"/>
      <c r="AH209" s="1"/>
      <c r="AI209" s="1"/>
      <c r="AJ209" s="1"/>
    </row>
    <row r="210" spans="1:36" ht="12.75" x14ac:dyDescent="0.2">
      <c r="A210" s="1"/>
      <c r="B210" s="1"/>
      <c r="AH210" s="1"/>
      <c r="AI210" s="1"/>
      <c r="AJ210" s="1"/>
    </row>
    <row r="211" spans="1:36" ht="12.75" x14ac:dyDescent="0.2">
      <c r="A211" s="1"/>
      <c r="B211" s="1"/>
      <c r="AH211" s="1"/>
      <c r="AI211" s="1"/>
      <c r="AJ211" s="1"/>
    </row>
    <row r="212" spans="1:36" ht="12.75" x14ac:dyDescent="0.2">
      <c r="A212" s="1"/>
      <c r="B212" s="1"/>
      <c r="AH212" s="1"/>
      <c r="AI212" s="1"/>
      <c r="AJ212" s="1"/>
    </row>
    <row r="213" spans="1:36" ht="12.75" x14ac:dyDescent="0.2">
      <c r="A213" s="1"/>
      <c r="B213" s="1"/>
      <c r="AH213" s="1"/>
      <c r="AI213" s="1"/>
      <c r="AJ213" s="1"/>
    </row>
    <row r="214" spans="1:36" ht="12.75" x14ac:dyDescent="0.2">
      <c r="A214" s="1"/>
      <c r="B214" s="1"/>
      <c r="AH214" s="1"/>
      <c r="AI214" s="1"/>
      <c r="AJ214" s="1"/>
    </row>
    <row r="215" spans="1:36" ht="12.75" x14ac:dyDescent="0.2">
      <c r="A215" s="1"/>
      <c r="B215" s="1"/>
      <c r="AH215" s="1"/>
      <c r="AI215" s="1"/>
      <c r="AJ215" s="1"/>
    </row>
    <row r="216" spans="1:36" ht="12.75" x14ac:dyDescent="0.2">
      <c r="A216" s="1"/>
      <c r="B216" s="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"/>
      <c r="AH216" s="1"/>
      <c r="AI216" s="1"/>
      <c r="AJ216" s="1"/>
    </row>
    <row r="217" spans="1:36" ht="12.75" x14ac:dyDescent="0.2">
      <c r="A217" s="1"/>
      <c r="B217" s="1"/>
      <c r="AH217" s="10"/>
      <c r="AI217" s="10"/>
      <c r="AJ217" s="10"/>
    </row>
    <row r="218" spans="1:36" ht="12.75" x14ac:dyDescent="0.2">
      <c r="A218" s="6"/>
      <c r="B218" s="7"/>
      <c r="AH218" s="8"/>
      <c r="AI218" s="8"/>
      <c r="AJ218" s="8"/>
    </row>
    <row r="219" spans="1:36" ht="12.75" x14ac:dyDescent="0.2">
      <c r="A219" s="1"/>
      <c r="B219" s="1"/>
      <c r="AI219" s="1"/>
      <c r="AJ219" s="1"/>
    </row>
    <row r="220" spans="1:36" ht="12.75" x14ac:dyDescent="0.2">
      <c r="A220" s="1"/>
      <c r="B220" s="1"/>
      <c r="AI220" s="1"/>
      <c r="AJ220" s="1"/>
    </row>
    <row r="221" spans="1:36" ht="12.75" x14ac:dyDescent="0.2">
      <c r="A221" s="1"/>
      <c r="B221" s="1"/>
      <c r="AI221" s="1"/>
      <c r="AJ221" s="1"/>
    </row>
    <row r="222" spans="1:36" ht="12.75" x14ac:dyDescent="0.2">
      <c r="A222" s="1"/>
      <c r="B222" s="1"/>
      <c r="AI222" s="1"/>
      <c r="AJ222" s="1"/>
    </row>
    <row r="223" spans="1:36" ht="12.75" x14ac:dyDescent="0.2">
      <c r="A223" s="1"/>
      <c r="B223" s="1"/>
      <c r="AI223" s="1"/>
      <c r="AJ223" s="1"/>
    </row>
    <row r="224" spans="1:36" ht="12.75" x14ac:dyDescent="0.2">
      <c r="A224" s="1"/>
      <c r="B224" s="1"/>
      <c r="AI224" s="1"/>
      <c r="AJ224" s="1"/>
    </row>
    <row r="225" spans="1:36" ht="12.75" x14ac:dyDescent="0.2">
      <c r="A225" s="1"/>
      <c r="B225" s="1"/>
      <c r="AI225" s="1"/>
      <c r="AJ225" s="1"/>
    </row>
    <row r="226" spans="1:36" ht="12.75" x14ac:dyDescent="0.2">
      <c r="A226" s="1"/>
      <c r="B226" s="1"/>
      <c r="AI226" s="1"/>
      <c r="AJ226" s="1"/>
    </row>
    <row r="227" spans="1:36" ht="12.75" x14ac:dyDescent="0.2">
      <c r="A227" s="1"/>
      <c r="B227" s="1"/>
      <c r="AI227" s="1"/>
      <c r="AJ227" s="1"/>
    </row>
    <row r="228" spans="1:36" ht="12.75" x14ac:dyDescent="0.2">
      <c r="A228" s="1"/>
      <c r="B228" s="1"/>
      <c r="AI228" s="1"/>
      <c r="AJ228" s="1"/>
    </row>
    <row r="229" spans="1:36" ht="12.75" x14ac:dyDescent="0.2">
      <c r="A229" s="1"/>
      <c r="B229" s="1"/>
      <c r="AI229" s="1"/>
      <c r="AJ229" s="1"/>
    </row>
    <row r="230" spans="1:36" ht="12.75" x14ac:dyDescent="0.2">
      <c r="A230" s="1"/>
      <c r="B230" s="9"/>
      <c r="AI230" s="1"/>
      <c r="AJ230" s="1"/>
    </row>
    <row r="231" spans="1:36" ht="12.75" x14ac:dyDescent="0.2">
      <c r="A231" s="1"/>
      <c r="B231" s="9"/>
      <c r="AI231" s="1"/>
      <c r="AJ231" s="1"/>
    </row>
    <row r="232" spans="1:36" ht="12.75" x14ac:dyDescent="0.2">
      <c r="A232" s="1"/>
      <c r="B232" s="9"/>
      <c r="AI232" s="1"/>
      <c r="AJ232" s="1"/>
    </row>
    <row r="233" spans="1:36" ht="12.75" x14ac:dyDescent="0.2">
      <c r="A233" s="1"/>
      <c r="B233" s="9"/>
      <c r="AI233" s="1"/>
      <c r="AJ233" s="1"/>
    </row>
    <row r="234" spans="1:36" ht="12.75" x14ac:dyDescent="0.2">
      <c r="A234" s="1"/>
      <c r="B234" s="9"/>
      <c r="AI234" s="1"/>
      <c r="AJ234" s="1"/>
    </row>
    <row r="235" spans="1:36" ht="12.75" x14ac:dyDescent="0.2">
      <c r="A235" s="1"/>
      <c r="B235" s="9"/>
      <c r="AI235" s="1"/>
      <c r="AJ235" s="1"/>
    </row>
    <row r="236" spans="1:36" ht="12.75" x14ac:dyDescent="0.2">
      <c r="A236" s="1"/>
      <c r="B236" s="9"/>
      <c r="AI236" s="1"/>
      <c r="AJ236" s="1"/>
    </row>
    <row r="237" spans="1:36" ht="12.75" x14ac:dyDescent="0.2">
      <c r="A237" s="1"/>
      <c r="B237" s="9"/>
      <c r="AI237" s="1"/>
      <c r="AJ237" s="1"/>
    </row>
    <row r="238" spans="1:36" ht="12.75" x14ac:dyDescent="0.2">
      <c r="A238" s="1"/>
      <c r="B238" s="9"/>
      <c r="AI238" s="1"/>
      <c r="AJ238" s="1"/>
    </row>
    <row r="239" spans="1:36" ht="12.75" x14ac:dyDescent="0.2">
      <c r="A239" s="1"/>
      <c r="B239" s="9"/>
      <c r="AI239" s="1"/>
      <c r="AJ239" s="1"/>
    </row>
    <row r="240" spans="1:36" ht="12.75" x14ac:dyDescent="0.2">
      <c r="A240" s="1"/>
      <c r="B240" s="9"/>
      <c r="AI240" s="1"/>
      <c r="AJ240" s="1"/>
    </row>
    <row r="241" spans="1:36" ht="12.75" x14ac:dyDescent="0.2">
      <c r="A241" s="1"/>
      <c r="B241" s="9"/>
      <c r="AI241" s="1"/>
      <c r="AJ241" s="1"/>
    </row>
    <row r="242" spans="1:36" ht="12.75" x14ac:dyDescent="0.2">
      <c r="A242" s="1"/>
      <c r="B242" s="1"/>
      <c r="AI242" s="1"/>
      <c r="AJ242" s="1"/>
    </row>
    <row r="243" spans="1:36" ht="12.75" x14ac:dyDescent="0.2">
      <c r="A243" s="1"/>
      <c r="B243" s="1"/>
      <c r="AI243" s="1"/>
      <c r="AJ243" s="1"/>
    </row>
    <row r="244" spans="1:36" ht="12.75" x14ac:dyDescent="0.2">
      <c r="A244" s="1"/>
      <c r="B244" s="1"/>
      <c r="AI244" s="1"/>
      <c r="AJ244" s="1"/>
    </row>
    <row r="245" spans="1:36" ht="12.75" x14ac:dyDescent="0.2">
      <c r="A245" s="1"/>
      <c r="B245" s="1"/>
      <c r="AI245" s="1"/>
      <c r="AJ245" s="1"/>
    </row>
    <row r="246" spans="1:36" ht="12.75" x14ac:dyDescent="0.2">
      <c r="A246" s="1"/>
      <c r="B246" s="1"/>
      <c r="AI246" s="1"/>
      <c r="AJ246" s="1"/>
    </row>
    <row r="247" spans="1:36" ht="12.75" x14ac:dyDescent="0.2">
      <c r="A247" s="1"/>
      <c r="B247" s="1"/>
      <c r="AI247" s="1"/>
      <c r="AJ247" s="1"/>
    </row>
    <row r="248" spans="1:36" ht="12.75" x14ac:dyDescent="0.2">
      <c r="A248" s="1"/>
      <c r="B248" s="1"/>
      <c r="AI248" s="10"/>
      <c r="AJ248" s="10"/>
    </row>
    <row r="249" spans="1:36" ht="12.75" x14ac:dyDescent="0.2">
      <c r="A249" s="1"/>
      <c r="B249" s="1"/>
      <c r="AI249" s="8"/>
      <c r="AJ249" s="8"/>
    </row>
    <row r="250" spans="1:36" ht="12.75" x14ac:dyDescent="0.2">
      <c r="A250" s="1"/>
      <c r="B250" s="1"/>
      <c r="AI250" s="1"/>
      <c r="AJ250" s="1"/>
    </row>
    <row r="251" spans="1:36" ht="12.75" x14ac:dyDescent="0.2">
      <c r="A251" s="1"/>
      <c r="B251" s="1"/>
      <c r="AH251" s="9"/>
      <c r="AI251" s="9"/>
      <c r="AJ251" s="9"/>
    </row>
    <row r="252" spans="1:36" ht="12.75" x14ac:dyDescent="0.2">
      <c r="A252" s="1"/>
      <c r="B252" s="1"/>
      <c r="C252" s="1"/>
      <c r="D252" s="1"/>
      <c r="E252" s="1"/>
      <c r="F252" s="1"/>
      <c r="G252" s="9"/>
      <c r="H252" s="9"/>
      <c r="I252" s="9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9"/>
      <c r="AH252" s="9"/>
      <c r="AI252" s="9"/>
      <c r="AJ252" s="9"/>
    </row>
    <row r="253" spans="1:36" ht="12.75" x14ac:dyDescent="0.2">
      <c r="A253" s="1"/>
      <c r="B253" s="1"/>
      <c r="AG253" s="9"/>
      <c r="AH253" s="9"/>
      <c r="AI253" s="9"/>
      <c r="AJ253" s="9"/>
    </row>
    <row r="254" spans="1:36" ht="12.75" x14ac:dyDescent="0.2">
      <c r="A254" s="8"/>
      <c r="B254" s="11"/>
      <c r="AG254" s="9"/>
      <c r="AH254" s="9"/>
      <c r="AI254" s="9"/>
      <c r="AJ254" s="9"/>
    </row>
    <row r="255" spans="1:36" ht="12.75" x14ac:dyDescent="0.2">
      <c r="A255" s="1"/>
      <c r="B255" s="1"/>
      <c r="AG255" s="9"/>
      <c r="AH255" s="9"/>
      <c r="AI255" s="9"/>
      <c r="AJ255" s="9"/>
    </row>
    <row r="256" spans="1:36" ht="12.75" x14ac:dyDescent="0.2">
      <c r="A256" s="1"/>
      <c r="B256" s="1"/>
      <c r="AG256" s="9"/>
      <c r="AH256" s="9"/>
      <c r="AI256" s="9"/>
      <c r="AJ256" s="9"/>
    </row>
    <row r="257" spans="1:36" ht="12.75" x14ac:dyDescent="0.2">
      <c r="A257" s="1"/>
      <c r="B257" s="1"/>
      <c r="AG257" s="9"/>
      <c r="AH257" s="9"/>
      <c r="AI257" s="9"/>
      <c r="AJ257" s="9"/>
    </row>
    <row r="258" spans="1:36" ht="12.75" x14ac:dyDescent="0.2">
      <c r="A258" s="1"/>
      <c r="B258" s="1"/>
      <c r="AG258" s="9"/>
      <c r="AH258" s="9"/>
      <c r="AI258" s="9"/>
      <c r="AJ258" s="9"/>
    </row>
    <row r="259" spans="1:36" ht="12.75" x14ac:dyDescent="0.2">
      <c r="A259" s="1"/>
      <c r="B259" s="1"/>
      <c r="AG259" s="9"/>
      <c r="AH259" s="9"/>
      <c r="AI259" s="9"/>
      <c r="AJ259" s="9"/>
    </row>
    <row r="260" spans="1:36" ht="12.75" x14ac:dyDescent="0.2">
      <c r="A260" s="1"/>
      <c r="B260" s="1"/>
      <c r="AG260" s="9"/>
      <c r="AH260" s="9"/>
      <c r="AI260" s="9"/>
      <c r="AJ260" s="9"/>
    </row>
    <row r="261" spans="1:36" ht="12.75" x14ac:dyDescent="0.2">
      <c r="A261" s="1"/>
      <c r="B261" s="1"/>
      <c r="AG261" s="9"/>
      <c r="AH261" s="9"/>
      <c r="AI261" s="9"/>
      <c r="AJ261" s="9"/>
    </row>
    <row r="262" spans="1:36" ht="12.75" x14ac:dyDescent="0.2">
      <c r="A262" s="1"/>
      <c r="B262" s="1"/>
      <c r="AG262" s="9"/>
      <c r="AH262" s="9"/>
      <c r="AI262" s="9"/>
      <c r="AJ262" s="9"/>
    </row>
    <row r="263" spans="1:36" ht="12.75" x14ac:dyDescent="0.2">
      <c r="A263" s="1"/>
      <c r="B263" s="1"/>
      <c r="AG263" s="9"/>
      <c r="AH263" s="9"/>
      <c r="AI263" s="9"/>
      <c r="AJ263" s="9"/>
    </row>
    <row r="264" spans="1:36" ht="12.75" x14ac:dyDescent="0.2">
      <c r="A264" s="1"/>
      <c r="B264" s="1"/>
      <c r="AG264" s="9"/>
      <c r="AH264" s="9"/>
      <c r="AI264" s="9"/>
      <c r="AJ264" s="9"/>
    </row>
    <row r="265" spans="1:36" ht="12.75" x14ac:dyDescent="0.2">
      <c r="A265" s="1"/>
      <c r="B265" s="1"/>
      <c r="AG265" s="9"/>
      <c r="AH265" s="9"/>
      <c r="AI265" s="9"/>
      <c r="AJ265" s="9"/>
    </row>
    <row r="266" spans="1:36" ht="12.75" x14ac:dyDescent="0.2">
      <c r="A266" s="1"/>
      <c r="B266" s="9"/>
      <c r="AG266" s="9"/>
      <c r="AH266" s="9"/>
      <c r="AI266" s="9"/>
      <c r="AJ266" s="9"/>
    </row>
    <row r="267" spans="1:36" ht="12.75" x14ac:dyDescent="0.2">
      <c r="A267" s="1"/>
      <c r="B267" s="9"/>
      <c r="AG267" s="9"/>
      <c r="AH267" s="9"/>
      <c r="AI267" s="9"/>
      <c r="AJ267" s="9"/>
    </row>
    <row r="268" spans="1:36" ht="12.75" x14ac:dyDescent="0.2">
      <c r="A268" s="1"/>
      <c r="B268" s="9"/>
      <c r="AG268" s="9"/>
      <c r="AH268" s="9"/>
      <c r="AI268" s="9"/>
      <c r="AJ268" s="9"/>
    </row>
    <row r="269" spans="1:36" ht="12.75" x14ac:dyDescent="0.2">
      <c r="A269" s="1"/>
      <c r="B269" s="9"/>
      <c r="AG269" s="9"/>
      <c r="AH269" s="9"/>
      <c r="AI269" s="9"/>
      <c r="AJ269" s="9"/>
    </row>
    <row r="270" spans="1:36" ht="12.75" x14ac:dyDescent="0.2">
      <c r="A270" s="1"/>
      <c r="B270" s="9"/>
      <c r="AG270" s="9"/>
      <c r="AH270" s="9"/>
      <c r="AI270" s="9"/>
      <c r="AJ270" s="9"/>
    </row>
    <row r="271" spans="1:36" ht="12.75" x14ac:dyDescent="0.2">
      <c r="A271" s="1"/>
      <c r="B271" s="9"/>
      <c r="AG271" s="9"/>
      <c r="AH271" s="9"/>
      <c r="AI271" s="9"/>
      <c r="AJ271" s="9"/>
    </row>
    <row r="272" spans="1:36" ht="12.75" x14ac:dyDescent="0.2">
      <c r="A272" s="1"/>
      <c r="B272" s="9"/>
      <c r="AG272" s="9"/>
      <c r="AH272" s="9"/>
      <c r="AI272" s="9"/>
      <c r="AJ272" s="9"/>
    </row>
    <row r="273" spans="1:36" ht="12.75" x14ac:dyDescent="0.2">
      <c r="A273" s="1"/>
      <c r="B273" s="9"/>
      <c r="AG273" s="9"/>
      <c r="AH273" s="9"/>
      <c r="AI273" s="9"/>
      <c r="AJ273" s="9"/>
    </row>
    <row r="274" spans="1:36" ht="12.75" x14ac:dyDescent="0.2">
      <c r="A274" s="1"/>
      <c r="B274" s="9"/>
      <c r="AG274" s="9"/>
      <c r="AH274" s="9"/>
      <c r="AI274" s="9"/>
      <c r="AJ274" s="9"/>
    </row>
    <row r="275" spans="1:36" ht="12.75" x14ac:dyDescent="0.2">
      <c r="A275" s="1"/>
      <c r="B275" s="9"/>
      <c r="AG275" s="9"/>
      <c r="AH275" s="9"/>
      <c r="AI275" s="9"/>
      <c r="AJ275" s="9"/>
    </row>
    <row r="276" spans="1:36" ht="12.75" x14ac:dyDescent="0.2">
      <c r="A276" s="1"/>
      <c r="B276" s="9"/>
      <c r="AG276" s="9"/>
      <c r="AH276" s="9"/>
      <c r="AI276" s="9"/>
      <c r="AJ276" s="9"/>
    </row>
    <row r="277" spans="1:36" ht="12.75" x14ac:dyDescent="0.2">
      <c r="A277" s="1"/>
      <c r="B277" s="9"/>
      <c r="AG277" s="9"/>
      <c r="AH277" s="9"/>
      <c r="AI277" s="9"/>
      <c r="AJ277" s="9"/>
    </row>
    <row r="278" spans="1:36" ht="12.75" x14ac:dyDescent="0.2">
      <c r="A278" s="1"/>
      <c r="B278" s="1"/>
      <c r="AG278" s="9"/>
      <c r="AH278" s="9"/>
      <c r="AI278" s="9"/>
      <c r="AJ278" s="9"/>
    </row>
    <row r="279" spans="1:36" ht="12.75" x14ac:dyDescent="0.2">
      <c r="A279" s="1"/>
      <c r="B279" s="1"/>
      <c r="AG279" s="9"/>
      <c r="AH279" s="9"/>
      <c r="AI279" s="9"/>
      <c r="AJ279" s="9"/>
    </row>
    <row r="280" spans="1:36" ht="12.75" x14ac:dyDescent="0.2">
      <c r="A280" s="1"/>
      <c r="B280" s="1"/>
      <c r="AG280" s="9"/>
      <c r="AH280" s="9"/>
      <c r="AI280" s="9"/>
      <c r="AJ280" s="9"/>
    </row>
    <row r="281" spans="1:36" ht="12.75" x14ac:dyDescent="0.2">
      <c r="A281" s="1"/>
      <c r="B281" s="1"/>
      <c r="AG281" s="9"/>
      <c r="AH281" s="9"/>
      <c r="AI281" s="9"/>
      <c r="AJ281" s="9"/>
    </row>
    <row r="282" spans="1:36" ht="12.75" x14ac:dyDescent="0.2">
      <c r="A282" s="1"/>
      <c r="B282" s="1"/>
      <c r="AG282" s="9"/>
      <c r="AH282" s="9"/>
      <c r="AI282" s="9"/>
      <c r="AJ282" s="9"/>
    </row>
    <row r="283" spans="1:36" ht="12.75" x14ac:dyDescent="0.2">
      <c r="A283" s="1"/>
      <c r="B283" s="1"/>
      <c r="AG283" s="1"/>
      <c r="AH283" s="1"/>
      <c r="AI283" s="1"/>
      <c r="AJ283" s="1"/>
    </row>
    <row r="284" spans="1:36" ht="12.75" x14ac:dyDescent="0.2">
      <c r="A284" s="1"/>
      <c r="B284" s="1"/>
      <c r="AG284" s="1"/>
      <c r="AH284" s="1"/>
      <c r="AI284" s="1"/>
      <c r="AJ284" s="1"/>
    </row>
    <row r="285" spans="1:36" ht="12.75" x14ac:dyDescent="0.2">
      <c r="A285" s="1"/>
      <c r="B285" s="1"/>
      <c r="AG285" s="1"/>
      <c r="AH285" s="1"/>
      <c r="AI285" s="1"/>
      <c r="AJ285" s="1"/>
    </row>
    <row r="286" spans="1:36" ht="12.75" x14ac:dyDescent="0.2">
      <c r="A286" s="1"/>
      <c r="B286" s="1"/>
      <c r="AG286" s="1"/>
      <c r="AH286" s="1"/>
      <c r="AI286" s="1"/>
      <c r="AJ286" s="1"/>
    </row>
    <row r="287" spans="1:36" ht="12.75" x14ac:dyDescent="0.2">
      <c r="A287" s="1"/>
      <c r="B287" s="1"/>
      <c r="AG287" s="1"/>
      <c r="AH287" s="1"/>
      <c r="AI287" s="1"/>
      <c r="AJ287" s="1"/>
    </row>
    <row r="288" spans="1:36" ht="12.75" x14ac:dyDescent="0.2">
      <c r="A288" s="1"/>
      <c r="B288" s="1"/>
      <c r="C288" s="1"/>
      <c r="D288" s="1"/>
      <c r="E288" s="1"/>
      <c r="F288" s="1"/>
      <c r="G288" s="9"/>
      <c r="H288" s="9"/>
      <c r="I288" s="9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x14ac:dyDescent="0.2">
      <c r="A289" s="1"/>
      <c r="B289" s="1"/>
      <c r="AH289" s="10"/>
      <c r="AI289" s="10"/>
      <c r="AJ289" s="10"/>
    </row>
    <row r="290" spans="1:36" ht="12.75" x14ac:dyDescent="0.2">
      <c r="A290" s="6"/>
      <c r="B290" s="7"/>
      <c r="AH290" s="8"/>
      <c r="AI290" s="8"/>
      <c r="AJ290" s="8"/>
    </row>
    <row r="291" spans="1:36" ht="12.75" x14ac:dyDescent="0.2">
      <c r="A291" s="1"/>
      <c r="B291" s="1"/>
      <c r="AJ291" s="1"/>
    </row>
    <row r="292" spans="1:36" ht="12.75" x14ac:dyDescent="0.2">
      <c r="A292" s="1"/>
      <c r="B292" s="1"/>
      <c r="AJ292" s="1"/>
    </row>
    <row r="293" spans="1:36" ht="12.75" x14ac:dyDescent="0.2">
      <c r="A293" s="1"/>
      <c r="B293" s="1"/>
      <c r="AJ293" s="1"/>
    </row>
    <row r="294" spans="1:36" ht="12.75" x14ac:dyDescent="0.2">
      <c r="A294" s="1"/>
      <c r="B294" s="1"/>
      <c r="AJ294" s="1"/>
    </row>
    <row r="295" spans="1:36" ht="12.75" x14ac:dyDescent="0.2">
      <c r="A295" s="1"/>
      <c r="B295" s="1"/>
      <c r="AJ295" s="1"/>
    </row>
    <row r="296" spans="1:36" ht="12.75" x14ac:dyDescent="0.2">
      <c r="A296" s="1"/>
      <c r="B296" s="1"/>
      <c r="AJ296" s="1"/>
    </row>
    <row r="297" spans="1:36" ht="12.75" x14ac:dyDescent="0.2">
      <c r="A297" s="1"/>
      <c r="B297" s="1"/>
      <c r="AJ297" s="1"/>
    </row>
    <row r="298" spans="1:36" ht="12.75" x14ac:dyDescent="0.2">
      <c r="A298" s="1"/>
      <c r="B298" s="1"/>
      <c r="AJ298" s="1"/>
    </row>
    <row r="299" spans="1:36" ht="12.75" x14ac:dyDescent="0.2">
      <c r="A299" s="1"/>
      <c r="B299" s="1"/>
      <c r="AJ299" s="1"/>
    </row>
    <row r="300" spans="1:36" ht="12.75" x14ac:dyDescent="0.2">
      <c r="A300" s="1"/>
      <c r="B300" s="1"/>
      <c r="AJ300" s="1"/>
    </row>
    <row r="301" spans="1:36" ht="12.75" x14ac:dyDescent="0.2">
      <c r="A301" s="1"/>
      <c r="B301" s="1"/>
      <c r="AJ301" s="1"/>
    </row>
    <row r="302" spans="1:36" ht="12.75" x14ac:dyDescent="0.2">
      <c r="A302" s="1"/>
      <c r="B302" s="9"/>
      <c r="AJ302" s="1"/>
    </row>
    <row r="303" spans="1:36" ht="12.75" x14ac:dyDescent="0.2">
      <c r="A303" s="1"/>
      <c r="B303" s="9"/>
      <c r="AJ303" s="1"/>
    </row>
    <row r="304" spans="1:36" ht="12.75" x14ac:dyDescent="0.2">
      <c r="A304" s="1"/>
      <c r="B304" s="9"/>
      <c r="AJ304" s="1"/>
    </row>
    <row r="305" spans="1:36" ht="12.75" x14ac:dyDescent="0.2">
      <c r="A305" s="1"/>
      <c r="B305" s="9"/>
      <c r="AJ305" s="1"/>
    </row>
    <row r="306" spans="1:36" ht="12.75" x14ac:dyDescent="0.2">
      <c r="A306" s="1"/>
      <c r="B306" s="9"/>
      <c r="AJ306" s="1"/>
    </row>
    <row r="307" spans="1:36" ht="12.75" x14ac:dyDescent="0.2">
      <c r="A307" s="1"/>
      <c r="B307" s="9"/>
      <c r="AJ307" s="1"/>
    </row>
    <row r="308" spans="1:36" ht="12.75" x14ac:dyDescent="0.2">
      <c r="A308" s="1"/>
      <c r="B308" s="9"/>
      <c r="AJ308" s="1"/>
    </row>
    <row r="309" spans="1:36" ht="12.75" x14ac:dyDescent="0.2">
      <c r="A309" s="1"/>
      <c r="B309" s="9"/>
      <c r="AJ309" s="1"/>
    </row>
    <row r="310" spans="1:36" ht="12.75" x14ac:dyDescent="0.2">
      <c r="A310" s="1"/>
      <c r="B310" s="9"/>
      <c r="AJ310" s="1"/>
    </row>
    <row r="311" spans="1:36" ht="12.75" x14ac:dyDescent="0.2">
      <c r="A311" s="1"/>
      <c r="B311" s="9"/>
      <c r="AJ311" s="1"/>
    </row>
    <row r="312" spans="1:36" ht="12.75" x14ac:dyDescent="0.2">
      <c r="A312" s="1"/>
      <c r="B312" s="9"/>
      <c r="AJ312" s="1"/>
    </row>
    <row r="313" spans="1:36" ht="12.75" x14ac:dyDescent="0.2">
      <c r="A313" s="1"/>
      <c r="B313" s="9"/>
      <c r="AJ313" s="1"/>
    </row>
    <row r="314" spans="1:36" ht="12.75" x14ac:dyDescent="0.2">
      <c r="A314" s="1"/>
      <c r="B314" s="1"/>
      <c r="AJ314" s="1"/>
    </row>
    <row r="315" spans="1:36" ht="12.75" x14ac:dyDescent="0.2">
      <c r="A315" s="1"/>
      <c r="B315" s="1"/>
      <c r="AJ315" s="1"/>
    </row>
    <row r="316" spans="1:36" ht="12.75" x14ac:dyDescent="0.2">
      <c r="A316" s="1"/>
      <c r="B316" s="1"/>
      <c r="AJ316" s="1"/>
    </row>
    <row r="317" spans="1:36" ht="12.75" x14ac:dyDescent="0.2">
      <c r="A317" s="1"/>
      <c r="B317" s="1"/>
      <c r="AJ317" s="10"/>
    </row>
    <row r="318" spans="1:36" ht="12.75" x14ac:dyDescent="0.2">
      <c r="A318" s="1"/>
      <c r="B318" s="1"/>
      <c r="AJ318" s="10"/>
    </row>
    <row r="319" spans="1:36" ht="12.75" x14ac:dyDescent="0.2">
      <c r="A319" s="1"/>
      <c r="B319" s="1"/>
      <c r="AJ319" s="8"/>
    </row>
    <row r="320" spans="1:36" ht="12.75" x14ac:dyDescent="0.2">
      <c r="A320" s="1"/>
      <c r="B320" s="1"/>
      <c r="AJ320" s="1"/>
    </row>
    <row r="321" spans="1:36" ht="12.75" x14ac:dyDescent="0.2">
      <c r="A321" s="1"/>
      <c r="B321" s="1"/>
      <c r="AJ321" s="9"/>
    </row>
    <row r="322" spans="1:36" ht="12.75" x14ac:dyDescent="0.2">
      <c r="A322" s="1"/>
      <c r="B322" s="1"/>
      <c r="AJ322" s="9"/>
    </row>
    <row r="323" spans="1:36" ht="12.75" x14ac:dyDescent="0.2">
      <c r="A323" s="1"/>
      <c r="B323" s="1"/>
      <c r="AJ323" s="9"/>
    </row>
    <row r="324" spans="1:36" ht="12.7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1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1"/>
      <c r="AG324" s="9"/>
      <c r="AH324" s="9"/>
      <c r="AI324" s="9"/>
      <c r="AJ324" s="9"/>
    </row>
    <row r="325" spans="1:36" ht="12.75" x14ac:dyDescent="0.2">
      <c r="A325" s="1"/>
      <c r="B325" s="1"/>
      <c r="AF325" s="1"/>
      <c r="AG325" s="9"/>
      <c r="AH325" s="9"/>
      <c r="AI325" s="9"/>
      <c r="AJ325" s="9"/>
    </row>
    <row r="326" spans="1:36" ht="12.75" x14ac:dyDescent="0.2">
      <c r="A326" s="8"/>
      <c r="B326" s="11"/>
      <c r="AF326" s="2"/>
      <c r="AG326" s="9"/>
      <c r="AH326" s="9"/>
      <c r="AI326" s="9"/>
      <c r="AJ326" s="9"/>
    </row>
    <row r="327" spans="1:36" ht="12.75" x14ac:dyDescent="0.2">
      <c r="A327" s="1"/>
      <c r="B327" s="1"/>
      <c r="AG327" s="9"/>
      <c r="AH327" s="9"/>
      <c r="AI327" s="9"/>
      <c r="AJ327" s="9"/>
    </row>
    <row r="328" spans="1:36" ht="12.75" x14ac:dyDescent="0.2">
      <c r="A328" s="1"/>
      <c r="B328" s="1"/>
      <c r="AG328" s="9"/>
      <c r="AH328" s="9"/>
      <c r="AI328" s="9"/>
      <c r="AJ328" s="9"/>
    </row>
    <row r="329" spans="1:36" ht="12.75" x14ac:dyDescent="0.2">
      <c r="A329" s="1"/>
      <c r="B329" s="1"/>
      <c r="AG329" s="9"/>
      <c r="AH329" s="9"/>
      <c r="AI329" s="9"/>
      <c r="AJ329" s="9"/>
    </row>
    <row r="330" spans="1:36" ht="12.75" x14ac:dyDescent="0.2">
      <c r="A330" s="1"/>
      <c r="B330" s="1"/>
      <c r="AG330" s="9"/>
      <c r="AH330" s="9"/>
      <c r="AI330" s="9"/>
      <c r="AJ330" s="9"/>
    </row>
    <row r="331" spans="1:36" ht="12.75" x14ac:dyDescent="0.2">
      <c r="A331" s="1"/>
      <c r="B331" s="1"/>
      <c r="AG331" s="9"/>
      <c r="AH331" s="9"/>
      <c r="AI331" s="9"/>
      <c r="AJ331" s="9"/>
    </row>
    <row r="332" spans="1:36" ht="12.75" x14ac:dyDescent="0.2">
      <c r="A332" s="1"/>
      <c r="B332" s="1"/>
      <c r="AG332" s="9"/>
      <c r="AH332" s="9"/>
      <c r="AI332" s="9"/>
      <c r="AJ332" s="9"/>
    </row>
    <row r="333" spans="1:36" ht="12.75" x14ac:dyDescent="0.2">
      <c r="A333" s="1"/>
      <c r="B333" s="1"/>
      <c r="AG333" s="9"/>
      <c r="AH333" s="9"/>
      <c r="AI333" s="9"/>
      <c r="AJ333" s="9"/>
    </row>
    <row r="334" spans="1:36" ht="12.75" x14ac:dyDescent="0.2">
      <c r="A334" s="1"/>
      <c r="B334" s="1"/>
      <c r="AG334" s="9"/>
      <c r="AH334" s="9"/>
      <c r="AI334" s="9"/>
      <c r="AJ334" s="9"/>
    </row>
    <row r="335" spans="1:36" ht="12.75" x14ac:dyDescent="0.2">
      <c r="A335" s="1"/>
      <c r="B335" s="1"/>
      <c r="AG335" s="9"/>
      <c r="AH335" s="9"/>
      <c r="AI335" s="9"/>
      <c r="AJ335" s="9"/>
    </row>
    <row r="336" spans="1:36" ht="12.75" x14ac:dyDescent="0.2">
      <c r="A336" s="1"/>
      <c r="B336" s="1"/>
      <c r="AG336" s="9"/>
      <c r="AH336" s="9"/>
      <c r="AI336" s="9"/>
      <c r="AJ336" s="9"/>
    </row>
    <row r="337" spans="1:36" ht="12.75" x14ac:dyDescent="0.2">
      <c r="A337" s="1"/>
      <c r="B337" s="1"/>
      <c r="AG337" s="9"/>
      <c r="AH337" s="9"/>
      <c r="AI337" s="9"/>
      <c r="AJ337" s="9"/>
    </row>
    <row r="338" spans="1:36" ht="12.75" x14ac:dyDescent="0.2">
      <c r="A338" s="1"/>
      <c r="B338" s="9"/>
      <c r="AG338" s="9"/>
      <c r="AH338" s="9"/>
      <c r="AI338" s="9"/>
      <c r="AJ338" s="9"/>
    </row>
    <row r="339" spans="1:36" ht="12.75" x14ac:dyDescent="0.2">
      <c r="A339" s="1"/>
      <c r="B339" s="9"/>
      <c r="AG339" s="9"/>
      <c r="AH339" s="9"/>
      <c r="AI339" s="9"/>
      <c r="AJ339" s="9"/>
    </row>
    <row r="340" spans="1:36" ht="12.75" x14ac:dyDescent="0.2">
      <c r="A340" s="1"/>
      <c r="B340" s="9"/>
      <c r="AG340" s="9"/>
      <c r="AH340" s="9"/>
      <c r="AI340" s="9"/>
      <c r="AJ340" s="9"/>
    </row>
    <row r="341" spans="1:36" ht="12.75" x14ac:dyDescent="0.2">
      <c r="A341" s="1"/>
      <c r="B341" s="9"/>
      <c r="AG341" s="9"/>
      <c r="AH341" s="9"/>
      <c r="AI341" s="9"/>
      <c r="AJ341" s="9"/>
    </row>
    <row r="342" spans="1:36" ht="12.75" x14ac:dyDescent="0.2">
      <c r="A342" s="1"/>
      <c r="B342" s="9"/>
      <c r="AG342" s="9"/>
      <c r="AH342" s="9"/>
      <c r="AI342" s="9"/>
      <c r="AJ342" s="9"/>
    </row>
    <row r="343" spans="1:36" ht="12.75" x14ac:dyDescent="0.2">
      <c r="A343" s="1"/>
      <c r="B343" s="9"/>
      <c r="AG343" s="9"/>
      <c r="AH343" s="9"/>
      <c r="AI343" s="9"/>
      <c r="AJ343" s="9"/>
    </row>
    <row r="344" spans="1:36" ht="12.75" x14ac:dyDescent="0.2">
      <c r="A344" s="1"/>
      <c r="B344" s="9"/>
      <c r="AG344" s="9"/>
      <c r="AH344" s="9"/>
      <c r="AI344" s="9"/>
      <c r="AJ344" s="9"/>
    </row>
    <row r="345" spans="1:36" ht="12.75" x14ac:dyDescent="0.2">
      <c r="A345" s="1"/>
      <c r="B345" s="9"/>
      <c r="AG345" s="9"/>
      <c r="AH345" s="9"/>
      <c r="AI345" s="9"/>
      <c r="AJ345" s="9"/>
    </row>
    <row r="346" spans="1:36" ht="12.75" x14ac:dyDescent="0.2">
      <c r="A346" s="1"/>
      <c r="B346" s="9"/>
      <c r="AG346" s="9"/>
      <c r="AH346" s="9"/>
      <c r="AI346" s="9"/>
      <c r="AJ346" s="9"/>
    </row>
    <row r="347" spans="1:36" ht="12.75" x14ac:dyDescent="0.2">
      <c r="A347" s="1"/>
      <c r="B347" s="9"/>
      <c r="AG347" s="9"/>
      <c r="AH347" s="9"/>
      <c r="AI347" s="9"/>
      <c r="AJ347" s="9"/>
    </row>
    <row r="348" spans="1:36" ht="12.75" x14ac:dyDescent="0.2">
      <c r="A348" s="1"/>
      <c r="B348" s="9"/>
      <c r="AG348" s="9"/>
      <c r="AH348" s="9"/>
      <c r="AI348" s="9"/>
      <c r="AJ348" s="9"/>
    </row>
    <row r="349" spans="1:36" ht="12.75" x14ac:dyDescent="0.2">
      <c r="A349" s="1"/>
      <c r="B349" s="9"/>
      <c r="AG349" s="9"/>
      <c r="AH349" s="9"/>
      <c r="AI349" s="9"/>
      <c r="AJ349" s="9"/>
    </row>
    <row r="350" spans="1:36" ht="12.75" x14ac:dyDescent="0.2">
      <c r="A350" s="1"/>
      <c r="B350" s="1"/>
      <c r="AG350" s="9"/>
      <c r="AH350" s="9"/>
      <c r="AI350" s="9"/>
      <c r="AJ350" s="9"/>
    </row>
    <row r="351" spans="1:36" ht="12.75" x14ac:dyDescent="0.2">
      <c r="A351" s="1"/>
      <c r="B351" s="1"/>
      <c r="AG351" s="9"/>
      <c r="AH351" s="9"/>
      <c r="AI351" s="9"/>
      <c r="AJ351" s="9"/>
    </row>
    <row r="352" spans="1:36" ht="12.75" x14ac:dyDescent="0.2">
      <c r="A352" s="1"/>
      <c r="B352" s="1"/>
      <c r="AG352" s="9"/>
      <c r="AH352" s="9"/>
      <c r="AI352" s="9"/>
      <c r="AJ352" s="9"/>
    </row>
    <row r="353" spans="1:36" ht="12.75" x14ac:dyDescent="0.2">
      <c r="A353" s="1"/>
      <c r="B353" s="1"/>
      <c r="AG353" s="9"/>
      <c r="AH353" s="9"/>
      <c r="AI353" s="9"/>
      <c r="AJ353" s="9"/>
    </row>
    <row r="354" spans="1:36" ht="12.75" x14ac:dyDescent="0.2">
      <c r="A354" s="1"/>
      <c r="B354" s="1"/>
      <c r="AG354" s="9"/>
      <c r="AH354" s="9"/>
      <c r="AI354" s="9"/>
      <c r="AJ354" s="9"/>
    </row>
    <row r="355" spans="1:36" ht="12.75" x14ac:dyDescent="0.2">
      <c r="A355" s="1"/>
      <c r="B355" s="1"/>
      <c r="AG355" s="1"/>
      <c r="AH355" s="1"/>
      <c r="AI355" s="1"/>
      <c r="AJ355" s="1"/>
    </row>
    <row r="356" spans="1:36" ht="12.75" x14ac:dyDescent="0.2">
      <c r="A356" s="1"/>
      <c r="B356" s="1"/>
      <c r="AG356" s="1"/>
      <c r="AH356" s="1"/>
      <c r="AI356" s="1"/>
      <c r="AJ356" s="1"/>
    </row>
    <row r="357" spans="1:36" ht="12.75" x14ac:dyDescent="0.2">
      <c r="A357" s="1"/>
      <c r="B357" s="1"/>
      <c r="AG357" s="1"/>
      <c r="AH357" s="1"/>
      <c r="AI357" s="1"/>
      <c r="AJ357" s="1"/>
    </row>
    <row r="358" spans="1:36" ht="12.75" x14ac:dyDescent="0.2">
      <c r="A358" s="1"/>
      <c r="B358" s="1"/>
      <c r="AG358" s="1"/>
      <c r="AH358" s="1"/>
      <c r="AI358" s="1"/>
      <c r="AJ358" s="1"/>
    </row>
    <row r="359" spans="1:36" ht="12.75" x14ac:dyDescent="0.2">
      <c r="A359" s="1"/>
      <c r="B359" s="1"/>
      <c r="AG359" s="1"/>
      <c r="AH359" s="1"/>
      <c r="AI359" s="1"/>
      <c r="AJ359" s="1"/>
    </row>
    <row r="360" spans="1:36" ht="12.75" x14ac:dyDescent="0.2">
      <c r="A360" s="1"/>
      <c r="B360" s="1"/>
      <c r="C360" s="10"/>
      <c r="D360" s="10"/>
      <c r="E360" s="10"/>
      <c r="F360" s="10"/>
      <c r="G360" s="10"/>
      <c r="H360" s="10"/>
      <c r="I360" s="8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"/>
      <c r="AH360" s="1"/>
      <c r="AI360" s="1"/>
      <c r="AJ360" s="1"/>
    </row>
    <row r="361" spans="1:36" ht="12.75" x14ac:dyDescent="0.2">
      <c r="A361" s="1"/>
      <c r="B361" s="1"/>
      <c r="AH361" s="10"/>
      <c r="AI361" s="10"/>
      <c r="AJ361" s="10"/>
    </row>
    <row r="362" spans="1:36" ht="12.75" x14ac:dyDescent="0.2">
      <c r="A362" s="6"/>
      <c r="B362" s="7"/>
      <c r="AH362" s="8"/>
      <c r="AI362" s="8"/>
      <c r="AJ362" s="8"/>
    </row>
    <row r="363" spans="1:36" ht="12.75" x14ac:dyDescent="0.2">
      <c r="A363" s="1"/>
      <c r="B363" s="1"/>
      <c r="AJ363" s="1"/>
    </row>
    <row r="364" spans="1:36" ht="12.75" x14ac:dyDescent="0.2">
      <c r="A364" s="1"/>
      <c r="B364" s="1"/>
      <c r="AJ364" s="1"/>
    </row>
    <row r="365" spans="1:36" ht="12.75" x14ac:dyDescent="0.2">
      <c r="A365" s="1"/>
      <c r="B365" s="1"/>
      <c r="AJ365" s="1"/>
    </row>
    <row r="366" spans="1:36" ht="12.75" x14ac:dyDescent="0.2">
      <c r="A366" s="1"/>
      <c r="B366" s="1"/>
      <c r="AJ366" s="1"/>
    </row>
    <row r="367" spans="1:36" ht="12.75" x14ac:dyDescent="0.2">
      <c r="A367" s="1"/>
      <c r="B367" s="1"/>
      <c r="AJ367" s="1"/>
    </row>
    <row r="368" spans="1:36" ht="12.75" x14ac:dyDescent="0.2">
      <c r="A368" s="1"/>
      <c r="B368" s="1"/>
      <c r="AJ368" s="1"/>
    </row>
    <row r="369" spans="1:36" ht="12.75" x14ac:dyDescent="0.2">
      <c r="A369" s="1"/>
      <c r="B369" s="1"/>
      <c r="AJ369" s="1"/>
    </row>
    <row r="370" spans="1:36" ht="12.75" x14ac:dyDescent="0.2">
      <c r="A370" s="1"/>
      <c r="B370" s="1"/>
      <c r="AJ370" s="1"/>
    </row>
    <row r="371" spans="1:36" ht="12.75" x14ac:dyDescent="0.2">
      <c r="A371" s="1"/>
      <c r="B371" s="1"/>
      <c r="AJ371" s="1"/>
    </row>
    <row r="372" spans="1:36" ht="12.75" x14ac:dyDescent="0.2">
      <c r="A372" s="1"/>
      <c r="B372" s="1"/>
      <c r="AJ372" s="1"/>
    </row>
    <row r="373" spans="1:36" ht="12.75" x14ac:dyDescent="0.2">
      <c r="A373" s="1"/>
      <c r="B373" s="1"/>
      <c r="AJ373" s="1"/>
    </row>
    <row r="374" spans="1:36" ht="12.75" x14ac:dyDescent="0.2">
      <c r="A374" s="1"/>
      <c r="B374" s="9"/>
      <c r="AJ374" s="1"/>
    </row>
    <row r="375" spans="1:36" ht="12.75" x14ac:dyDescent="0.2">
      <c r="A375" s="1"/>
      <c r="B375" s="9"/>
      <c r="AJ375" s="1"/>
    </row>
    <row r="376" spans="1:36" ht="12.75" x14ac:dyDescent="0.2">
      <c r="A376" s="1"/>
      <c r="B376" s="9"/>
      <c r="AJ376" s="1"/>
    </row>
    <row r="377" spans="1:36" ht="12.75" x14ac:dyDescent="0.2">
      <c r="A377" s="1"/>
      <c r="B377" s="9"/>
      <c r="AJ377" s="1"/>
    </row>
    <row r="378" spans="1:36" ht="12.75" x14ac:dyDescent="0.2">
      <c r="A378" s="1"/>
      <c r="B378" s="9"/>
      <c r="AJ378" s="1"/>
    </row>
    <row r="379" spans="1:36" ht="12.75" x14ac:dyDescent="0.2">
      <c r="A379" s="1"/>
      <c r="B379" s="9"/>
      <c r="AJ379" s="1"/>
    </row>
    <row r="380" spans="1:36" ht="12.75" x14ac:dyDescent="0.2">
      <c r="A380" s="1"/>
      <c r="B380" s="9"/>
      <c r="AJ380" s="1"/>
    </row>
    <row r="381" spans="1:36" ht="12.75" x14ac:dyDescent="0.2">
      <c r="A381" s="1"/>
      <c r="B381" s="9"/>
      <c r="AJ381" s="1"/>
    </row>
    <row r="382" spans="1:36" ht="12.75" x14ac:dyDescent="0.2">
      <c r="A382" s="1"/>
      <c r="B382" s="9"/>
      <c r="AJ382" s="1"/>
    </row>
    <row r="383" spans="1:36" ht="12.75" x14ac:dyDescent="0.2">
      <c r="A383" s="1"/>
      <c r="B383" s="9"/>
      <c r="AJ383" s="1"/>
    </row>
    <row r="384" spans="1:36" ht="12.75" x14ac:dyDescent="0.2">
      <c r="A384" s="1"/>
      <c r="B384" s="9"/>
      <c r="AJ384" s="1"/>
    </row>
    <row r="385" spans="1:36" ht="12.75" x14ac:dyDescent="0.2">
      <c r="A385" s="1"/>
      <c r="B385" s="9"/>
      <c r="AJ385" s="1"/>
    </row>
    <row r="386" spans="1:36" ht="12.75" x14ac:dyDescent="0.2">
      <c r="A386" s="1"/>
      <c r="B386" s="1"/>
      <c r="AJ386" s="1"/>
    </row>
    <row r="387" spans="1:36" ht="12.75" x14ac:dyDescent="0.2">
      <c r="A387" s="1"/>
      <c r="B387" s="1"/>
      <c r="AJ387" s="1"/>
    </row>
    <row r="388" spans="1:36" ht="12.75" x14ac:dyDescent="0.2">
      <c r="A388" s="1"/>
      <c r="B388" s="1"/>
      <c r="AJ388" s="1"/>
    </row>
    <row r="389" spans="1:36" ht="12.75" x14ac:dyDescent="0.2">
      <c r="A389" s="1"/>
      <c r="B389" s="1"/>
      <c r="AJ389" s="1"/>
    </row>
    <row r="390" spans="1:36" ht="12.75" x14ac:dyDescent="0.2">
      <c r="A390" s="1"/>
      <c r="B390" s="1"/>
      <c r="AJ390" s="1"/>
    </row>
    <row r="391" spans="1:36" ht="12.75" x14ac:dyDescent="0.2">
      <c r="A391" s="1"/>
      <c r="B391" s="1"/>
      <c r="AJ391" s="1"/>
    </row>
    <row r="392" spans="1:36" ht="12.75" x14ac:dyDescent="0.2">
      <c r="A392" s="1"/>
      <c r="B392" s="1"/>
      <c r="AJ392" s="1"/>
    </row>
    <row r="393" spans="1:36" ht="12.75" x14ac:dyDescent="0.2">
      <c r="A393" s="1"/>
      <c r="B393" s="1"/>
      <c r="AJ393" s="1"/>
    </row>
    <row r="394" spans="1:36" ht="12.75" x14ac:dyDescent="0.2">
      <c r="A394" s="1"/>
      <c r="B394" s="1"/>
      <c r="AJ394" s="1"/>
    </row>
    <row r="395" spans="1:36" ht="12.75" x14ac:dyDescent="0.2">
      <c r="A395" s="1"/>
      <c r="B395" s="1"/>
      <c r="AJ395" s="1"/>
    </row>
    <row r="396" spans="1:36" ht="12.75" x14ac:dyDescent="0.2">
      <c r="B396" s="1"/>
      <c r="C396" s="1"/>
      <c r="D396" s="1"/>
      <c r="E396" s="1"/>
      <c r="F396" s="1"/>
      <c r="G396" s="9"/>
      <c r="H396" s="9"/>
      <c r="I396" s="9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x14ac:dyDescent="0.2">
      <c r="A397" s="1"/>
      <c r="B397" s="1"/>
      <c r="C397" s="1"/>
      <c r="D397" s="1"/>
      <c r="E397" s="1"/>
      <c r="F397" s="1"/>
      <c r="G397" s="9"/>
      <c r="H397" s="9"/>
      <c r="I397" s="9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x14ac:dyDescent="0.2">
      <c r="A398" s="1"/>
      <c r="B398" s="1"/>
      <c r="C398" s="1"/>
      <c r="D398" s="1"/>
      <c r="E398" s="1"/>
      <c r="F398" s="1"/>
      <c r="G398" s="9"/>
      <c r="H398" s="9"/>
      <c r="I398" s="9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x14ac:dyDescent="0.2">
      <c r="A399" s="1"/>
      <c r="B399" s="1"/>
      <c r="C399" s="1"/>
      <c r="D399" s="1"/>
      <c r="E399" s="1"/>
      <c r="F399" s="1"/>
      <c r="G399" s="9"/>
      <c r="H399" s="9"/>
      <c r="I399" s="9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x14ac:dyDescent="0.2">
      <c r="A400" s="1"/>
      <c r="B400" s="1"/>
      <c r="C400" s="1"/>
      <c r="D400" s="1"/>
      <c r="E400" s="1"/>
      <c r="F400" s="1"/>
      <c r="G400" s="9"/>
      <c r="H400" s="9"/>
      <c r="I400" s="9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x14ac:dyDescent="0.2">
      <c r="A401" s="1"/>
      <c r="B401" s="1"/>
      <c r="C401" s="1"/>
      <c r="D401" s="1"/>
      <c r="E401" s="1"/>
      <c r="F401" s="1"/>
      <c r="G401" s="9"/>
      <c r="H401" s="9"/>
      <c r="I401" s="9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x14ac:dyDescent="0.2">
      <c r="A402" s="1"/>
      <c r="B402" s="1"/>
      <c r="C402" s="1"/>
      <c r="D402" s="1"/>
      <c r="E402" s="1"/>
      <c r="F402" s="1"/>
      <c r="G402" s="9"/>
      <c r="H402" s="9"/>
      <c r="I402" s="9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4"/>
      <c r="Y403" s="4"/>
      <c r="Z403" s="4"/>
      <c r="AA403" s="4"/>
      <c r="AB403" s="4"/>
      <c r="AC403" s="4"/>
      <c r="AD403" s="4"/>
      <c r="AE403" s="5"/>
      <c r="AF403" s="5"/>
      <c r="AG403" s="1"/>
      <c r="AH403" s="1"/>
      <c r="AI403" s="1"/>
      <c r="AJ403" s="1"/>
    </row>
    <row r="404" spans="1:36" ht="12.75" x14ac:dyDescent="0.2">
      <c r="A404" s="1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8"/>
      <c r="AF404" s="8"/>
      <c r="AG404" s="1"/>
      <c r="AH404" s="1"/>
      <c r="AI404" s="1"/>
      <c r="AJ404" s="1"/>
    </row>
    <row r="405" spans="1:36" ht="12.75" x14ac:dyDescent="0.2">
      <c r="A405" s="1"/>
      <c r="B405" s="1"/>
      <c r="C405" s="1"/>
      <c r="D405" s="1"/>
      <c r="E405" s="1"/>
      <c r="F405" s="1"/>
      <c r="G405" s="9"/>
      <c r="H405" s="9"/>
      <c r="I405" s="9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x14ac:dyDescent="0.2">
      <c r="A406" s="1"/>
      <c r="B406" s="1"/>
      <c r="C406" s="1"/>
      <c r="D406" s="1"/>
      <c r="E406" s="1"/>
      <c r="F406" s="1"/>
      <c r="G406" s="9"/>
      <c r="H406" s="9"/>
      <c r="I406" s="9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x14ac:dyDescent="0.2">
      <c r="A407" s="1"/>
      <c r="B407" s="1"/>
      <c r="C407" s="1"/>
      <c r="D407" s="1"/>
      <c r="E407" s="1"/>
      <c r="F407" s="1"/>
      <c r="G407" s="9"/>
      <c r="H407" s="9"/>
      <c r="I407" s="9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x14ac:dyDescent="0.2">
      <c r="A408" s="1"/>
      <c r="B408" s="1"/>
      <c r="C408" s="1"/>
      <c r="D408" s="1"/>
      <c r="E408" s="1"/>
      <c r="F408" s="1"/>
      <c r="G408" s="9"/>
      <c r="H408" s="9"/>
      <c r="I408" s="9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x14ac:dyDescent="0.2">
      <c r="A409" s="1"/>
      <c r="B409" s="1"/>
      <c r="C409" s="1"/>
      <c r="D409" s="1"/>
      <c r="E409" s="1"/>
      <c r="F409" s="1"/>
      <c r="G409" s="9"/>
      <c r="H409" s="9"/>
      <c r="I409" s="9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x14ac:dyDescent="0.2">
      <c r="A410" s="1"/>
      <c r="B410" s="1"/>
      <c r="C410" s="1"/>
      <c r="D410" s="1"/>
      <c r="E410" s="1"/>
      <c r="F410" s="1"/>
      <c r="G410" s="9"/>
      <c r="H410" s="9"/>
      <c r="I410" s="9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x14ac:dyDescent="0.2">
      <c r="A411" s="1"/>
      <c r="B411" s="1"/>
      <c r="C411" s="1"/>
      <c r="D411" s="1"/>
      <c r="E411" s="1"/>
      <c r="F411" s="1"/>
      <c r="G411" s="9"/>
      <c r="H411" s="9"/>
      <c r="I411" s="9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x14ac:dyDescent="0.2">
      <c r="A412" s="1"/>
      <c r="B412" s="1"/>
      <c r="C412" s="1"/>
      <c r="D412" s="1"/>
      <c r="E412" s="1"/>
      <c r="F412" s="1"/>
      <c r="G412" s="9"/>
      <c r="H412" s="9"/>
      <c r="I412" s="9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x14ac:dyDescent="0.2">
      <c r="A413" s="1"/>
      <c r="B413" s="1"/>
      <c r="C413" s="1"/>
      <c r="D413" s="1"/>
      <c r="E413" s="1"/>
      <c r="F413" s="1"/>
      <c r="G413" s="9"/>
      <c r="H413" s="9"/>
      <c r="I413" s="9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x14ac:dyDescent="0.2">
      <c r="A414" s="1"/>
      <c r="B414" s="1"/>
      <c r="C414" s="1"/>
      <c r="D414" s="1"/>
      <c r="E414" s="1"/>
      <c r="F414" s="1"/>
      <c r="G414" s="9"/>
      <c r="H414" s="9"/>
      <c r="I414" s="9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x14ac:dyDescent="0.2">
      <c r="A415" s="1"/>
      <c r="B415" s="1"/>
      <c r="C415" s="1"/>
      <c r="D415" s="1"/>
      <c r="E415" s="1"/>
      <c r="F415" s="1"/>
      <c r="G415" s="9"/>
      <c r="H415" s="9"/>
      <c r="I415" s="9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x14ac:dyDescent="0.2">
      <c r="A416" s="1"/>
      <c r="B416" s="1"/>
      <c r="C416" s="1"/>
      <c r="D416" s="1"/>
      <c r="E416" s="1"/>
      <c r="F416" s="1"/>
      <c r="G416" s="9"/>
      <c r="H416" s="9"/>
      <c r="I416" s="9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x14ac:dyDescent="0.2">
      <c r="A417" s="1"/>
      <c r="B417" s="1"/>
      <c r="C417" s="1"/>
      <c r="D417" s="1"/>
      <c r="E417" s="1"/>
      <c r="F417" s="1"/>
      <c r="G417" s="9"/>
      <c r="H417" s="9"/>
      <c r="I417" s="9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x14ac:dyDescent="0.2">
      <c r="A418" s="1"/>
      <c r="B418" s="1"/>
      <c r="C418" s="1"/>
      <c r="D418" s="1"/>
      <c r="E418" s="1"/>
      <c r="F418" s="1"/>
      <c r="G418" s="9"/>
      <c r="H418" s="9"/>
      <c r="I418" s="9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x14ac:dyDescent="0.2">
      <c r="A419" s="1"/>
      <c r="B419" s="1"/>
      <c r="C419" s="1"/>
      <c r="D419" s="1"/>
      <c r="E419" s="1"/>
      <c r="F419" s="1"/>
      <c r="G419" s="9"/>
      <c r="H419" s="9"/>
      <c r="I419" s="9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x14ac:dyDescent="0.2">
      <c r="A420" s="1"/>
      <c r="B420" s="1"/>
      <c r="C420" s="1"/>
      <c r="D420" s="1"/>
      <c r="E420" s="1"/>
      <c r="F420" s="1"/>
      <c r="G420" s="9"/>
      <c r="H420" s="9"/>
      <c r="I420" s="9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x14ac:dyDescent="0.2">
      <c r="A421" s="1"/>
      <c r="B421" s="1"/>
      <c r="C421" s="1"/>
      <c r="D421" s="1"/>
      <c r="E421" s="1"/>
      <c r="F421" s="1"/>
      <c r="G421" s="9"/>
      <c r="H421" s="9"/>
      <c r="I421" s="9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x14ac:dyDescent="0.2">
      <c r="A422" s="1"/>
      <c r="B422" s="1"/>
      <c r="C422" s="1"/>
      <c r="D422" s="1"/>
      <c r="E422" s="1"/>
      <c r="F422" s="1"/>
      <c r="G422" s="9"/>
      <c r="H422" s="9"/>
      <c r="I422" s="9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x14ac:dyDescent="0.2">
      <c r="A423" s="1"/>
      <c r="B423" s="1"/>
      <c r="C423" s="1"/>
      <c r="D423" s="1"/>
      <c r="E423" s="1"/>
      <c r="F423" s="1"/>
      <c r="G423" s="9"/>
      <c r="H423" s="9"/>
      <c r="I423" s="9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x14ac:dyDescent="0.2">
      <c r="A424" s="1"/>
      <c r="B424" s="1"/>
      <c r="C424" s="1"/>
      <c r="D424" s="1"/>
      <c r="E424" s="1"/>
      <c r="F424" s="1"/>
      <c r="G424" s="9"/>
      <c r="H424" s="9"/>
      <c r="I424" s="9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x14ac:dyDescent="0.2">
      <c r="A425" s="1"/>
      <c r="B425" s="1"/>
      <c r="C425" s="1"/>
      <c r="D425" s="1"/>
      <c r="E425" s="1"/>
      <c r="F425" s="1"/>
      <c r="G425" s="9"/>
      <c r="H425" s="9"/>
      <c r="I425" s="9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x14ac:dyDescent="0.2">
      <c r="A426" s="1"/>
      <c r="B426" s="1"/>
      <c r="C426" s="1"/>
      <c r="D426" s="1"/>
      <c r="E426" s="1"/>
      <c r="F426" s="1"/>
      <c r="G426" s="9"/>
      <c r="H426" s="9"/>
      <c r="I426" s="9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x14ac:dyDescent="0.2">
      <c r="A427" s="1"/>
      <c r="B427" s="1"/>
      <c r="C427" s="1"/>
      <c r="D427" s="1"/>
      <c r="E427" s="1"/>
      <c r="F427" s="1"/>
      <c r="G427" s="9"/>
      <c r="H427" s="9"/>
      <c r="I427" s="9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x14ac:dyDescent="0.2">
      <c r="A428" s="1"/>
      <c r="B428" s="1"/>
      <c r="C428" s="1"/>
      <c r="D428" s="1"/>
      <c r="E428" s="1"/>
      <c r="F428" s="1"/>
      <c r="G428" s="9"/>
      <c r="H428" s="9"/>
      <c r="I428" s="9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x14ac:dyDescent="0.2">
      <c r="A429" s="1"/>
      <c r="B429" s="1"/>
      <c r="C429" s="1"/>
      <c r="D429" s="1"/>
      <c r="E429" s="1"/>
      <c r="F429" s="1"/>
      <c r="G429" s="9"/>
      <c r="H429" s="9"/>
      <c r="I429" s="9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x14ac:dyDescent="0.2">
      <c r="A430" s="1"/>
      <c r="B430" s="1"/>
      <c r="C430" s="1"/>
      <c r="D430" s="1"/>
      <c r="E430" s="1"/>
      <c r="F430" s="1"/>
      <c r="G430" s="9"/>
      <c r="H430" s="9"/>
      <c r="I430" s="9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x14ac:dyDescent="0.2">
      <c r="A431" s="1"/>
      <c r="B431" s="1"/>
      <c r="C431" s="1"/>
      <c r="D431" s="1"/>
      <c r="E431" s="1"/>
      <c r="F431" s="1"/>
      <c r="G431" s="9"/>
      <c r="H431" s="9"/>
      <c r="I431" s="9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x14ac:dyDescent="0.2">
      <c r="A432" s="1"/>
      <c r="B432" s="1"/>
      <c r="C432" s="1"/>
      <c r="D432" s="1"/>
      <c r="E432" s="1"/>
      <c r="F432" s="1"/>
      <c r="G432" s="9"/>
      <c r="H432" s="9"/>
      <c r="I432" s="9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x14ac:dyDescent="0.2">
      <c r="A433" s="1"/>
      <c r="B433" s="1"/>
      <c r="C433" s="1"/>
      <c r="D433" s="1"/>
      <c r="E433" s="1"/>
      <c r="F433" s="1"/>
      <c r="G433" s="9"/>
      <c r="H433" s="9"/>
      <c r="I433" s="9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x14ac:dyDescent="0.2">
      <c r="A434" s="1"/>
      <c r="B434" s="1"/>
      <c r="C434" s="1"/>
      <c r="D434" s="1"/>
      <c r="E434" s="1"/>
      <c r="F434" s="1"/>
      <c r="G434" s="9"/>
      <c r="H434" s="9"/>
      <c r="I434" s="9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x14ac:dyDescent="0.2">
      <c r="A435" s="1"/>
      <c r="B435" s="1"/>
      <c r="C435" s="1"/>
      <c r="D435" s="1"/>
      <c r="E435" s="1"/>
      <c r="F435" s="1"/>
      <c r="G435" s="9"/>
      <c r="H435" s="9"/>
      <c r="I435" s="9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x14ac:dyDescent="0.2">
      <c r="A436" s="1"/>
      <c r="B436" s="1"/>
      <c r="C436" s="1"/>
      <c r="D436" s="1"/>
      <c r="E436" s="1"/>
      <c r="F436" s="1"/>
      <c r="G436" s="9"/>
      <c r="H436" s="9"/>
      <c r="I436" s="9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x14ac:dyDescent="0.2">
      <c r="A437" s="1"/>
      <c r="B437" s="1"/>
      <c r="C437" s="1"/>
      <c r="D437" s="1"/>
      <c r="E437" s="1"/>
      <c r="F437" s="1"/>
      <c r="G437" s="9"/>
      <c r="H437" s="9"/>
      <c r="I437" s="9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x14ac:dyDescent="0.2">
      <c r="A438" s="1"/>
      <c r="B438" s="1"/>
      <c r="C438" s="1"/>
      <c r="D438" s="1"/>
      <c r="E438" s="1"/>
      <c r="F438" s="1"/>
      <c r="G438" s="9"/>
      <c r="H438" s="9"/>
      <c r="I438" s="9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x14ac:dyDescent="0.2">
      <c r="A439" s="1"/>
      <c r="B439" s="1"/>
      <c r="C439" s="1"/>
      <c r="D439" s="1"/>
      <c r="E439" s="1"/>
      <c r="F439" s="1"/>
      <c r="G439" s="9"/>
      <c r="H439" s="9"/>
      <c r="I439" s="9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x14ac:dyDescent="0.2">
      <c r="A440" s="1"/>
      <c r="B440" s="1"/>
      <c r="C440" s="1"/>
      <c r="D440" s="1"/>
      <c r="E440" s="1"/>
      <c r="F440" s="1"/>
      <c r="G440" s="9"/>
      <c r="H440" s="9"/>
      <c r="I440" s="9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x14ac:dyDescent="0.2">
      <c r="A441" s="1"/>
      <c r="B441" s="1"/>
      <c r="C441" s="1"/>
      <c r="D441" s="1"/>
      <c r="E441" s="1"/>
      <c r="F441" s="1"/>
      <c r="G441" s="9"/>
      <c r="H441" s="9"/>
      <c r="I441" s="9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x14ac:dyDescent="0.2">
      <c r="A442" s="1"/>
      <c r="B442" s="1"/>
      <c r="C442" s="1"/>
      <c r="D442" s="1"/>
      <c r="E442" s="1"/>
      <c r="F442" s="1"/>
      <c r="G442" s="9"/>
      <c r="H442" s="9"/>
      <c r="I442" s="9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x14ac:dyDescent="0.2">
      <c r="A443" s="1"/>
      <c r="B443" s="1"/>
      <c r="C443" s="1"/>
      <c r="D443" s="1"/>
      <c r="E443" s="1"/>
      <c r="F443" s="1"/>
      <c r="G443" s="9"/>
      <c r="H443" s="9"/>
      <c r="I443" s="9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x14ac:dyDescent="0.2">
      <c r="A444" s="1"/>
      <c r="B444" s="1"/>
      <c r="C444" s="1"/>
      <c r="D444" s="1"/>
      <c r="E444" s="1"/>
      <c r="F444" s="1"/>
      <c r="G444" s="9"/>
      <c r="H444" s="9"/>
      <c r="I444" s="9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x14ac:dyDescent="0.2">
      <c r="A445" s="1"/>
      <c r="B445" s="1"/>
      <c r="C445" s="1"/>
      <c r="D445" s="1"/>
      <c r="E445" s="1"/>
      <c r="F445" s="1"/>
      <c r="G445" s="9"/>
      <c r="H445" s="9"/>
      <c r="I445" s="9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x14ac:dyDescent="0.2">
      <c r="A446" s="1"/>
      <c r="B446" s="1"/>
      <c r="C446" s="1"/>
      <c r="D446" s="1"/>
      <c r="E446" s="1"/>
      <c r="F446" s="1"/>
      <c r="G446" s="9"/>
      <c r="H446" s="9"/>
      <c r="I446" s="9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x14ac:dyDescent="0.2">
      <c r="A447" s="1"/>
      <c r="B447" s="1"/>
      <c r="C447" s="1"/>
      <c r="D447" s="1"/>
      <c r="E447" s="1"/>
      <c r="F447" s="1"/>
      <c r="G447" s="9"/>
      <c r="H447" s="9"/>
      <c r="I447" s="9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x14ac:dyDescent="0.2">
      <c r="A448" s="1"/>
      <c r="B448" s="1"/>
      <c r="C448" s="1"/>
      <c r="D448" s="1"/>
      <c r="E448" s="1"/>
      <c r="F448" s="1"/>
      <c r="G448" s="9"/>
      <c r="H448" s="9"/>
      <c r="I448" s="9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x14ac:dyDescent="0.2">
      <c r="A449" s="1"/>
      <c r="B449" s="1"/>
      <c r="C449" s="1"/>
      <c r="D449" s="1"/>
      <c r="E449" s="1"/>
      <c r="F449" s="1"/>
      <c r="G449" s="9"/>
      <c r="H449" s="9"/>
      <c r="I449" s="9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x14ac:dyDescent="0.2">
      <c r="A450" s="1"/>
      <c r="B450" s="1"/>
      <c r="C450" s="1"/>
      <c r="D450" s="1"/>
      <c r="E450" s="1"/>
      <c r="F450" s="1"/>
      <c r="G450" s="9"/>
      <c r="H450" s="9"/>
      <c r="I450" s="9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x14ac:dyDescent="0.2">
      <c r="A451" s="1"/>
      <c r="B451" s="1"/>
      <c r="C451" s="1"/>
      <c r="D451" s="1"/>
      <c r="E451" s="1"/>
      <c r="F451" s="1"/>
      <c r="G451" s="9"/>
      <c r="H451" s="9"/>
      <c r="I451" s="9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x14ac:dyDescent="0.2">
      <c r="A452" s="1"/>
      <c r="B452" s="1"/>
      <c r="C452" s="1"/>
      <c r="D452" s="1"/>
      <c r="E452" s="1"/>
      <c r="F452" s="1"/>
      <c r="G452" s="9"/>
      <c r="H452" s="9"/>
      <c r="I452" s="9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x14ac:dyDescent="0.2">
      <c r="A453" s="1"/>
      <c r="B453" s="1"/>
      <c r="C453" s="1"/>
      <c r="D453" s="1"/>
      <c r="E453" s="1"/>
      <c r="F453" s="1"/>
      <c r="G453" s="9"/>
      <c r="H453" s="9"/>
      <c r="I453" s="9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x14ac:dyDescent="0.2">
      <c r="A454" s="1"/>
      <c r="B454" s="1"/>
      <c r="C454" s="1"/>
      <c r="D454" s="1"/>
      <c r="E454" s="1"/>
      <c r="F454" s="1"/>
      <c r="G454" s="9"/>
      <c r="H454" s="9"/>
      <c r="I454" s="9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x14ac:dyDescent="0.2">
      <c r="A455" s="1"/>
      <c r="B455" s="1"/>
      <c r="C455" s="1"/>
      <c r="D455" s="1"/>
      <c r="E455" s="1"/>
      <c r="F455" s="1"/>
      <c r="G455" s="9"/>
      <c r="H455" s="9"/>
      <c r="I455" s="9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x14ac:dyDescent="0.2">
      <c r="A456" s="1"/>
      <c r="B456" s="1"/>
      <c r="C456" s="1"/>
      <c r="D456" s="1"/>
      <c r="E456" s="1"/>
      <c r="F456" s="1"/>
      <c r="G456" s="9"/>
      <c r="H456" s="9"/>
      <c r="I456" s="9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x14ac:dyDescent="0.2">
      <c r="A457" s="1"/>
      <c r="B457" s="1"/>
      <c r="C457" s="1"/>
      <c r="D457" s="1"/>
      <c r="E457" s="1"/>
      <c r="F457" s="1"/>
      <c r="G457" s="9"/>
      <c r="H457" s="9"/>
      <c r="I457" s="9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x14ac:dyDescent="0.2">
      <c r="A458" s="1"/>
      <c r="B458" s="1"/>
      <c r="C458" s="1"/>
      <c r="D458" s="1"/>
      <c r="E458" s="1"/>
      <c r="F458" s="1"/>
      <c r="G458" s="9"/>
      <c r="H458" s="9"/>
      <c r="I458" s="9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x14ac:dyDescent="0.2">
      <c r="A459" s="1"/>
      <c r="B459" s="1"/>
      <c r="C459" s="1"/>
      <c r="D459" s="1"/>
      <c r="E459" s="1"/>
      <c r="F459" s="1"/>
      <c r="G459" s="9"/>
      <c r="H459" s="9"/>
      <c r="I459" s="9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x14ac:dyDescent="0.2">
      <c r="A460" s="1"/>
      <c r="B460" s="1"/>
      <c r="C460" s="1"/>
      <c r="D460" s="1"/>
      <c r="E460" s="1"/>
      <c r="F460" s="1"/>
      <c r="G460" s="9"/>
      <c r="H460" s="9"/>
      <c r="I460" s="9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x14ac:dyDescent="0.2">
      <c r="A461" s="1"/>
      <c r="B461" s="1"/>
      <c r="C461" s="1"/>
      <c r="D461" s="1"/>
      <c r="E461" s="1"/>
      <c r="F461" s="1"/>
      <c r="G461" s="9"/>
      <c r="H461" s="9"/>
      <c r="I461" s="9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x14ac:dyDescent="0.2">
      <c r="A462" s="1"/>
      <c r="B462" s="1"/>
      <c r="C462" s="1"/>
      <c r="D462" s="1"/>
      <c r="E462" s="1"/>
      <c r="F462" s="1"/>
      <c r="G462" s="9"/>
      <c r="H462" s="9"/>
      <c r="I462" s="9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x14ac:dyDescent="0.2">
      <c r="A463" s="1"/>
      <c r="B463" s="1"/>
      <c r="C463" s="1"/>
      <c r="D463" s="1"/>
      <c r="E463" s="1"/>
      <c r="F463" s="1"/>
      <c r="G463" s="9"/>
      <c r="H463" s="9"/>
      <c r="I463" s="9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x14ac:dyDescent="0.2">
      <c r="A464" s="1"/>
      <c r="B464" s="1"/>
      <c r="C464" s="1"/>
      <c r="D464" s="1"/>
      <c r="E464" s="1"/>
      <c r="F464" s="1"/>
      <c r="G464" s="9"/>
      <c r="H464" s="9"/>
      <c r="I464" s="9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x14ac:dyDescent="0.2">
      <c r="A465" s="1"/>
      <c r="B465" s="1"/>
      <c r="C465" s="1"/>
      <c r="D465" s="1"/>
      <c r="E465" s="1"/>
      <c r="F465" s="1"/>
      <c r="G465" s="9"/>
      <c r="H465" s="9"/>
      <c r="I465" s="9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x14ac:dyDescent="0.2">
      <c r="A466" s="1"/>
      <c r="B466" s="1"/>
      <c r="C466" s="1"/>
      <c r="D466" s="1"/>
      <c r="E466" s="1"/>
      <c r="F466" s="1"/>
      <c r="G466" s="9"/>
      <c r="H466" s="9"/>
      <c r="I466" s="9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x14ac:dyDescent="0.2">
      <c r="A467" s="1"/>
      <c r="B467" s="1"/>
      <c r="C467" s="1"/>
      <c r="D467" s="1"/>
      <c r="E467" s="1"/>
      <c r="F467" s="1"/>
      <c r="G467" s="9"/>
      <c r="H467" s="9"/>
      <c r="I467" s="9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x14ac:dyDescent="0.2">
      <c r="A468" s="1"/>
      <c r="B468" s="1"/>
      <c r="C468" s="1"/>
      <c r="D468" s="1"/>
      <c r="E468" s="1"/>
      <c r="F468" s="1"/>
      <c r="G468" s="9"/>
      <c r="H468" s="9"/>
      <c r="I468" s="9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x14ac:dyDescent="0.2">
      <c r="A469" s="1"/>
      <c r="B469" s="1"/>
      <c r="C469" s="1"/>
      <c r="D469" s="1"/>
      <c r="E469" s="1"/>
      <c r="F469" s="1"/>
      <c r="G469" s="9"/>
      <c r="H469" s="9"/>
      <c r="I469" s="9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x14ac:dyDescent="0.2">
      <c r="A470" s="1"/>
      <c r="B470" s="1"/>
      <c r="C470" s="1"/>
      <c r="D470" s="1"/>
      <c r="E470" s="1"/>
      <c r="F470" s="1"/>
      <c r="G470" s="9"/>
      <c r="H470" s="9"/>
      <c r="I470" s="9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x14ac:dyDescent="0.2">
      <c r="A471" s="1"/>
      <c r="B471" s="1"/>
      <c r="C471" s="1"/>
      <c r="D471" s="1"/>
      <c r="E471" s="1"/>
      <c r="F471" s="1"/>
      <c r="G471" s="9"/>
      <c r="H471" s="9"/>
      <c r="I471" s="9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x14ac:dyDescent="0.2">
      <c r="A472" s="1"/>
      <c r="B472" s="1"/>
      <c r="C472" s="1"/>
      <c r="D472" s="1"/>
      <c r="E472" s="1"/>
      <c r="F472" s="1"/>
      <c r="G472" s="9"/>
      <c r="H472" s="9"/>
      <c r="I472" s="9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x14ac:dyDescent="0.2">
      <c r="A473" s="1"/>
      <c r="B473" s="1"/>
      <c r="C473" s="1"/>
      <c r="D473" s="1"/>
      <c r="E473" s="1"/>
      <c r="F473" s="1"/>
      <c r="G473" s="9"/>
      <c r="H473" s="9"/>
      <c r="I473" s="9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x14ac:dyDescent="0.2">
      <c r="A474" s="1"/>
      <c r="B474" s="1"/>
      <c r="C474" s="1"/>
      <c r="D474" s="1"/>
      <c r="E474" s="1"/>
      <c r="F474" s="1"/>
      <c r="G474" s="9"/>
      <c r="H474" s="9"/>
      <c r="I474" s="9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x14ac:dyDescent="0.2">
      <c r="A475" s="1"/>
      <c r="B475" s="1"/>
      <c r="C475" s="1"/>
      <c r="D475" s="1"/>
      <c r="E475" s="1"/>
      <c r="F475" s="1"/>
      <c r="G475" s="9"/>
      <c r="H475" s="9"/>
      <c r="I475" s="9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x14ac:dyDescent="0.2">
      <c r="A476" s="1"/>
      <c r="B476" s="1"/>
      <c r="C476" s="1"/>
      <c r="D476" s="1"/>
      <c r="E476" s="1"/>
      <c r="F476" s="1"/>
      <c r="G476" s="9"/>
      <c r="H476" s="9"/>
      <c r="I476" s="9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x14ac:dyDescent="0.2">
      <c r="A477" s="1"/>
      <c r="B477" s="1"/>
      <c r="C477" s="1"/>
      <c r="D477" s="1"/>
      <c r="E477" s="1"/>
      <c r="F477" s="1"/>
      <c r="G477" s="9"/>
      <c r="H477" s="9"/>
      <c r="I477" s="9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x14ac:dyDescent="0.2">
      <c r="A478" s="1"/>
      <c r="B478" s="1"/>
      <c r="C478" s="1"/>
      <c r="D478" s="1"/>
      <c r="E478" s="1"/>
      <c r="F478" s="1"/>
      <c r="G478" s="9"/>
      <c r="H478" s="9"/>
      <c r="I478" s="9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x14ac:dyDescent="0.2">
      <c r="A479" s="1"/>
      <c r="B479" s="1"/>
      <c r="C479" s="1"/>
      <c r="D479" s="1"/>
      <c r="E479" s="1"/>
      <c r="F479" s="1"/>
      <c r="G479" s="9"/>
      <c r="H479" s="9"/>
      <c r="I479" s="9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x14ac:dyDescent="0.2">
      <c r="A480" s="1"/>
      <c r="B480" s="1"/>
      <c r="C480" s="1"/>
      <c r="D480" s="1"/>
      <c r="E480" s="1"/>
      <c r="F480" s="1"/>
      <c r="G480" s="9"/>
      <c r="H480" s="9"/>
      <c r="I480" s="9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x14ac:dyDescent="0.2">
      <c r="A481" s="1"/>
      <c r="B481" s="1"/>
      <c r="C481" s="1"/>
      <c r="D481" s="1"/>
      <c r="E481" s="1"/>
      <c r="F481" s="1"/>
      <c r="G481" s="9"/>
      <c r="H481" s="9"/>
      <c r="I481" s="9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x14ac:dyDescent="0.2">
      <c r="A482" s="1"/>
      <c r="B482" s="1"/>
      <c r="C482" s="1"/>
      <c r="D482" s="1"/>
      <c r="E482" s="1"/>
      <c r="F482" s="1"/>
      <c r="G482" s="9"/>
      <c r="H482" s="9"/>
      <c r="I482" s="9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x14ac:dyDescent="0.2">
      <c r="A483" s="1"/>
      <c r="B483" s="1"/>
      <c r="C483" s="1"/>
      <c r="D483" s="1"/>
      <c r="E483" s="1"/>
      <c r="F483" s="1"/>
      <c r="G483" s="9"/>
      <c r="H483" s="9"/>
      <c r="I483" s="9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x14ac:dyDescent="0.2">
      <c r="A484" s="1"/>
      <c r="B484" s="1"/>
      <c r="C484" s="1"/>
      <c r="D484" s="1"/>
      <c r="E484" s="1"/>
      <c r="F484" s="1"/>
      <c r="G484" s="9"/>
      <c r="H484" s="9"/>
      <c r="I484" s="9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x14ac:dyDescent="0.2">
      <c r="A485" s="1"/>
      <c r="B485" s="1"/>
      <c r="C485" s="1"/>
      <c r="D485" s="1"/>
      <c r="E485" s="1"/>
      <c r="F485" s="1"/>
      <c r="G485" s="9"/>
      <c r="H485" s="9"/>
      <c r="I485" s="9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x14ac:dyDescent="0.2">
      <c r="A486" s="1"/>
      <c r="B486" s="1"/>
      <c r="C486" s="1"/>
      <c r="D486" s="1"/>
      <c r="E486" s="1"/>
      <c r="F486" s="1"/>
      <c r="G486" s="9"/>
      <c r="H486" s="9"/>
      <c r="I486" s="9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x14ac:dyDescent="0.2">
      <c r="A487" s="1"/>
      <c r="B487" s="1"/>
      <c r="C487" s="1"/>
      <c r="D487" s="1"/>
      <c r="E487" s="1"/>
      <c r="F487" s="1"/>
      <c r="G487" s="9"/>
      <c r="H487" s="9"/>
      <c r="I487" s="9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x14ac:dyDescent="0.2">
      <c r="A488" s="1"/>
      <c r="B488" s="1"/>
      <c r="C488" s="1"/>
      <c r="D488" s="1"/>
      <c r="E488" s="1"/>
      <c r="F488" s="1"/>
      <c r="G488" s="9"/>
      <c r="H488" s="9"/>
      <c r="I488" s="9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x14ac:dyDescent="0.2">
      <c r="A489" s="1"/>
      <c r="B489" s="1"/>
      <c r="C489" s="1"/>
      <c r="D489" s="1"/>
      <c r="E489" s="1"/>
      <c r="F489" s="1"/>
      <c r="G489" s="9"/>
      <c r="H489" s="9"/>
      <c r="I489" s="9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x14ac:dyDescent="0.2">
      <c r="A490" s="1"/>
      <c r="B490" s="1"/>
      <c r="C490" s="1"/>
      <c r="D490" s="1"/>
      <c r="E490" s="1"/>
      <c r="F490" s="1"/>
      <c r="G490" s="9"/>
      <c r="H490" s="9"/>
      <c r="I490" s="9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x14ac:dyDescent="0.2">
      <c r="A491" s="1"/>
      <c r="B491" s="1"/>
      <c r="C491" s="1"/>
      <c r="D491" s="1"/>
      <c r="E491" s="1"/>
      <c r="F491" s="1"/>
      <c r="G491" s="9"/>
      <c r="H491" s="9"/>
      <c r="I491" s="9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x14ac:dyDescent="0.2">
      <c r="A492" s="1"/>
      <c r="B492" s="1"/>
      <c r="C492" s="1"/>
      <c r="D492" s="1"/>
      <c r="E492" s="1"/>
      <c r="F492" s="1"/>
      <c r="G492" s="9"/>
      <c r="H492" s="9"/>
      <c r="I492" s="9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x14ac:dyDescent="0.2">
      <c r="A493" s="1"/>
      <c r="B493" s="1"/>
      <c r="C493" s="1"/>
      <c r="D493" s="1"/>
      <c r="E493" s="1"/>
      <c r="F493" s="1"/>
      <c r="G493" s="9"/>
      <c r="H493" s="9"/>
      <c r="I493" s="9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x14ac:dyDescent="0.2">
      <c r="A494" s="1"/>
      <c r="B494" s="1"/>
      <c r="C494" s="1"/>
      <c r="D494" s="1"/>
      <c r="E494" s="1"/>
      <c r="F494" s="1"/>
      <c r="G494" s="9"/>
      <c r="H494" s="9"/>
      <c r="I494" s="9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x14ac:dyDescent="0.2">
      <c r="A495" s="1"/>
      <c r="B495" s="1"/>
      <c r="C495" s="1"/>
      <c r="D495" s="1"/>
      <c r="E495" s="1"/>
      <c r="F495" s="1"/>
      <c r="G495" s="9"/>
      <c r="H495" s="9"/>
      <c r="I495" s="9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x14ac:dyDescent="0.2">
      <c r="A496" s="1"/>
      <c r="B496" s="1"/>
      <c r="C496" s="1"/>
      <c r="D496" s="1"/>
      <c r="E496" s="1"/>
      <c r="F496" s="1"/>
      <c r="G496" s="9"/>
      <c r="H496" s="9"/>
      <c r="I496" s="9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x14ac:dyDescent="0.2">
      <c r="A497" s="1"/>
      <c r="B497" s="1"/>
      <c r="C497" s="1"/>
      <c r="D497" s="1"/>
      <c r="E497" s="1"/>
      <c r="F497" s="1"/>
      <c r="G497" s="9"/>
      <c r="H497" s="9"/>
      <c r="I497" s="9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x14ac:dyDescent="0.2">
      <c r="A498" s="1"/>
      <c r="B498" s="1"/>
      <c r="C498" s="1"/>
      <c r="D498" s="1"/>
      <c r="E498" s="1"/>
      <c r="F498" s="1"/>
      <c r="G498" s="9"/>
      <c r="H498" s="9"/>
      <c r="I498" s="9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x14ac:dyDescent="0.2">
      <c r="A499" s="1"/>
      <c r="B499" s="1"/>
      <c r="C499" s="1"/>
      <c r="D499" s="1"/>
      <c r="E499" s="1"/>
      <c r="F499" s="1"/>
      <c r="G499" s="9"/>
      <c r="H499" s="9"/>
      <c r="I499" s="9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x14ac:dyDescent="0.2">
      <c r="A500" s="1"/>
      <c r="B500" s="1"/>
      <c r="C500" s="1"/>
      <c r="D500" s="1"/>
      <c r="E500" s="1"/>
      <c r="F500" s="1"/>
      <c r="G500" s="9"/>
      <c r="H500" s="9"/>
      <c r="I500" s="9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x14ac:dyDescent="0.2">
      <c r="A501" s="1"/>
      <c r="B501" s="1"/>
      <c r="C501" s="1"/>
      <c r="D501" s="1"/>
      <c r="E501" s="1"/>
      <c r="F501" s="1"/>
      <c r="G501" s="9"/>
      <c r="H501" s="9"/>
      <c r="I501" s="9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x14ac:dyDescent="0.2">
      <c r="A502" s="1"/>
      <c r="B502" s="1"/>
      <c r="C502" s="1"/>
      <c r="D502" s="1"/>
      <c r="E502" s="1"/>
      <c r="F502" s="1"/>
      <c r="G502" s="9"/>
      <c r="H502" s="9"/>
      <c r="I502" s="9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x14ac:dyDescent="0.2">
      <c r="A503" s="1"/>
      <c r="B503" s="1"/>
      <c r="C503" s="1"/>
      <c r="D503" s="1"/>
      <c r="E503" s="1"/>
      <c r="F503" s="1"/>
      <c r="G503" s="9"/>
      <c r="H503" s="9"/>
      <c r="I503" s="9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x14ac:dyDescent="0.2">
      <c r="A504" s="1"/>
      <c r="B504" s="1"/>
      <c r="C504" s="1"/>
      <c r="D504" s="1"/>
      <c r="E504" s="1"/>
      <c r="F504" s="1"/>
      <c r="G504" s="9"/>
      <c r="H504" s="9"/>
      <c r="I504" s="9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x14ac:dyDescent="0.2">
      <c r="A505" s="1"/>
      <c r="B505" s="1"/>
      <c r="C505" s="1"/>
      <c r="D505" s="1"/>
      <c r="E505" s="1"/>
      <c r="F505" s="1"/>
      <c r="G505" s="9"/>
      <c r="H505" s="9"/>
      <c r="I505" s="9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x14ac:dyDescent="0.2">
      <c r="A506" s="1"/>
      <c r="B506" s="1"/>
      <c r="C506" s="1"/>
      <c r="D506" s="1"/>
      <c r="E506" s="1"/>
      <c r="F506" s="1"/>
      <c r="G506" s="9"/>
      <c r="H506" s="9"/>
      <c r="I506" s="9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x14ac:dyDescent="0.2">
      <c r="A507" s="1"/>
      <c r="B507" s="1"/>
      <c r="C507" s="1"/>
      <c r="D507" s="1"/>
      <c r="E507" s="1"/>
      <c r="F507" s="1"/>
      <c r="G507" s="9"/>
      <c r="H507" s="9"/>
      <c r="I507" s="9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x14ac:dyDescent="0.2">
      <c r="A508" s="1"/>
      <c r="B508" s="1"/>
      <c r="C508" s="1"/>
      <c r="D508" s="1"/>
      <c r="E508" s="1"/>
      <c r="F508" s="1"/>
      <c r="G508" s="9"/>
      <c r="H508" s="9"/>
      <c r="I508" s="9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x14ac:dyDescent="0.2">
      <c r="A509" s="1"/>
      <c r="B509" s="1"/>
      <c r="C509" s="1"/>
      <c r="D509" s="1"/>
      <c r="E509" s="1"/>
      <c r="F509" s="1"/>
      <c r="G509" s="9"/>
      <c r="H509" s="9"/>
      <c r="I509" s="9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x14ac:dyDescent="0.2">
      <c r="A510" s="1"/>
      <c r="B510" s="1"/>
      <c r="C510" s="1"/>
      <c r="D510" s="1"/>
      <c r="E510" s="1"/>
      <c r="F510" s="1"/>
      <c r="G510" s="9"/>
      <c r="H510" s="9"/>
      <c r="I510" s="9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x14ac:dyDescent="0.2">
      <c r="A511" s="1"/>
      <c r="B511" s="1"/>
      <c r="C511" s="1"/>
      <c r="D511" s="1"/>
      <c r="E511" s="1"/>
      <c r="F511" s="1"/>
      <c r="G511" s="9"/>
      <c r="H511" s="9"/>
      <c r="I511" s="9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x14ac:dyDescent="0.2">
      <c r="A512" s="1"/>
      <c r="B512" s="1"/>
      <c r="C512" s="1"/>
      <c r="D512" s="1"/>
      <c r="E512" s="1"/>
      <c r="F512" s="1"/>
      <c r="G512" s="9"/>
      <c r="H512" s="9"/>
      <c r="I512" s="9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x14ac:dyDescent="0.2">
      <c r="A513" s="1"/>
      <c r="B513" s="1"/>
      <c r="C513" s="1"/>
      <c r="D513" s="1"/>
      <c r="E513" s="1"/>
      <c r="F513" s="1"/>
      <c r="G513" s="9"/>
      <c r="H513" s="9"/>
      <c r="I513" s="9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x14ac:dyDescent="0.2">
      <c r="A514" s="1"/>
      <c r="B514" s="1"/>
      <c r="C514" s="1"/>
      <c r="D514" s="1"/>
      <c r="E514" s="1"/>
      <c r="F514" s="1"/>
      <c r="G514" s="9"/>
      <c r="H514" s="9"/>
      <c r="I514" s="9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x14ac:dyDescent="0.2">
      <c r="A515" s="1"/>
      <c r="B515" s="1"/>
      <c r="C515" s="1"/>
      <c r="D515" s="1"/>
      <c r="E515" s="1"/>
      <c r="F515" s="1"/>
      <c r="G515" s="9"/>
      <c r="H515" s="9"/>
      <c r="I515" s="9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x14ac:dyDescent="0.2">
      <c r="A516" s="1"/>
      <c r="B516" s="1"/>
      <c r="C516" s="1"/>
      <c r="D516" s="1"/>
      <c r="E516" s="1"/>
      <c r="F516" s="1"/>
      <c r="G516" s="9"/>
      <c r="H516" s="9"/>
      <c r="I516" s="9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x14ac:dyDescent="0.2">
      <c r="A517" s="1"/>
      <c r="B517" s="1"/>
      <c r="C517" s="1"/>
      <c r="D517" s="1"/>
      <c r="E517" s="1"/>
      <c r="F517" s="1"/>
      <c r="G517" s="9"/>
      <c r="H517" s="9"/>
      <c r="I517" s="9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x14ac:dyDescent="0.2">
      <c r="A518" s="1"/>
      <c r="B518" s="1"/>
      <c r="C518" s="1"/>
      <c r="D518" s="1"/>
      <c r="E518" s="1"/>
      <c r="F518" s="1"/>
      <c r="G518" s="9"/>
      <c r="H518" s="9"/>
      <c r="I518" s="9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x14ac:dyDescent="0.2">
      <c r="A519" s="1"/>
      <c r="B519" s="1"/>
      <c r="C519" s="1"/>
      <c r="D519" s="1"/>
      <c r="E519" s="1"/>
      <c r="F519" s="1"/>
      <c r="G519" s="9"/>
      <c r="H519" s="9"/>
      <c r="I519" s="9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x14ac:dyDescent="0.2">
      <c r="A520" s="1"/>
      <c r="B520" s="1"/>
      <c r="C520" s="1"/>
      <c r="D520" s="1"/>
      <c r="E520" s="1"/>
      <c r="F520" s="1"/>
      <c r="G520" s="9"/>
      <c r="H520" s="9"/>
      <c r="I520" s="9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x14ac:dyDescent="0.2">
      <c r="A521" s="1"/>
      <c r="B521" s="1"/>
      <c r="C521" s="1"/>
      <c r="D521" s="1"/>
      <c r="E521" s="1"/>
      <c r="F521" s="1"/>
      <c r="G521" s="9"/>
      <c r="H521" s="9"/>
      <c r="I521" s="9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x14ac:dyDescent="0.2">
      <c r="A522" s="1"/>
      <c r="B522" s="1"/>
      <c r="C522" s="1"/>
      <c r="D522" s="1"/>
      <c r="E522" s="1"/>
      <c r="F522" s="1"/>
      <c r="G522" s="9"/>
      <c r="H522" s="9"/>
      <c r="I522" s="9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x14ac:dyDescent="0.2">
      <c r="A523" s="1"/>
      <c r="B523" s="1"/>
      <c r="C523" s="1"/>
      <c r="D523" s="1"/>
      <c r="E523" s="1"/>
      <c r="F523" s="1"/>
      <c r="G523" s="9"/>
      <c r="H523" s="9"/>
      <c r="I523" s="9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x14ac:dyDescent="0.2">
      <c r="A524" s="1"/>
      <c r="B524" s="1"/>
      <c r="C524" s="1"/>
      <c r="D524" s="1"/>
      <c r="E524" s="1"/>
      <c r="F524" s="1"/>
      <c r="G524" s="9"/>
      <c r="H524" s="9"/>
      <c r="I524" s="9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x14ac:dyDescent="0.2">
      <c r="A525" s="1"/>
      <c r="B525" s="1"/>
      <c r="C525" s="1"/>
      <c r="D525" s="1"/>
      <c r="E525" s="1"/>
      <c r="F525" s="1"/>
      <c r="G525" s="9"/>
      <c r="H525" s="9"/>
      <c r="I525" s="9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x14ac:dyDescent="0.2">
      <c r="A526" s="1"/>
      <c r="B526" s="1"/>
      <c r="C526" s="1"/>
      <c r="D526" s="1"/>
      <c r="E526" s="1"/>
      <c r="F526" s="1"/>
      <c r="G526" s="9"/>
      <c r="H526" s="9"/>
      <c r="I526" s="9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x14ac:dyDescent="0.2">
      <c r="A527" s="1"/>
      <c r="B527" s="1"/>
      <c r="C527" s="1"/>
      <c r="D527" s="1"/>
      <c r="E527" s="1"/>
      <c r="F527" s="1"/>
      <c r="G527" s="9"/>
      <c r="H527" s="9"/>
      <c r="I527" s="9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x14ac:dyDescent="0.2">
      <c r="A528" s="1"/>
      <c r="B528" s="1"/>
      <c r="C528" s="1"/>
      <c r="D528" s="1"/>
      <c r="E528" s="1"/>
      <c r="F528" s="1"/>
      <c r="G528" s="9"/>
      <c r="H528" s="9"/>
      <c r="I528" s="9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x14ac:dyDescent="0.2">
      <c r="A529" s="1"/>
      <c r="B529" s="1"/>
      <c r="C529" s="1"/>
      <c r="D529" s="1"/>
      <c r="E529" s="1"/>
      <c r="F529" s="1"/>
      <c r="G529" s="9"/>
      <c r="H529" s="9"/>
      <c r="I529" s="9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x14ac:dyDescent="0.2">
      <c r="A530" s="1"/>
      <c r="B530" s="1"/>
      <c r="C530" s="1"/>
      <c r="D530" s="1"/>
      <c r="E530" s="1"/>
      <c r="F530" s="1"/>
      <c r="G530" s="9"/>
      <c r="H530" s="9"/>
      <c r="I530" s="9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x14ac:dyDescent="0.2">
      <c r="A531" s="1"/>
      <c r="B531" s="1"/>
      <c r="C531" s="1"/>
      <c r="D531" s="1"/>
      <c r="E531" s="1"/>
      <c r="F531" s="1"/>
      <c r="G531" s="9"/>
      <c r="H531" s="9"/>
      <c r="I531" s="9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x14ac:dyDescent="0.2">
      <c r="A532" s="1"/>
      <c r="B532" s="1"/>
      <c r="C532" s="1"/>
      <c r="D532" s="1"/>
      <c r="E532" s="1"/>
      <c r="F532" s="1"/>
      <c r="G532" s="9"/>
      <c r="H532" s="9"/>
      <c r="I532" s="9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x14ac:dyDescent="0.2">
      <c r="A533" s="1"/>
      <c r="B533" s="1"/>
      <c r="C533" s="1"/>
      <c r="D533" s="1"/>
      <c r="E533" s="1"/>
      <c r="F533" s="1"/>
      <c r="G533" s="9"/>
      <c r="H533" s="9"/>
      <c r="I533" s="9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x14ac:dyDescent="0.2">
      <c r="A534" s="1"/>
      <c r="B534" s="1"/>
      <c r="C534" s="1"/>
      <c r="D534" s="1"/>
      <c r="E534" s="1"/>
      <c r="F534" s="1"/>
      <c r="G534" s="9"/>
      <c r="H534" s="9"/>
      <c r="I534" s="9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x14ac:dyDescent="0.2">
      <c r="A535" s="1"/>
      <c r="B535" s="1"/>
      <c r="C535" s="1"/>
      <c r="D535" s="1"/>
      <c r="E535" s="1"/>
      <c r="F535" s="1"/>
      <c r="G535" s="9"/>
      <c r="H535" s="9"/>
      <c r="I535" s="9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x14ac:dyDescent="0.2">
      <c r="A536" s="1"/>
      <c r="B536" s="1"/>
      <c r="C536" s="1"/>
      <c r="D536" s="1"/>
      <c r="E536" s="1"/>
      <c r="F536" s="1"/>
      <c r="G536" s="9"/>
      <c r="H536" s="9"/>
      <c r="I536" s="9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x14ac:dyDescent="0.2">
      <c r="A537" s="1"/>
      <c r="B537" s="1"/>
      <c r="C537" s="1"/>
      <c r="D537" s="1"/>
      <c r="E537" s="1"/>
      <c r="F537" s="1"/>
      <c r="G537" s="9"/>
      <c r="H537" s="9"/>
      <c r="I537" s="9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x14ac:dyDescent="0.2">
      <c r="A538" s="1"/>
      <c r="B538" s="1"/>
      <c r="C538" s="1"/>
      <c r="D538" s="1"/>
      <c r="E538" s="1"/>
      <c r="F538" s="1"/>
      <c r="G538" s="9"/>
      <c r="H538" s="9"/>
      <c r="I538" s="9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x14ac:dyDescent="0.2">
      <c r="A539" s="1"/>
      <c r="B539" s="1"/>
      <c r="C539" s="1"/>
      <c r="D539" s="1"/>
      <c r="E539" s="1"/>
      <c r="F539" s="1"/>
      <c r="G539" s="9"/>
      <c r="H539" s="9"/>
      <c r="I539" s="9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x14ac:dyDescent="0.2">
      <c r="A540" s="1"/>
      <c r="B540" s="1"/>
      <c r="C540" s="1"/>
      <c r="D540" s="1"/>
      <c r="E540" s="1"/>
      <c r="F540" s="1"/>
      <c r="G540" s="9"/>
      <c r="H540" s="9"/>
      <c r="I540" s="9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x14ac:dyDescent="0.2">
      <c r="A541" s="1"/>
      <c r="B541" s="1"/>
      <c r="C541" s="1"/>
      <c r="D541" s="1"/>
      <c r="E541" s="1"/>
      <c r="F541" s="1"/>
      <c r="G541" s="9"/>
      <c r="H541" s="9"/>
      <c r="I541" s="9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x14ac:dyDescent="0.2">
      <c r="A542" s="1"/>
      <c r="B542" s="1"/>
      <c r="C542" s="1"/>
      <c r="D542" s="1"/>
      <c r="E542" s="1"/>
      <c r="F542" s="1"/>
      <c r="G542" s="9"/>
      <c r="H542" s="9"/>
      <c r="I542" s="9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x14ac:dyDescent="0.2">
      <c r="A543" s="1"/>
      <c r="B543" s="1"/>
      <c r="C543" s="1"/>
      <c r="D543" s="1"/>
      <c r="E543" s="1"/>
      <c r="F543" s="1"/>
      <c r="G543" s="9"/>
      <c r="H543" s="9"/>
      <c r="I543" s="9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x14ac:dyDescent="0.2">
      <c r="A544" s="1"/>
      <c r="B544" s="1"/>
      <c r="C544" s="1"/>
      <c r="D544" s="1"/>
      <c r="E544" s="1"/>
      <c r="F544" s="1"/>
      <c r="G544" s="9"/>
      <c r="H544" s="9"/>
      <c r="I544" s="9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x14ac:dyDescent="0.2">
      <c r="A545" s="1"/>
      <c r="B545" s="1"/>
      <c r="C545" s="1"/>
      <c r="D545" s="1"/>
      <c r="E545" s="1"/>
      <c r="F545" s="1"/>
      <c r="G545" s="9"/>
      <c r="H545" s="9"/>
      <c r="I545" s="9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x14ac:dyDescent="0.2">
      <c r="A546" s="1"/>
      <c r="B546" s="1"/>
      <c r="C546" s="1"/>
      <c r="D546" s="1"/>
      <c r="E546" s="1"/>
      <c r="F546" s="1"/>
      <c r="G546" s="9"/>
      <c r="H546" s="9"/>
      <c r="I546" s="9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x14ac:dyDescent="0.2">
      <c r="A547" s="1"/>
      <c r="B547" s="1"/>
      <c r="C547" s="1"/>
      <c r="D547" s="1"/>
      <c r="E547" s="1"/>
      <c r="F547" s="1"/>
      <c r="G547" s="9"/>
      <c r="H547" s="9"/>
      <c r="I547" s="9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x14ac:dyDescent="0.2">
      <c r="A548" s="1"/>
      <c r="B548" s="1"/>
      <c r="C548" s="1"/>
      <c r="D548" s="1"/>
      <c r="E548" s="1"/>
      <c r="F548" s="1"/>
      <c r="G548" s="9"/>
      <c r="H548" s="9"/>
      <c r="I548" s="9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x14ac:dyDescent="0.2">
      <c r="A549" s="1"/>
      <c r="B549" s="1"/>
      <c r="C549" s="1"/>
      <c r="D549" s="1"/>
      <c r="E549" s="1"/>
      <c r="F549" s="1"/>
      <c r="G549" s="9"/>
      <c r="H549" s="9"/>
      <c r="I549" s="9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x14ac:dyDescent="0.2">
      <c r="A550" s="1"/>
      <c r="B550" s="1"/>
      <c r="C550" s="1"/>
      <c r="D550" s="1"/>
      <c r="E550" s="1"/>
      <c r="F550" s="1"/>
      <c r="G550" s="9"/>
      <c r="H550" s="9"/>
      <c r="I550" s="9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x14ac:dyDescent="0.2">
      <c r="A551" s="1"/>
      <c r="B551" s="1"/>
      <c r="C551" s="1"/>
      <c r="D551" s="1"/>
      <c r="E551" s="1"/>
      <c r="F551" s="1"/>
      <c r="G551" s="9"/>
      <c r="H551" s="9"/>
      <c r="I551" s="9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x14ac:dyDescent="0.2">
      <c r="A552" s="1"/>
      <c r="B552" s="1"/>
      <c r="C552" s="1"/>
      <c r="D552" s="1"/>
      <c r="E552" s="1"/>
      <c r="F552" s="1"/>
      <c r="G552" s="9"/>
      <c r="H552" s="9"/>
      <c r="I552" s="9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x14ac:dyDescent="0.2">
      <c r="A553" s="1"/>
      <c r="B553" s="1"/>
      <c r="C553" s="1"/>
      <c r="D553" s="1"/>
      <c r="E553" s="1"/>
      <c r="F553" s="1"/>
      <c r="G553" s="9"/>
      <c r="H553" s="9"/>
      <c r="I553" s="9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x14ac:dyDescent="0.2">
      <c r="A554" s="1"/>
      <c r="B554" s="1"/>
      <c r="C554" s="1"/>
      <c r="D554" s="1"/>
      <c r="E554" s="1"/>
      <c r="F554" s="1"/>
      <c r="G554" s="9"/>
      <c r="H554" s="9"/>
      <c r="I554" s="9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x14ac:dyDescent="0.2">
      <c r="A555" s="1"/>
      <c r="B555" s="1"/>
      <c r="C555" s="1"/>
      <c r="D555" s="1"/>
      <c r="E555" s="1"/>
      <c r="F555" s="1"/>
      <c r="G555" s="9"/>
      <c r="H555" s="9"/>
      <c r="I555" s="9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x14ac:dyDescent="0.2">
      <c r="A556" s="1"/>
      <c r="B556" s="1"/>
      <c r="C556" s="1"/>
      <c r="D556" s="1"/>
      <c r="E556" s="1"/>
      <c r="F556" s="1"/>
      <c r="G556" s="9"/>
      <c r="H556" s="9"/>
      <c r="I556" s="9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x14ac:dyDescent="0.2">
      <c r="A557" s="1"/>
      <c r="B557" s="1"/>
      <c r="C557" s="1"/>
      <c r="D557" s="1"/>
      <c r="E557" s="1"/>
      <c r="F557" s="1"/>
      <c r="G557" s="9"/>
      <c r="H557" s="9"/>
      <c r="I557" s="9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x14ac:dyDescent="0.2">
      <c r="A558" s="1"/>
      <c r="B558" s="1"/>
      <c r="C558" s="1"/>
      <c r="D558" s="1"/>
      <c r="E558" s="1"/>
      <c r="F558" s="1"/>
      <c r="G558" s="9"/>
      <c r="H558" s="9"/>
      <c r="I558" s="9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x14ac:dyDescent="0.2">
      <c r="A559" s="1"/>
      <c r="B559" s="1"/>
      <c r="C559" s="1"/>
      <c r="D559" s="1"/>
      <c r="E559" s="1"/>
      <c r="F559" s="1"/>
      <c r="G559" s="9"/>
      <c r="H559" s="9"/>
      <c r="I559" s="9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x14ac:dyDescent="0.2">
      <c r="A560" s="1"/>
      <c r="B560" s="1"/>
      <c r="C560" s="1"/>
      <c r="D560" s="1"/>
      <c r="E560" s="1"/>
      <c r="F560" s="1"/>
      <c r="G560" s="9"/>
      <c r="H560" s="9"/>
      <c r="I560" s="9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x14ac:dyDescent="0.2">
      <c r="A561" s="1"/>
      <c r="B561" s="1"/>
      <c r="C561" s="1"/>
      <c r="D561" s="1"/>
      <c r="E561" s="1"/>
      <c r="F561" s="1"/>
      <c r="G561" s="9"/>
      <c r="H561" s="9"/>
      <c r="I561" s="9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x14ac:dyDescent="0.2">
      <c r="A562" s="1"/>
      <c r="B562" s="1"/>
      <c r="C562" s="1"/>
      <c r="D562" s="1"/>
      <c r="E562" s="1"/>
      <c r="F562" s="1"/>
      <c r="G562" s="9"/>
      <c r="H562" s="9"/>
      <c r="I562" s="9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x14ac:dyDescent="0.2">
      <c r="A563" s="1"/>
      <c r="B563" s="1"/>
      <c r="C563" s="1"/>
      <c r="D563" s="1"/>
      <c r="E563" s="1"/>
      <c r="F563" s="1"/>
      <c r="G563" s="9"/>
      <c r="H563" s="9"/>
      <c r="I563" s="9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x14ac:dyDescent="0.2">
      <c r="A564" s="1"/>
      <c r="B564" s="1"/>
      <c r="C564" s="1"/>
      <c r="D564" s="1"/>
      <c r="E564" s="1"/>
      <c r="F564" s="1"/>
      <c r="G564" s="9"/>
      <c r="H564" s="9"/>
      <c r="I564" s="9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x14ac:dyDescent="0.2">
      <c r="A565" s="1"/>
      <c r="B565" s="1"/>
      <c r="C565" s="1"/>
      <c r="D565" s="1"/>
      <c r="E565" s="1"/>
      <c r="F565" s="1"/>
      <c r="G565" s="9"/>
      <c r="H565" s="9"/>
      <c r="I565" s="9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x14ac:dyDescent="0.2">
      <c r="A566" s="1"/>
      <c r="B566" s="1"/>
      <c r="C566" s="1"/>
      <c r="D566" s="1"/>
      <c r="E566" s="1"/>
      <c r="F566" s="1"/>
      <c r="G566" s="9"/>
      <c r="H566" s="9"/>
      <c r="I566" s="9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x14ac:dyDescent="0.2">
      <c r="A567" s="1"/>
      <c r="B567" s="1"/>
      <c r="C567" s="1"/>
      <c r="D567" s="1"/>
      <c r="E567" s="1"/>
      <c r="F567" s="1"/>
      <c r="G567" s="9"/>
      <c r="H567" s="9"/>
      <c r="I567" s="9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x14ac:dyDescent="0.2">
      <c r="A568" s="1"/>
      <c r="B568" s="1"/>
      <c r="C568" s="1"/>
      <c r="D568" s="1"/>
      <c r="E568" s="1"/>
      <c r="F568" s="1"/>
      <c r="G568" s="9"/>
      <c r="H568" s="9"/>
      <c r="I568" s="9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x14ac:dyDescent="0.2">
      <c r="A569" s="1"/>
      <c r="B569" s="1"/>
      <c r="C569" s="1"/>
      <c r="D569" s="1"/>
      <c r="E569" s="1"/>
      <c r="F569" s="1"/>
      <c r="G569" s="9"/>
      <c r="H569" s="9"/>
      <c r="I569" s="9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x14ac:dyDescent="0.2">
      <c r="A570" s="1"/>
      <c r="B570" s="1"/>
      <c r="C570" s="1"/>
      <c r="D570" s="1"/>
      <c r="E570" s="1"/>
      <c r="F570" s="1"/>
      <c r="G570" s="9"/>
      <c r="H570" s="9"/>
      <c r="I570" s="9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x14ac:dyDescent="0.2">
      <c r="A571" s="1"/>
      <c r="B571" s="1"/>
      <c r="C571" s="1"/>
      <c r="D571" s="1"/>
      <c r="E571" s="1"/>
      <c r="F571" s="1"/>
      <c r="G571" s="9"/>
      <c r="H571" s="9"/>
      <c r="I571" s="9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x14ac:dyDescent="0.2">
      <c r="A572" s="1"/>
      <c r="B572" s="1"/>
      <c r="C572" s="1"/>
      <c r="D572" s="1"/>
      <c r="E572" s="1"/>
      <c r="F572" s="1"/>
      <c r="G572" s="9"/>
      <c r="H572" s="9"/>
      <c r="I572" s="9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x14ac:dyDescent="0.2">
      <c r="A573" s="1"/>
      <c r="B573" s="1"/>
      <c r="C573" s="1"/>
      <c r="D573" s="1"/>
      <c r="E573" s="1"/>
      <c r="F573" s="1"/>
      <c r="G573" s="9"/>
      <c r="H573" s="9"/>
      <c r="I573" s="9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x14ac:dyDescent="0.2">
      <c r="A574" s="1"/>
      <c r="B574" s="1"/>
      <c r="C574" s="1"/>
      <c r="D574" s="1"/>
      <c r="E574" s="1"/>
      <c r="F574" s="1"/>
      <c r="G574" s="9"/>
      <c r="H574" s="9"/>
      <c r="I574" s="9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x14ac:dyDescent="0.2">
      <c r="A575" s="1"/>
      <c r="B575" s="1"/>
      <c r="C575" s="1"/>
      <c r="D575" s="1"/>
      <c r="E575" s="1"/>
      <c r="F575" s="1"/>
      <c r="G575" s="9"/>
      <c r="H575" s="9"/>
      <c r="I575" s="9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x14ac:dyDescent="0.2">
      <c r="A576" s="1"/>
      <c r="B576" s="1"/>
      <c r="C576" s="1"/>
      <c r="D576" s="1"/>
      <c r="E576" s="1"/>
      <c r="F576" s="1"/>
      <c r="G576" s="9"/>
      <c r="H576" s="9"/>
      <c r="I576" s="9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x14ac:dyDescent="0.2">
      <c r="A577" s="1"/>
      <c r="B577" s="1"/>
      <c r="C577" s="1"/>
      <c r="D577" s="1"/>
      <c r="E577" s="1"/>
      <c r="F577" s="1"/>
      <c r="G577" s="9"/>
      <c r="H577" s="9"/>
      <c r="I577" s="9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x14ac:dyDescent="0.2">
      <c r="A578" s="1"/>
      <c r="B578" s="1"/>
      <c r="C578" s="1"/>
      <c r="D578" s="1"/>
      <c r="E578" s="1"/>
      <c r="F578" s="1"/>
      <c r="G578" s="9"/>
      <c r="H578" s="9"/>
      <c r="I578" s="9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x14ac:dyDescent="0.2">
      <c r="A579" s="1"/>
      <c r="B579" s="1"/>
      <c r="C579" s="1"/>
      <c r="D579" s="1"/>
      <c r="E579" s="1"/>
      <c r="F579" s="1"/>
      <c r="G579" s="9"/>
      <c r="H579" s="9"/>
      <c r="I579" s="9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x14ac:dyDescent="0.2">
      <c r="A580" s="1"/>
      <c r="B580" s="1"/>
      <c r="C580" s="1"/>
      <c r="D580" s="1"/>
      <c r="E580" s="1"/>
      <c r="F580" s="1"/>
      <c r="G580" s="9"/>
      <c r="H580" s="9"/>
      <c r="I580" s="9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x14ac:dyDescent="0.2">
      <c r="A581" s="1"/>
      <c r="B581" s="1"/>
      <c r="C581" s="1"/>
      <c r="D581" s="1"/>
      <c r="E581" s="1"/>
      <c r="F581" s="1"/>
      <c r="G581" s="9"/>
      <c r="H581" s="9"/>
      <c r="I581" s="9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x14ac:dyDescent="0.2">
      <c r="A582" s="1"/>
      <c r="B582" s="1"/>
      <c r="C582" s="1"/>
      <c r="D582" s="1"/>
      <c r="E582" s="1"/>
      <c r="F582" s="1"/>
      <c r="G582" s="9"/>
      <c r="H582" s="9"/>
      <c r="I582" s="9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x14ac:dyDescent="0.2">
      <c r="A583" s="1"/>
      <c r="B583" s="1"/>
      <c r="C583" s="1"/>
      <c r="D583" s="1"/>
      <c r="E583" s="1"/>
      <c r="F583" s="1"/>
      <c r="G583" s="9"/>
      <c r="H583" s="9"/>
      <c r="I583" s="9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x14ac:dyDescent="0.2">
      <c r="A584" s="1"/>
      <c r="B584" s="1"/>
      <c r="C584" s="1"/>
      <c r="D584" s="1"/>
      <c r="E584" s="1"/>
      <c r="F584" s="1"/>
      <c r="G584" s="9"/>
      <c r="H584" s="9"/>
      <c r="I584" s="9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x14ac:dyDescent="0.2">
      <c r="A585" s="1"/>
      <c r="B585" s="1"/>
      <c r="C585" s="1"/>
      <c r="D585" s="1"/>
      <c r="E585" s="1"/>
      <c r="F585" s="1"/>
      <c r="G585" s="9"/>
      <c r="H585" s="9"/>
      <c r="I585" s="9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x14ac:dyDescent="0.2">
      <c r="A586" s="1"/>
      <c r="B586" s="1"/>
      <c r="C586" s="1"/>
      <c r="D586" s="1"/>
      <c r="E586" s="1"/>
      <c r="F586" s="1"/>
      <c r="G586" s="9"/>
      <c r="H586" s="9"/>
      <c r="I586" s="9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x14ac:dyDescent="0.2">
      <c r="A587" s="1"/>
      <c r="B587" s="1"/>
      <c r="C587" s="1"/>
      <c r="D587" s="1"/>
      <c r="E587" s="1"/>
      <c r="F587" s="1"/>
      <c r="G587" s="9"/>
      <c r="H587" s="9"/>
      <c r="I587" s="9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x14ac:dyDescent="0.2">
      <c r="A588" s="1"/>
      <c r="B588" s="1"/>
      <c r="C588" s="1"/>
      <c r="D588" s="1"/>
      <c r="E588" s="1"/>
      <c r="F588" s="1"/>
      <c r="G588" s="9"/>
      <c r="H588" s="9"/>
      <c r="I588" s="9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x14ac:dyDescent="0.2">
      <c r="A589" s="1"/>
      <c r="B589" s="1"/>
      <c r="C589" s="1"/>
      <c r="D589" s="1"/>
      <c r="E589" s="1"/>
      <c r="F589" s="1"/>
      <c r="G589" s="9"/>
      <c r="H589" s="9"/>
      <c r="I589" s="9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x14ac:dyDescent="0.2">
      <c r="A590" s="1"/>
      <c r="B590" s="1"/>
      <c r="C590" s="1"/>
      <c r="D590" s="1"/>
      <c r="E590" s="1"/>
      <c r="F590" s="1"/>
      <c r="G590" s="9"/>
      <c r="H590" s="9"/>
      <c r="I590" s="9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x14ac:dyDescent="0.2">
      <c r="A591" s="1"/>
      <c r="B591" s="1"/>
      <c r="C591" s="1"/>
      <c r="D591" s="1"/>
      <c r="E591" s="1"/>
      <c r="F591" s="1"/>
      <c r="G591" s="9"/>
      <c r="H591" s="9"/>
      <c r="I591" s="9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x14ac:dyDescent="0.2">
      <c r="A592" s="1"/>
      <c r="B592" s="1"/>
      <c r="C592" s="1"/>
      <c r="D592" s="1"/>
      <c r="E592" s="1"/>
      <c r="F592" s="1"/>
      <c r="G592" s="9"/>
      <c r="H592" s="9"/>
      <c r="I592" s="9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x14ac:dyDescent="0.2">
      <c r="A593" s="1"/>
      <c r="B593" s="1"/>
      <c r="C593" s="1"/>
      <c r="D593" s="1"/>
      <c r="E593" s="1"/>
      <c r="F593" s="1"/>
      <c r="G593" s="9"/>
      <c r="H593" s="9"/>
      <c r="I593" s="9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x14ac:dyDescent="0.2">
      <c r="A594" s="1"/>
      <c r="B594" s="1"/>
      <c r="C594" s="1"/>
      <c r="D594" s="1"/>
      <c r="E594" s="1"/>
      <c r="F594" s="1"/>
      <c r="G594" s="9"/>
      <c r="H594" s="9"/>
      <c r="I594" s="9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x14ac:dyDescent="0.2">
      <c r="A595" s="1"/>
      <c r="B595" s="1"/>
      <c r="C595" s="1"/>
      <c r="D595" s="1"/>
      <c r="E595" s="1"/>
      <c r="F595" s="1"/>
      <c r="G595" s="9"/>
      <c r="H595" s="9"/>
      <c r="I595" s="9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x14ac:dyDescent="0.2">
      <c r="A596" s="1"/>
      <c r="B596" s="1"/>
      <c r="C596" s="1"/>
      <c r="D596" s="1"/>
      <c r="E596" s="1"/>
      <c r="F596" s="1"/>
      <c r="G596" s="9"/>
      <c r="H596" s="9"/>
      <c r="I596" s="9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x14ac:dyDescent="0.2">
      <c r="A597" s="1"/>
      <c r="B597" s="1"/>
      <c r="C597" s="1"/>
      <c r="D597" s="1"/>
      <c r="E597" s="1"/>
      <c r="F597" s="1"/>
      <c r="G597" s="9"/>
      <c r="H597" s="9"/>
      <c r="I597" s="9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x14ac:dyDescent="0.2">
      <c r="A598" s="1"/>
      <c r="B598" s="1"/>
      <c r="C598" s="1"/>
      <c r="D598" s="1"/>
      <c r="E598" s="1"/>
      <c r="F598" s="1"/>
      <c r="G598" s="9"/>
      <c r="H598" s="9"/>
      <c r="I598" s="9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x14ac:dyDescent="0.2">
      <c r="A599" s="1"/>
      <c r="B599" s="1"/>
      <c r="C599" s="1"/>
      <c r="D599" s="1"/>
      <c r="E599" s="1"/>
      <c r="F599" s="1"/>
      <c r="G599" s="9"/>
      <c r="H599" s="9"/>
      <c r="I599" s="9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x14ac:dyDescent="0.2">
      <c r="A600" s="1"/>
      <c r="B600" s="1"/>
      <c r="C600" s="1"/>
      <c r="D600" s="1"/>
      <c r="E600" s="1"/>
      <c r="F600" s="1"/>
      <c r="G600" s="9"/>
      <c r="H600" s="9"/>
      <c r="I600" s="9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x14ac:dyDescent="0.2">
      <c r="A601" s="1"/>
      <c r="B601" s="1"/>
      <c r="C601" s="1"/>
      <c r="D601" s="1"/>
      <c r="E601" s="1"/>
      <c r="F601" s="1"/>
      <c r="G601" s="9"/>
      <c r="H601" s="9"/>
      <c r="I601" s="9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x14ac:dyDescent="0.2">
      <c r="A602" s="1"/>
      <c r="B602" s="1"/>
      <c r="C602" s="1"/>
      <c r="D602" s="1"/>
      <c r="E602" s="1"/>
      <c r="F602" s="1"/>
      <c r="G602" s="9"/>
      <c r="H602" s="9"/>
      <c r="I602" s="9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x14ac:dyDescent="0.2">
      <c r="A603" s="1"/>
      <c r="B603" s="1"/>
      <c r="C603" s="1"/>
      <c r="D603" s="1"/>
      <c r="E603" s="1"/>
      <c r="F603" s="1"/>
      <c r="G603" s="9"/>
      <c r="H603" s="9"/>
      <c r="I603" s="9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x14ac:dyDescent="0.2">
      <c r="A604" s="1"/>
      <c r="B604" s="1"/>
      <c r="C604" s="1"/>
      <c r="D604" s="1"/>
      <c r="E604" s="1"/>
      <c r="F604" s="1"/>
      <c r="G604" s="9"/>
      <c r="H604" s="9"/>
      <c r="I604" s="9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x14ac:dyDescent="0.2">
      <c r="A605" s="1"/>
      <c r="B605" s="1"/>
      <c r="C605" s="1"/>
      <c r="D605" s="1"/>
      <c r="E605" s="1"/>
      <c r="F605" s="1"/>
      <c r="G605" s="9"/>
      <c r="H605" s="9"/>
      <c r="I605" s="9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x14ac:dyDescent="0.2">
      <c r="A606" s="1"/>
      <c r="B606" s="1"/>
      <c r="C606" s="1"/>
      <c r="D606" s="1"/>
      <c r="E606" s="1"/>
      <c r="F606" s="1"/>
      <c r="G606" s="9"/>
      <c r="H606" s="9"/>
      <c r="I606" s="9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x14ac:dyDescent="0.2">
      <c r="A607" s="1"/>
      <c r="B607" s="1"/>
      <c r="C607" s="1"/>
      <c r="D607" s="1"/>
      <c r="E607" s="1"/>
      <c r="F607" s="1"/>
      <c r="G607" s="9"/>
      <c r="H607" s="9"/>
      <c r="I607" s="9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x14ac:dyDescent="0.2">
      <c r="A608" s="1"/>
      <c r="B608" s="1"/>
      <c r="C608" s="1"/>
      <c r="D608" s="1"/>
      <c r="E608" s="1"/>
      <c r="F608" s="1"/>
      <c r="G608" s="9"/>
      <c r="H608" s="9"/>
      <c r="I608" s="9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x14ac:dyDescent="0.2">
      <c r="A609" s="1"/>
      <c r="B609" s="1"/>
      <c r="C609" s="1"/>
      <c r="D609" s="1"/>
      <c r="E609" s="1"/>
      <c r="F609" s="1"/>
      <c r="G609" s="9"/>
      <c r="H609" s="9"/>
      <c r="I609" s="9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x14ac:dyDescent="0.2">
      <c r="A610" s="1"/>
      <c r="B610" s="1"/>
      <c r="C610" s="1"/>
      <c r="D610" s="1"/>
      <c r="E610" s="1"/>
      <c r="F610" s="1"/>
      <c r="G610" s="9"/>
      <c r="H610" s="9"/>
      <c r="I610" s="9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x14ac:dyDescent="0.2">
      <c r="A611" s="1"/>
      <c r="B611" s="1"/>
      <c r="C611" s="1"/>
      <c r="D611" s="1"/>
      <c r="E611" s="1"/>
      <c r="F611" s="1"/>
      <c r="G611" s="9"/>
      <c r="H611" s="9"/>
      <c r="I611" s="9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x14ac:dyDescent="0.2">
      <c r="A612" s="1"/>
      <c r="B612" s="1"/>
      <c r="C612" s="1"/>
      <c r="D612" s="1"/>
      <c r="E612" s="1"/>
      <c r="F612" s="1"/>
      <c r="G612" s="9"/>
      <c r="H612" s="9"/>
      <c r="I612" s="9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x14ac:dyDescent="0.2">
      <c r="A613" s="1"/>
      <c r="B613" s="1"/>
      <c r="C613" s="1"/>
      <c r="D613" s="1"/>
      <c r="E613" s="1"/>
      <c r="F613" s="1"/>
      <c r="G613" s="9"/>
      <c r="H613" s="9"/>
      <c r="I613" s="9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x14ac:dyDescent="0.2">
      <c r="A614" s="1"/>
      <c r="B614" s="1"/>
      <c r="C614" s="1"/>
      <c r="D614" s="1"/>
      <c r="E614" s="1"/>
      <c r="F614" s="1"/>
      <c r="G614" s="9"/>
      <c r="H614" s="9"/>
      <c r="I614" s="9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x14ac:dyDescent="0.2">
      <c r="A615" s="1"/>
      <c r="B615" s="1"/>
      <c r="C615" s="1"/>
      <c r="D615" s="1"/>
      <c r="E615" s="1"/>
      <c r="F615" s="1"/>
      <c r="G615" s="9"/>
      <c r="H615" s="9"/>
      <c r="I615" s="9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x14ac:dyDescent="0.2">
      <c r="A616" s="1"/>
      <c r="B616" s="1"/>
      <c r="C616" s="1"/>
      <c r="D616" s="1"/>
      <c r="E616" s="1"/>
      <c r="F616" s="1"/>
      <c r="G616" s="9"/>
      <c r="H616" s="9"/>
      <c r="I616" s="9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x14ac:dyDescent="0.2">
      <c r="A617" s="1"/>
      <c r="B617" s="1"/>
      <c r="C617" s="1"/>
      <c r="D617" s="1"/>
      <c r="E617" s="1"/>
      <c r="F617" s="1"/>
      <c r="G617" s="9"/>
      <c r="H617" s="9"/>
      <c r="I617" s="9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x14ac:dyDescent="0.2">
      <c r="A618" s="1"/>
      <c r="B618" s="1"/>
      <c r="C618" s="1"/>
      <c r="D618" s="1"/>
      <c r="E618" s="1"/>
      <c r="F618" s="1"/>
      <c r="G618" s="9"/>
      <c r="H618" s="9"/>
      <c r="I618" s="9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x14ac:dyDescent="0.2">
      <c r="A619" s="1"/>
      <c r="B619" s="1"/>
      <c r="C619" s="1"/>
      <c r="D619" s="1"/>
      <c r="E619" s="1"/>
      <c r="F619" s="1"/>
      <c r="G619" s="9"/>
      <c r="H619" s="9"/>
      <c r="I619" s="9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x14ac:dyDescent="0.2">
      <c r="A620" s="1"/>
      <c r="B620" s="1"/>
      <c r="C620" s="1"/>
      <c r="D620" s="1"/>
      <c r="E620" s="1"/>
      <c r="F620" s="1"/>
      <c r="G620" s="9"/>
      <c r="H620" s="9"/>
      <c r="I620" s="9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x14ac:dyDescent="0.2">
      <c r="A621" s="1"/>
      <c r="B621" s="1"/>
      <c r="C621" s="1"/>
      <c r="D621" s="1"/>
      <c r="E621" s="1"/>
      <c r="F621" s="1"/>
      <c r="G621" s="9"/>
      <c r="H621" s="9"/>
      <c r="I621" s="9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x14ac:dyDescent="0.2">
      <c r="A622" s="1"/>
      <c r="B622" s="1"/>
      <c r="C622" s="1"/>
      <c r="D622" s="1"/>
      <c r="E622" s="1"/>
      <c r="F622" s="1"/>
      <c r="G622" s="9"/>
      <c r="H622" s="9"/>
      <c r="I622" s="9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x14ac:dyDescent="0.2">
      <c r="A623" s="1"/>
      <c r="B623" s="1"/>
      <c r="C623" s="1"/>
      <c r="D623" s="1"/>
      <c r="E623" s="1"/>
      <c r="F623" s="1"/>
      <c r="G623" s="9"/>
      <c r="H623" s="9"/>
      <c r="I623" s="9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x14ac:dyDescent="0.2">
      <c r="A624" s="1"/>
      <c r="B624" s="1"/>
      <c r="C624" s="1"/>
      <c r="D624" s="1"/>
      <c r="E624" s="1"/>
      <c r="F624" s="1"/>
      <c r="G624" s="9"/>
      <c r="H624" s="9"/>
      <c r="I624" s="9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x14ac:dyDescent="0.2">
      <c r="A625" s="1"/>
      <c r="B625" s="1"/>
      <c r="C625" s="1"/>
      <c r="D625" s="1"/>
      <c r="E625" s="1"/>
      <c r="F625" s="1"/>
      <c r="G625" s="9"/>
      <c r="H625" s="9"/>
      <c r="I625" s="9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x14ac:dyDescent="0.2">
      <c r="A626" s="1"/>
      <c r="B626" s="1"/>
      <c r="C626" s="1"/>
      <c r="D626" s="1"/>
      <c r="E626" s="1"/>
      <c r="F626" s="1"/>
      <c r="G626" s="9"/>
      <c r="H626" s="9"/>
      <c r="I626" s="9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x14ac:dyDescent="0.2">
      <c r="A627" s="1"/>
      <c r="B627" s="1"/>
      <c r="C627" s="1"/>
      <c r="D627" s="1"/>
      <c r="E627" s="1"/>
      <c r="F627" s="1"/>
      <c r="G627" s="9"/>
      <c r="H627" s="9"/>
      <c r="I627" s="9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x14ac:dyDescent="0.2">
      <c r="A628" s="1"/>
      <c r="B628" s="1"/>
      <c r="C628" s="1"/>
      <c r="D628" s="1"/>
      <c r="E628" s="1"/>
      <c r="F628" s="1"/>
      <c r="G628" s="9"/>
      <c r="H628" s="9"/>
      <c r="I628" s="9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x14ac:dyDescent="0.2">
      <c r="A629" s="1"/>
      <c r="B629" s="1"/>
      <c r="C629" s="1"/>
      <c r="D629" s="1"/>
      <c r="E629" s="1"/>
      <c r="F629" s="1"/>
      <c r="G629" s="9"/>
      <c r="H629" s="9"/>
      <c r="I629" s="9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x14ac:dyDescent="0.2">
      <c r="A630" s="1"/>
      <c r="B630" s="1"/>
      <c r="C630" s="1"/>
      <c r="D630" s="1"/>
      <c r="E630" s="1"/>
      <c r="F630" s="1"/>
      <c r="G630" s="9"/>
      <c r="H630" s="9"/>
      <c r="I630" s="9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x14ac:dyDescent="0.2">
      <c r="A631" s="1"/>
      <c r="B631" s="1"/>
      <c r="C631" s="1"/>
      <c r="D631" s="1"/>
      <c r="E631" s="1"/>
      <c r="F631" s="1"/>
      <c r="G631" s="9"/>
      <c r="H631" s="9"/>
      <c r="I631" s="9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x14ac:dyDescent="0.2">
      <c r="A632" s="1"/>
      <c r="B632" s="1"/>
      <c r="C632" s="1"/>
      <c r="D632" s="1"/>
      <c r="E632" s="1"/>
      <c r="F632" s="1"/>
      <c r="G632" s="9"/>
      <c r="H632" s="9"/>
      <c r="I632" s="9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x14ac:dyDescent="0.2">
      <c r="A633" s="1"/>
      <c r="B633" s="1"/>
      <c r="C633" s="1"/>
      <c r="D633" s="1"/>
      <c r="E633" s="1"/>
      <c r="F633" s="1"/>
      <c r="G633" s="9"/>
      <c r="H633" s="9"/>
      <c r="I633" s="9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x14ac:dyDescent="0.2">
      <c r="A634" s="1"/>
      <c r="B634" s="1"/>
      <c r="C634" s="1"/>
      <c r="D634" s="1"/>
      <c r="E634" s="1"/>
      <c r="F634" s="1"/>
      <c r="G634" s="9"/>
      <c r="H634" s="9"/>
      <c r="I634" s="9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x14ac:dyDescent="0.2">
      <c r="A635" s="1"/>
      <c r="B635" s="1"/>
      <c r="C635" s="1"/>
      <c r="D635" s="1"/>
      <c r="E635" s="1"/>
      <c r="F635" s="1"/>
      <c r="G635" s="9"/>
      <c r="H635" s="9"/>
      <c r="I635" s="9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x14ac:dyDescent="0.2">
      <c r="A636" s="1"/>
      <c r="B636" s="1"/>
      <c r="C636" s="1"/>
      <c r="D636" s="1"/>
      <c r="E636" s="1"/>
      <c r="F636" s="1"/>
      <c r="G636" s="9"/>
      <c r="H636" s="9"/>
      <c r="I636" s="9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x14ac:dyDescent="0.2">
      <c r="A637" s="1"/>
      <c r="B637" s="1"/>
      <c r="C637" s="1"/>
      <c r="D637" s="1"/>
      <c r="E637" s="1"/>
      <c r="F637" s="1"/>
      <c r="G637" s="9"/>
      <c r="H637" s="9"/>
      <c r="I637" s="9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x14ac:dyDescent="0.2">
      <c r="A638" s="1"/>
      <c r="B638" s="1"/>
      <c r="C638" s="1"/>
      <c r="D638" s="1"/>
      <c r="E638" s="1"/>
      <c r="F638" s="1"/>
      <c r="G638" s="9"/>
      <c r="H638" s="9"/>
      <c r="I638" s="9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x14ac:dyDescent="0.2">
      <c r="A639" s="1"/>
      <c r="B639" s="1"/>
      <c r="C639" s="1"/>
      <c r="D639" s="1"/>
      <c r="E639" s="1"/>
      <c r="F639" s="1"/>
      <c r="G639" s="9"/>
      <c r="H639" s="9"/>
      <c r="I639" s="9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x14ac:dyDescent="0.2">
      <c r="A640" s="1"/>
      <c r="B640" s="1"/>
      <c r="C640" s="1"/>
      <c r="D640" s="1"/>
      <c r="E640" s="1"/>
      <c r="F640" s="1"/>
      <c r="G640" s="9"/>
      <c r="H640" s="9"/>
      <c r="I640" s="9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x14ac:dyDescent="0.2">
      <c r="A641" s="1"/>
      <c r="B641" s="1"/>
      <c r="C641" s="1"/>
      <c r="D641" s="1"/>
      <c r="E641" s="1"/>
      <c r="F641" s="1"/>
      <c r="G641" s="9"/>
      <c r="H641" s="9"/>
      <c r="I641" s="9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x14ac:dyDescent="0.2">
      <c r="A642" s="1"/>
      <c r="B642" s="1"/>
      <c r="C642" s="1"/>
      <c r="D642" s="1"/>
      <c r="E642" s="1"/>
      <c r="F642" s="1"/>
      <c r="G642" s="9"/>
      <c r="H642" s="9"/>
      <c r="I642" s="9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x14ac:dyDescent="0.2">
      <c r="A643" s="1"/>
      <c r="B643" s="1"/>
      <c r="C643" s="1"/>
      <c r="D643" s="1"/>
      <c r="E643" s="1"/>
      <c r="F643" s="1"/>
      <c r="G643" s="9"/>
      <c r="H643" s="9"/>
      <c r="I643" s="9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x14ac:dyDescent="0.2">
      <c r="A644" s="1"/>
      <c r="B644" s="1"/>
      <c r="C644" s="1"/>
      <c r="D644" s="1"/>
      <c r="E644" s="1"/>
      <c r="F644" s="1"/>
      <c r="G644" s="9"/>
      <c r="H644" s="9"/>
      <c r="I644" s="9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x14ac:dyDescent="0.2">
      <c r="A645" s="1"/>
      <c r="B645" s="1"/>
      <c r="C645" s="1"/>
      <c r="D645" s="1"/>
      <c r="E645" s="1"/>
      <c r="F645" s="1"/>
      <c r="G645" s="9"/>
      <c r="H645" s="9"/>
      <c r="I645" s="9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x14ac:dyDescent="0.2">
      <c r="A646" s="1"/>
      <c r="B646" s="1"/>
      <c r="C646" s="1"/>
      <c r="D646" s="1"/>
      <c r="E646" s="1"/>
      <c r="F646" s="1"/>
      <c r="G646" s="9"/>
      <c r="H646" s="9"/>
      <c r="I646" s="9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x14ac:dyDescent="0.2">
      <c r="A647" s="1"/>
      <c r="B647" s="1"/>
      <c r="C647" s="1"/>
      <c r="D647" s="1"/>
      <c r="E647" s="1"/>
      <c r="F647" s="1"/>
      <c r="G647" s="9"/>
      <c r="H647" s="9"/>
      <c r="I647" s="9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x14ac:dyDescent="0.2">
      <c r="A648" s="1"/>
      <c r="B648" s="1"/>
      <c r="C648" s="1"/>
      <c r="D648" s="1"/>
      <c r="E648" s="1"/>
      <c r="F648" s="1"/>
      <c r="G648" s="9"/>
      <c r="H648" s="9"/>
      <c r="I648" s="9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x14ac:dyDescent="0.2">
      <c r="A649" s="1"/>
      <c r="B649" s="1"/>
      <c r="C649" s="1"/>
      <c r="D649" s="1"/>
      <c r="E649" s="1"/>
      <c r="F649" s="1"/>
      <c r="G649" s="9"/>
      <c r="H649" s="9"/>
      <c r="I649" s="9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x14ac:dyDescent="0.2">
      <c r="A650" s="1"/>
      <c r="B650" s="1"/>
      <c r="C650" s="1"/>
      <c r="D650" s="1"/>
      <c r="E650" s="1"/>
      <c r="F650" s="1"/>
      <c r="G650" s="9"/>
      <c r="H650" s="9"/>
      <c r="I650" s="9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x14ac:dyDescent="0.2">
      <c r="A651" s="1"/>
      <c r="B651" s="1"/>
      <c r="C651" s="1"/>
      <c r="D651" s="1"/>
      <c r="E651" s="1"/>
      <c r="F651" s="1"/>
      <c r="G651" s="9"/>
      <c r="H651" s="9"/>
      <c r="I651" s="9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x14ac:dyDescent="0.2">
      <c r="A652" s="1"/>
      <c r="B652" s="1"/>
      <c r="C652" s="1"/>
      <c r="D652" s="1"/>
      <c r="E652" s="1"/>
      <c r="F652" s="1"/>
      <c r="G652" s="9"/>
      <c r="H652" s="9"/>
      <c r="I652" s="9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x14ac:dyDescent="0.2">
      <c r="A653" s="1"/>
      <c r="B653" s="1"/>
      <c r="C653" s="1"/>
      <c r="D653" s="1"/>
      <c r="E653" s="1"/>
      <c r="F653" s="1"/>
      <c r="G653" s="9"/>
      <c r="H653" s="9"/>
      <c r="I653" s="9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x14ac:dyDescent="0.2">
      <c r="A654" s="1"/>
      <c r="B654" s="1"/>
      <c r="C654" s="1"/>
      <c r="D654" s="1"/>
      <c r="E654" s="1"/>
      <c r="F654" s="1"/>
      <c r="G654" s="9"/>
      <c r="H654" s="9"/>
      <c r="I654" s="9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x14ac:dyDescent="0.2">
      <c r="A655" s="1"/>
      <c r="B655" s="1"/>
      <c r="C655" s="1"/>
      <c r="D655" s="1"/>
      <c r="E655" s="1"/>
      <c r="F655" s="1"/>
      <c r="G655" s="9"/>
      <c r="H655" s="9"/>
      <c r="I655" s="9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x14ac:dyDescent="0.2">
      <c r="A656" s="1"/>
      <c r="B656" s="1"/>
      <c r="C656" s="1"/>
      <c r="D656" s="1"/>
      <c r="E656" s="1"/>
      <c r="F656" s="1"/>
      <c r="G656" s="9"/>
      <c r="H656" s="9"/>
      <c r="I656" s="9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x14ac:dyDescent="0.2">
      <c r="A657" s="1"/>
      <c r="B657" s="1"/>
      <c r="C657" s="1"/>
      <c r="D657" s="1"/>
      <c r="E657" s="1"/>
      <c r="F657" s="1"/>
      <c r="G657" s="9"/>
      <c r="H657" s="9"/>
      <c r="I657" s="9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x14ac:dyDescent="0.2">
      <c r="A658" s="1"/>
      <c r="B658" s="1"/>
      <c r="C658" s="1"/>
      <c r="D658" s="1"/>
      <c r="E658" s="1"/>
      <c r="F658" s="1"/>
      <c r="G658" s="9"/>
      <c r="H658" s="9"/>
      <c r="I658" s="9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x14ac:dyDescent="0.2">
      <c r="A659" s="1"/>
      <c r="B659" s="1"/>
      <c r="C659" s="1"/>
      <c r="D659" s="1"/>
      <c r="E659" s="1"/>
      <c r="F659" s="1"/>
      <c r="G659" s="9"/>
      <c r="H659" s="9"/>
      <c r="I659" s="9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x14ac:dyDescent="0.2">
      <c r="A660" s="1"/>
      <c r="B660" s="1"/>
      <c r="C660" s="1"/>
      <c r="D660" s="1"/>
      <c r="E660" s="1"/>
      <c r="F660" s="1"/>
      <c r="G660" s="9"/>
      <c r="H660" s="9"/>
      <c r="I660" s="9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x14ac:dyDescent="0.2">
      <c r="A661" s="1"/>
      <c r="B661" s="1"/>
      <c r="C661" s="1"/>
      <c r="D661" s="1"/>
      <c r="E661" s="1"/>
      <c r="F661" s="1"/>
      <c r="G661" s="9"/>
      <c r="H661" s="9"/>
      <c r="I661" s="9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x14ac:dyDescent="0.2">
      <c r="A662" s="1"/>
      <c r="B662" s="1"/>
      <c r="C662" s="1"/>
      <c r="D662" s="1"/>
      <c r="E662" s="1"/>
      <c r="F662" s="1"/>
      <c r="G662" s="9"/>
      <c r="H662" s="9"/>
      <c r="I662" s="9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x14ac:dyDescent="0.2">
      <c r="A663" s="1"/>
      <c r="B663" s="1"/>
      <c r="C663" s="1"/>
      <c r="D663" s="1"/>
      <c r="E663" s="1"/>
      <c r="F663" s="1"/>
      <c r="G663" s="9"/>
      <c r="H663" s="9"/>
      <c r="I663" s="9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x14ac:dyDescent="0.2">
      <c r="A664" s="1"/>
      <c r="B664" s="1"/>
      <c r="C664" s="1"/>
      <c r="D664" s="1"/>
      <c r="E664" s="1"/>
      <c r="F664" s="1"/>
      <c r="G664" s="9"/>
      <c r="H664" s="9"/>
      <c r="I664" s="9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x14ac:dyDescent="0.2">
      <c r="A665" s="1"/>
      <c r="B665" s="1"/>
      <c r="C665" s="1"/>
      <c r="D665" s="1"/>
      <c r="E665" s="1"/>
      <c r="F665" s="1"/>
      <c r="G665" s="9"/>
      <c r="H665" s="9"/>
      <c r="I665" s="9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x14ac:dyDescent="0.2">
      <c r="A666" s="1"/>
      <c r="B666" s="1"/>
      <c r="C666" s="1"/>
      <c r="D666" s="1"/>
      <c r="E666" s="1"/>
      <c r="F666" s="1"/>
      <c r="G666" s="9"/>
      <c r="H666" s="9"/>
      <c r="I666" s="9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x14ac:dyDescent="0.2">
      <c r="A667" s="1"/>
      <c r="B667" s="1"/>
      <c r="C667" s="1"/>
      <c r="D667" s="1"/>
      <c r="E667" s="1"/>
      <c r="F667" s="1"/>
      <c r="G667" s="9"/>
      <c r="H667" s="9"/>
      <c r="I667" s="9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x14ac:dyDescent="0.2">
      <c r="A668" s="1"/>
      <c r="B668" s="1"/>
      <c r="C668" s="1"/>
      <c r="D668" s="1"/>
      <c r="E668" s="1"/>
      <c r="F668" s="1"/>
      <c r="G668" s="9"/>
      <c r="H668" s="9"/>
      <c r="I668" s="9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x14ac:dyDescent="0.2">
      <c r="A669" s="1"/>
      <c r="B669" s="1"/>
      <c r="C669" s="1"/>
      <c r="D669" s="1"/>
      <c r="E669" s="1"/>
      <c r="F669" s="1"/>
      <c r="G669" s="9"/>
      <c r="H669" s="9"/>
      <c r="I669" s="9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x14ac:dyDescent="0.2">
      <c r="A670" s="1"/>
      <c r="B670" s="1"/>
      <c r="C670" s="1"/>
      <c r="D670" s="1"/>
      <c r="E670" s="1"/>
      <c r="F670" s="1"/>
      <c r="G670" s="9"/>
      <c r="H670" s="9"/>
      <c r="I670" s="9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x14ac:dyDescent="0.2">
      <c r="A671" s="1"/>
      <c r="B671" s="1"/>
      <c r="C671" s="1"/>
      <c r="D671" s="1"/>
      <c r="E671" s="1"/>
      <c r="F671" s="1"/>
      <c r="G671" s="9"/>
      <c r="H671" s="9"/>
      <c r="I671" s="9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x14ac:dyDescent="0.2">
      <c r="A672" s="1"/>
      <c r="B672" s="1"/>
      <c r="C672" s="1"/>
      <c r="D672" s="1"/>
      <c r="E672" s="1"/>
      <c r="F672" s="1"/>
      <c r="G672" s="9"/>
      <c r="H672" s="9"/>
      <c r="I672" s="9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x14ac:dyDescent="0.2">
      <c r="A673" s="1"/>
      <c r="B673" s="1"/>
      <c r="C673" s="1"/>
      <c r="D673" s="1"/>
      <c r="E673" s="1"/>
      <c r="F673" s="1"/>
      <c r="G673" s="9"/>
      <c r="H673" s="9"/>
      <c r="I673" s="9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x14ac:dyDescent="0.2">
      <c r="A674" s="1"/>
      <c r="B674" s="1"/>
      <c r="C674" s="1"/>
      <c r="D674" s="1"/>
      <c r="E674" s="1"/>
      <c r="F674" s="1"/>
      <c r="G674" s="9"/>
      <c r="H674" s="9"/>
      <c r="I674" s="9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x14ac:dyDescent="0.2">
      <c r="A675" s="1"/>
      <c r="B675" s="1"/>
      <c r="C675" s="1"/>
      <c r="D675" s="1"/>
      <c r="E675" s="1"/>
      <c r="F675" s="1"/>
      <c r="G675" s="9"/>
      <c r="H675" s="9"/>
      <c r="I675" s="9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x14ac:dyDescent="0.2">
      <c r="A676" s="1"/>
      <c r="B676" s="1"/>
      <c r="C676" s="1"/>
      <c r="D676" s="1"/>
      <c r="E676" s="1"/>
      <c r="F676" s="1"/>
      <c r="G676" s="9"/>
      <c r="H676" s="9"/>
      <c r="I676" s="9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x14ac:dyDescent="0.2">
      <c r="A677" s="1"/>
      <c r="B677" s="1"/>
      <c r="C677" s="1"/>
      <c r="D677" s="1"/>
      <c r="E677" s="1"/>
      <c r="F677" s="1"/>
      <c r="G677" s="9"/>
      <c r="H677" s="9"/>
      <c r="I677" s="9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x14ac:dyDescent="0.2">
      <c r="A678" s="1"/>
      <c r="B678" s="1"/>
      <c r="C678" s="1"/>
      <c r="D678" s="1"/>
      <c r="E678" s="1"/>
      <c r="F678" s="1"/>
      <c r="G678" s="9"/>
      <c r="H678" s="9"/>
      <c r="I678" s="9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x14ac:dyDescent="0.2">
      <c r="A679" s="1"/>
      <c r="B679" s="1"/>
      <c r="C679" s="1"/>
      <c r="D679" s="1"/>
      <c r="E679" s="1"/>
      <c r="F679" s="1"/>
      <c r="G679" s="9"/>
      <c r="H679" s="9"/>
      <c r="I679" s="9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x14ac:dyDescent="0.2">
      <c r="A680" s="1"/>
      <c r="B680" s="1"/>
      <c r="C680" s="1"/>
      <c r="D680" s="1"/>
      <c r="E680" s="1"/>
      <c r="F680" s="1"/>
      <c r="G680" s="9"/>
      <c r="H680" s="9"/>
      <c r="I680" s="9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x14ac:dyDescent="0.2">
      <c r="A681" s="1"/>
      <c r="B681" s="1"/>
      <c r="C681" s="1"/>
      <c r="D681" s="1"/>
      <c r="E681" s="1"/>
      <c r="F681" s="1"/>
      <c r="G681" s="9"/>
      <c r="H681" s="9"/>
      <c r="I681" s="9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x14ac:dyDescent="0.2">
      <c r="A682" s="1"/>
      <c r="B682" s="1"/>
      <c r="C682" s="1"/>
      <c r="D682" s="1"/>
      <c r="E682" s="1"/>
      <c r="F682" s="1"/>
      <c r="G682" s="9"/>
      <c r="H682" s="9"/>
      <c r="I682" s="9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x14ac:dyDescent="0.2">
      <c r="A683" s="1"/>
      <c r="B683" s="1"/>
      <c r="C683" s="1"/>
      <c r="D683" s="1"/>
      <c r="E683" s="1"/>
      <c r="F683" s="1"/>
      <c r="G683" s="9"/>
      <c r="H683" s="9"/>
      <c r="I683" s="9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x14ac:dyDescent="0.2">
      <c r="A684" s="1"/>
      <c r="B684" s="1"/>
      <c r="C684" s="1"/>
      <c r="D684" s="1"/>
      <c r="E684" s="1"/>
      <c r="F684" s="1"/>
      <c r="G684" s="9"/>
      <c r="H684" s="9"/>
      <c r="I684" s="9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x14ac:dyDescent="0.2">
      <c r="A685" s="1"/>
      <c r="B685" s="1"/>
      <c r="C685" s="1"/>
      <c r="D685" s="1"/>
      <c r="E685" s="1"/>
      <c r="F685" s="1"/>
      <c r="G685" s="9"/>
      <c r="H685" s="9"/>
      <c r="I685" s="9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x14ac:dyDescent="0.2">
      <c r="A686" s="1"/>
      <c r="B686" s="1"/>
      <c r="C686" s="1"/>
      <c r="D686" s="1"/>
      <c r="E686" s="1"/>
      <c r="F686" s="1"/>
      <c r="G686" s="9"/>
      <c r="H686" s="9"/>
      <c r="I686" s="9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x14ac:dyDescent="0.2">
      <c r="A687" s="1"/>
      <c r="B687" s="1"/>
      <c r="C687" s="1"/>
      <c r="D687" s="1"/>
      <c r="E687" s="1"/>
      <c r="F687" s="1"/>
      <c r="G687" s="9"/>
      <c r="H687" s="9"/>
      <c r="I687" s="9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x14ac:dyDescent="0.2">
      <c r="A688" s="1"/>
      <c r="B688" s="1"/>
      <c r="C688" s="1"/>
      <c r="D688" s="1"/>
      <c r="E688" s="1"/>
      <c r="F688" s="1"/>
      <c r="G688" s="9"/>
      <c r="H688" s="9"/>
      <c r="I688" s="9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x14ac:dyDescent="0.2">
      <c r="A689" s="1"/>
      <c r="B689" s="1"/>
      <c r="C689" s="1"/>
      <c r="D689" s="1"/>
      <c r="E689" s="1"/>
      <c r="F689" s="1"/>
      <c r="G689" s="9"/>
      <c r="H689" s="9"/>
      <c r="I689" s="9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x14ac:dyDescent="0.2">
      <c r="A690" s="1"/>
      <c r="B690" s="1"/>
      <c r="C690" s="1"/>
      <c r="D690" s="1"/>
      <c r="E690" s="1"/>
      <c r="F690" s="1"/>
      <c r="G690" s="9"/>
      <c r="H690" s="9"/>
      <c r="I690" s="9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x14ac:dyDescent="0.2">
      <c r="A691" s="1"/>
      <c r="B691" s="1"/>
      <c r="C691" s="1"/>
      <c r="D691" s="1"/>
      <c r="E691" s="1"/>
      <c r="F691" s="1"/>
      <c r="G691" s="9"/>
      <c r="H691" s="9"/>
      <c r="I691" s="9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x14ac:dyDescent="0.2">
      <c r="A692" s="1"/>
      <c r="B692" s="1"/>
      <c r="C692" s="1"/>
      <c r="D692" s="1"/>
      <c r="E692" s="1"/>
      <c r="F692" s="1"/>
      <c r="G692" s="9"/>
      <c r="H692" s="9"/>
      <c r="I692" s="9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x14ac:dyDescent="0.2">
      <c r="A693" s="1"/>
      <c r="B693" s="1"/>
      <c r="C693" s="1"/>
      <c r="D693" s="1"/>
      <c r="E693" s="1"/>
      <c r="F693" s="1"/>
      <c r="G693" s="9"/>
      <c r="H693" s="9"/>
      <c r="I693" s="9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x14ac:dyDescent="0.2">
      <c r="A694" s="1"/>
      <c r="B694" s="1"/>
      <c r="C694" s="1"/>
      <c r="D694" s="1"/>
      <c r="E694" s="1"/>
      <c r="F694" s="1"/>
      <c r="G694" s="9"/>
      <c r="H694" s="9"/>
      <c r="I694" s="9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x14ac:dyDescent="0.2">
      <c r="A695" s="1"/>
      <c r="B695" s="1"/>
      <c r="C695" s="1"/>
      <c r="D695" s="1"/>
      <c r="E695" s="1"/>
      <c r="F695" s="1"/>
      <c r="G695" s="9"/>
      <c r="H695" s="9"/>
      <c r="I695" s="9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x14ac:dyDescent="0.2">
      <c r="A696" s="1"/>
      <c r="B696" s="1"/>
      <c r="C696" s="1"/>
      <c r="D696" s="1"/>
      <c r="E696" s="1"/>
      <c r="F696" s="1"/>
      <c r="G696" s="9"/>
      <c r="H696" s="9"/>
      <c r="I696" s="9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x14ac:dyDescent="0.2">
      <c r="A697" s="1"/>
      <c r="B697" s="1"/>
      <c r="C697" s="1"/>
      <c r="D697" s="1"/>
      <c r="E697" s="1"/>
      <c r="F697" s="1"/>
      <c r="G697" s="9"/>
      <c r="H697" s="9"/>
      <c r="I697" s="9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x14ac:dyDescent="0.2">
      <c r="A698" s="1"/>
      <c r="B698" s="1"/>
      <c r="C698" s="1"/>
      <c r="D698" s="1"/>
      <c r="E698" s="1"/>
      <c r="F698" s="1"/>
      <c r="G698" s="9"/>
      <c r="H698" s="9"/>
      <c r="I698" s="9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x14ac:dyDescent="0.2">
      <c r="A699" s="1"/>
      <c r="B699" s="1"/>
      <c r="C699" s="1"/>
      <c r="D699" s="1"/>
      <c r="E699" s="1"/>
      <c r="F699" s="1"/>
      <c r="G699" s="9"/>
      <c r="H699" s="9"/>
      <c r="I699" s="9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x14ac:dyDescent="0.2">
      <c r="A700" s="1"/>
      <c r="B700" s="1"/>
      <c r="C700" s="1"/>
      <c r="D700" s="1"/>
      <c r="E700" s="1"/>
      <c r="F700" s="1"/>
      <c r="G700" s="9"/>
      <c r="H700" s="9"/>
      <c r="I700" s="9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x14ac:dyDescent="0.2">
      <c r="A701" s="1"/>
      <c r="B701" s="1"/>
      <c r="C701" s="1"/>
      <c r="D701" s="1"/>
      <c r="E701" s="1"/>
      <c r="F701" s="1"/>
      <c r="G701" s="9"/>
      <c r="H701" s="9"/>
      <c r="I701" s="9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x14ac:dyDescent="0.2">
      <c r="A702" s="1"/>
      <c r="B702" s="1"/>
      <c r="C702" s="1"/>
      <c r="D702" s="1"/>
      <c r="E702" s="1"/>
      <c r="F702" s="1"/>
      <c r="G702" s="9"/>
      <c r="H702" s="9"/>
      <c r="I702" s="9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x14ac:dyDescent="0.2">
      <c r="A703" s="1"/>
      <c r="B703" s="1"/>
      <c r="C703" s="1"/>
      <c r="D703" s="1"/>
      <c r="E703" s="1"/>
      <c r="F703" s="1"/>
      <c r="G703" s="9"/>
      <c r="H703" s="9"/>
      <c r="I703" s="9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x14ac:dyDescent="0.2">
      <c r="A704" s="1"/>
      <c r="B704" s="1"/>
      <c r="C704" s="1"/>
      <c r="D704" s="1"/>
      <c r="E704" s="1"/>
      <c r="F704" s="1"/>
      <c r="G704" s="9"/>
      <c r="H704" s="9"/>
      <c r="I704" s="9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x14ac:dyDescent="0.2">
      <c r="A705" s="1"/>
      <c r="B705" s="1"/>
      <c r="C705" s="1"/>
      <c r="D705" s="1"/>
      <c r="E705" s="1"/>
      <c r="F705" s="1"/>
      <c r="G705" s="9"/>
      <c r="H705" s="9"/>
      <c r="I705" s="9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x14ac:dyDescent="0.2">
      <c r="A706" s="1"/>
      <c r="B706" s="1"/>
      <c r="C706" s="1"/>
      <c r="D706" s="1"/>
      <c r="E706" s="1"/>
      <c r="F706" s="1"/>
      <c r="G706" s="9"/>
      <c r="H706" s="9"/>
      <c r="I706" s="9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x14ac:dyDescent="0.2">
      <c r="A707" s="1"/>
      <c r="B707" s="1"/>
      <c r="C707" s="1"/>
      <c r="D707" s="1"/>
      <c r="E707" s="1"/>
      <c r="F707" s="1"/>
      <c r="G707" s="9"/>
      <c r="H707" s="9"/>
      <c r="I707" s="9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x14ac:dyDescent="0.2">
      <c r="A708" s="1"/>
      <c r="B708" s="1"/>
      <c r="C708" s="1"/>
      <c r="D708" s="1"/>
      <c r="E708" s="1"/>
      <c r="F708" s="1"/>
      <c r="G708" s="9"/>
      <c r="H708" s="9"/>
      <c r="I708" s="9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x14ac:dyDescent="0.2">
      <c r="A709" s="1"/>
      <c r="B709" s="1"/>
      <c r="C709" s="1"/>
      <c r="D709" s="1"/>
      <c r="E709" s="1"/>
      <c r="F709" s="1"/>
      <c r="G709" s="9"/>
      <c r="H709" s="9"/>
      <c r="I709" s="9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x14ac:dyDescent="0.2">
      <c r="A710" s="1"/>
      <c r="B710" s="1"/>
      <c r="C710" s="1"/>
      <c r="D710" s="1"/>
      <c r="E710" s="1"/>
      <c r="F710" s="1"/>
      <c r="G710" s="9"/>
      <c r="H710" s="9"/>
      <c r="I710" s="9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x14ac:dyDescent="0.2">
      <c r="A711" s="1"/>
      <c r="B711" s="1"/>
      <c r="C711" s="1"/>
      <c r="D711" s="1"/>
      <c r="E711" s="1"/>
      <c r="F711" s="1"/>
      <c r="G711" s="9"/>
      <c r="H711" s="9"/>
      <c r="I711" s="9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x14ac:dyDescent="0.2">
      <c r="A712" s="1"/>
      <c r="B712" s="1"/>
      <c r="C712" s="1"/>
      <c r="D712" s="1"/>
      <c r="E712" s="1"/>
      <c r="F712" s="1"/>
      <c r="G712" s="9"/>
      <c r="H712" s="9"/>
      <c r="I712" s="9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x14ac:dyDescent="0.2">
      <c r="A713" s="1"/>
      <c r="B713" s="1"/>
      <c r="C713" s="1"/>
      <c r="D713" s="1"/>
      <c r="E713" s="1"/>
      <c r="F713" s="1"/>
      <c r="G713" s="9"/>
      <c r="H713" s="9"/>
      <c r="I713" s="9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x14ac:dyDescent="0.2">
      <c r="A714" s="1"/>
      <c r="B714" s="1"/>
      <c r="C714" s="1"/>
      <c r="D714" s="1"/>
      <c r="E714" s="1"/>
      <c r="F714" s="1"/>
      <c r="G714" s="9"/>
      <c r="H714" s="9"/>
      <c r="I714" s="9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x14ac:dyDescent="0.2">
      <c r="A715" s="1"/>
      <c r="B715" s="1"/>
      <c r="C715" s="1"/>
      <c r="D715" s="1"/>
      <c r="E715" s="1"/>
      <c r="F715" s="1"/>
      <c r="G715" s="9"/>
      <c r="H715" s="9"/>
      <c r="I715" s="9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x14ac:dyDescent="0.2">
      <c r="A716" s="1"/>
      <c r="B716" s="1"/>
      <c r="C716" s="1"/>
      <c r="D716" s="1"/>
      <c r="E716" s="1"/>
      <c r="F716" s="1"/>
      <c r="G716" s="9"/>
      <c r="H716" s="9"/>
      <c r="I716" s="9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x14ac:dyDescent="0.2">
      <c r="A717" s="1"/>
      <c r="B717" s="1"/>
      <c r="C717" s="1"/>
      <c r="D717" s="1"/>
      <c r="E717" s="1"/>
      <c r="F717" s="1"/>
      <c r="G717" s="9"/>
      <c r="H717" s="9"/>
      <c r="I717" s="9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x14ac:dyDescent="0.2">
      <c r="A718" s="1"/>
      <c r="B718" s="1"/>
      <c r="C718" s="1"/>
      <c r="D718" s="1"/>
      <c r="E718" s="1"/>
      <c r="F718" s="1"/>
      <c r="G718" s="9"/>
      <c r="H718" s="9"/>
      <c r="I718" s="9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x14ac:dyDescent="0.2">
      <c r="A719" s="1"/>
      <c r="B719" s="1"/>
      <c r="C719" s="1"/>
      <c r="D719" s="1"/>
      <c r="E719" s="1"/>
      <c r="F719" s="1"/>
      <c r="G719" s="9"/>
      <c r="H719" s="9"/>
      <c r="I719" s="9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x14ac:dyDescent="0.2">
      <c r="A720" s="1"/>
      <c r="B720" s="1"/>
      <c r="C720" s="1"/>
      <c r="D720" s="1"/>
      <c r="E720" s="1"/>
      <c r="F720" s="1"/>
      <c r="G720" s="9"/>
      <c r="H720" s="9"/>
      <c r="I720" s="9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x14ac:dyDescent="0.2">
      <c r="A721" s="1"/>
      <c r="B721" s="1"/>
      <c r="C721" s="1"/>
      <c r="D721" s="1"/>
      <c r="E721" s="1"/>
      <c r="F721" s="1"/>
      <c r="G721" s="9"/>
      <c r="H721" s="9"/>
      <c r="I721" s="9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x14ac:dyDescent="0.2">
      <c r="A722" s="1"/>
      <c r="B722" s="1"/>
      <c r="C722" s="1"/>
      <c r="D722" s="1"/>
      <c r="E722" s="1"/>
      <c r="F722" s="1"/>
      <c r="G722" s="9"/>
      <c r="H722" s="9"/>
      <c r="I722" s="9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x14ac:dyDescent="0.2">
      <c r="A723" s="1"/>
      <c r="B723" s="1"/>
      <c r="C723" s="1"/>
      <c r="D723" s="1"/>
      <c r="E723" s="1"/>
      <c r="F723" s="1"/>
      <c r="G723" s="9"/>
      <c r="H723" s="9"/>
      <c r="I723" s="9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x14ac:dyDescent="0.2">
      <c r="A724" s="1"/>
      <c r="B724" s="1"/>
      <c r="C724" s="1"/>
      <c r="D724" s="1"/>
      <c r="E724" s="1"/>
      <c r="F724" s="1"/>
      <c r="G724" s="9"/>
      <c r="H724" s="9"/>
      <c r="I724" s="9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x14ac:dyDescent="0.2">
      <c r="A725" s="1"/>
      <c r="B725" s="1"/>
      <c r="C725" s="1"/>
      <c r="D725" s="1"/>
      <c r="E725" s="1"/>
      <c r="F725" s="1"/>
      <c r="G725" s="9"/>
      <c r="H725" s="9"/>
      <c r="I725" s="9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x14ac:dyDescent="0.2">
      <c r="A726" s="1"/>
      <c r="B726" s="1"/>
      <c r="C726" s="1"/>
      <c r="D726" s="1"/>
      <c r="E726" s="1"/>
      <c r="F726" s="1"/>
      <c r="G726" s="9"/>
      <c r="H726" s="9"/>
      <c r="I726" s="9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x14ac:dyDescent="0.2">
      <c r="A727" s="1"/>
      <c r="B727" s="1"/>
      <c r="C727" s="1"/>
      <c r="D727" s="1"/>
      <c r="E727" s="1"/>
      <c r="F727" s="1"/>
      <c r="G727" s="9"/>
      <c r="H727" s="9"/>
      <c r="I727" s="9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x14ac:dyDescent="0.2">
      <c r="A728" s="1"/>
      <c r="B728" s="1"/>
      <c r="C728" s="1"/>
      <c r="D728" s="1"/>
      <c r="E728" s="1"/>
      <c r="F728" s="1"/>
      <c r="G728" s="9"/>
      <c r="H728" s="9"/>
      <c r="I728" s="9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x14ac:dyDescent="0.2">
      <c r="A729" s="1"/>
      <c r="B729" s="1"/>
      <c r="C729" s="1"/>
      <c r="D729" s="1"/>
      <c r="E729" s="1"/>
      <c r="F729" s="1"/>
      <c r="G729" s="9"/>
      <c r="H729" s="9"/>
      <c r="I729" s="9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x14ac:dyDescent="0.2">
      <c r="A730" s="1"/>
      <c r="B730" s="1"/>
      <c r="C730" s="1"/>
      <c r="D730" s="1"/>
      <c r="E730" s="1"/>
      <c r="F730" s="1"/>
      <c r="G730" s="9"/>
      <c r="H730" s="9"/>
      <c r="I730" s="9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x14ac:dyDescent="0.2">
      <c r="A731" s="1"/>
      <c r="B731" s="1"/>
      <c r="C731" s="1"/>
      <c r="D731" s="1"/>
      <c r="E731" s="1"/>
      <c r="F731" s="1"/>
      <c r="G731" s="9"/>
      <c r="H731" s="9"/>
      <c r="I731" s="9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x14ac:dyDescent="0.2">
      <c r="A732" s="1"/>
      <c r="B732" s="1"/>
      <c r="C732" s="1"/>
      <c r="D732" s="1"/>
      <c r="E732" s="1"/>
      <c r="F732" s="1"/>
      <c r="G732" s="9"/>
      <c r="H732" s="9"/>
      <c r="I732" s="9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x14ac:dyDescent="0.2">
      <c r="A733" s="1"/>
      <c r="B733" s="1"/>
      <c r="C733" s="1"/>
      <c r="D733" s="1"/>
      <c r="E733" s="1"/>
      <c r="F733" s="1"/>
      <c r="G733" s="9"/>
      <c r="H733" s="9"/>
      <c r="I733" s="9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x14ac:dyDescent="0.2">
      <c r="A734" s="1"/>
      <c r="B734" s="1"/>
      <c r="C734" s="1"/>
      <c r="D734" s="1"/>
      <c r="E734" s="1"/>
      <c r="F734" s="1"/>
      <c r="G734" s="9"/>
      <c r="H734" s="9"/>
      <c r="I734" s="9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x14ac:dyDescent="0.2">
      <c r="A735" s="1"/>
      <c r="B735" s="1"/>
      <c r="C735" s="1"/>
      <c r="D735" s="1"/>
      <c r="E735" s="1"/>
      <c r="F735" s="1"/>
      <c r="G735" s="9"/>
      <c r="H735" s="9"/>
      <c r="I735" s="9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x14ac:dyDescent="0.2">
      <c r="A736" s="1"/>
      <c r="B736" s="1"/>
      <c r="C736" s="1"/>
      <c r="D736" s="1"/>
      <c r="E736" s="1"/>
      <c r="F736" s="1"/>
      <c r="G736" s="9"/>
      <c r="H736" s="9"/>
      <c r="I736" s="9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x14ac:dyDescent="0.2">
      <c r="A737" s="1"/>
      <c r="B737" s="1"/>
      <c r="C737" s="1"/>
      <c r="D737" s="1"/>
      <c r="E737" s="1"/>
      <c r="F737" s="1"/>
      <c r="G737" s="9"/>
      <c r="H737" s="9"/>
      <c r="I737" s="9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x14ac:dyDescent="0.2">
      <c r="A738" s="1"/>
      <c r="B738" s="1"/>
      <c r="C738" s="1"/>
      <c r="D738" s="1"/>
      <c r="E738" s="1"/>
      <c r="F738" s="1"/>
      <c r="G738" s="9"/>
      <c r="H738" s="9"/>
      <c r="I738" s="9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x14ac:dyDescent="0.2">
      <c r="A739" s="1"/>
      <c r="B739" s="1"/>
      <c r="C739" s="1"/>
      <c r="D739" s="1"/>
      <c r="E739" s="1"/>
      <c r="F739" s="1"/>
      <c r="G739" s="9"/>
      <c r="H739" s="9"/>
      <c r="I739" s="9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x14ac:dyDescent="0.2">
      <c r="A740" s="1"/>
      <c r="B740" s="1"/>
      <c r="C740" s="1"/>
      <c r="D740" s="1"/>
      <c r="E740" s="1"/>
      <c r="F740" s="1"/>
      <c r="G740" s="9"/>
      <c r="H740" s="9"/>
      <c r="I740" s="9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x14ac:dyDescent="0.2">
      <c r="A741" s="1"/>
      <c r="B741" s="1"/>
      <c r="C741" s="1"/>
      <c r="D741" s="1"/>
      <c r="E741" s="1"/>
      <c r="F741" s="1"/>
      <c r="G741" s="9"/>
      <c r="H741" s="9"/>
      <c r="I741" s="9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x14ac:dyDescent="0.2">
      <c r="A742" s="1"/>
      <c r="B742" s="1"/>
      <c r="C742" s="1"/>
      <c r="D742" s="1"/>
      <c r="E742" s="1"/>
      <c r="F742" s="1"/>
      <c r="G742" s="9"/>
      <c r="H742" s="9"/>
      <c r="I742" s="9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x14ac:dyDescent="0.2">
      <c r="A743" s="1"/>
      <c r="B743" s="1"/>
      <c r="C743" s="1"/>
      <c r="D743" s="1"/>
      <c r="E743" s="1"/>
      <c r="F743" s="1"/>
      <c r="G743" s="9"/>
      <c r="H743" s="9"/>
      <c r="I743" s="9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x14ac:dyDescent="0.2">
      <c r="A744" s="1"/>
      <c r="B744" s="1"/>
      <c r="C744" s="1"/>
      <c r="D744" s="1"/>
      <c r="E744" s="1"/>
      <c r="F744" s="1"/>
      <c r="G744" s="9"/>
      <c r="H744" s="9"/>
      <c r="I744" s="9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x14ac:dyDescent="0.2">
      <c r="A745" s="1"/>
      <c r="B745" s="1"/>
      <c r="C745" s="1"/>
      <c r="D745" s="1"/>
      <c r="E745" s="1"/>
      <c r="F745" s="1"/>
      <c r="G745" s="9"/>
      <c r="H745" s="9"/>
      <c r="I745" s="9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x14ac:dyDescent="0.2">
      <c r="A746" s="1"/>
      <c r="B746" s="1"/>
      <c r="C746" s="1"/>
      <c r="D746" s="1"/>
      <c r="E746" s="1"/>
      <c r="F746" s="1"/>
      <c r="G746" s="9"/>
      <c r="H746" s="9"/>
      <c r="I746" s="9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x14ac:dyDescent="0.2">
      <c r="A747" s="1"/>
      <c r="B747" s="1"/>
      <c r="C747" s="1"/>
      <c r="D747" s="1"/>
      <c r="E747" s="1"/>
      <c r="F747" s="1"/>
      <c r="G747" s="9"/>
      <c r="H747" s="9"/>
      <c r="I747" s="9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x14ac:dyDescent="0.2">
      <c r="A748" s="1"/>
      <c r="B748" s="1"/>
      <c r="C748" s="1"/>
      <c r="D748" s="1"/>
      <c r="E748" s="1"/>
      <c r="F748" s="1"/>
      <c r="G748" s="9"/>
      <c r="H748" s="9"/>
      <c r="I748" s="9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x14ac:dyDescent="0.2">
      <c r="A749" s="1"/>
      <c r="B749" s="1"/>
      <c r="C749" s="1"/>
      <c r="D749" s="1"/>
      <c r="E749" s="1"/>
      <c r="F749" s="1"/>
      <c r="G749" s="9"/>
      <c r="H749" s="9"/>
      <c r="I749" s="9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x14ac:dyDescent="0.2">
      <c r="A750" s="1"/>
      <c r="B750" s="1"/>
      <c r="C750" s="1"/>
      <c r="D750" s="1"/>
      <c r="E750" s="1"/>
      <c r="F750" s="1"/>
      <c r="G750" s="9"/>
      <c r="H750" s="9"/>
      <c r="I750" s="9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x14ac:dyDescent="0.2">
      <c r="A751" s="1"/>
      <c r="B751" s="1"/>
      <c r="C751" s="1"/>
      <c r="D751" s="1"/>
      <c r="E751" s="1"/>
      <c r="F751" s="1"/>
      <c r="G751" s="9"/>
      <c r="H751" s="9"/>
      <c r="I751" s="9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x14ac:dyDescent="0.2">
      <c r="A752" s="1"/>
      <c r="B752" s="1"/>
      <c r="C752" s="1"/>
      <c r="D752" s="1"/>
      <c r="E752" s="1"/>
      <c r="F752" s="1"/>
      <c r="G752" s="9"/>
      <c r="H752" s="9"/>
      <c r="I752" s="9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x14ac:dyDescent="0.2">
      <c r="A753" s="1"/>
      <c r="B753" s="1"/>
      <c r="C753" s="1"/>
      <c r="D753" s="1"/>
      <c r="E753" s="1"/>
      <c r="F753" s="1"/>
      <c r="G753" s="9"/>
      <c r="H753" s="9"/>
      <c r="I753" s="9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x14ac:dyDescent="0.2">
      <c r="A754" s="1"/>
      <c r="B754" s="1"/>
      <c r="C754" s="1"/>
      <c r="D754" s="1"/>
      <c r="E754" s="1"/>
      <c r="F754" s="1"/>
      <c r="G754" s="9"/>
      <c r="H754" s="9"/>
      <c r="I754" s="9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x14ac:dyDescent="0.2">
      <c r="A755" s="1"/>
      <c r="B755" s="1"/>
      <c r="C755" s="1"/>
      <c r="D755" s="1"/>
      <c r="E755" s="1"/>
      <c r="F755" s="1"/>
      <c r="G755" s="9"/>
      <c r="H755" s="9"/>
      <c r="I755" s="9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x14ac:dyDescent="0.2">
      <c r="A756" s="1"/>
      <c r="B756" s="1"/>
      <c r="C756" s="1"/>
      <c r="D756" s="1"/>
      <c r="E756" s="1"/>
      <c r="F756" s="1"/>
      <c r="G756" s="9"/>
      <c r="H756" s="9"/>
      <c r="I756" s="9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x14ac:dyDescent="0.2">
      <c r="A757" s="1"/>
      <c r="B757" s="1"/>
      <c r="C757" s="1"/>
      <c r="D757" s="1"/>
      <c r="E757" s="1"/>
      <c r="F757" s="1"/>
      <c r="G757" s="9"/>
      <c r="H757" s="9"/>
      <c r="I757" s="9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x14ac:dyDescent="0.2">
      <c r="A758" s="1"/>
      <c r="B758" s="1"/>
      <c r="C758" s="1"/>
      <c r="D758" s="1"/>
      <c r="E758" s="1"/>
      <c r="F758" s="1"/>
      <c r="G758" s="9"/>
      <c r="H758" s="9"/>
      <c r="I758" s="9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x14ac:dyDescent="0.2">
      <c r="A759" s="1"/>
      <c r="B759" s="1"/>
      <c r="C759" s="1"/>
      <c r="D759" s="1"/>
      <c r="E759" s="1"/>
      <c r="F759" s="1"/>
      <c r="G759" s="9"/>
      <c r="H759" s="9"/>
      <c r="I759" s="9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x14ac:dyDescent="0.2">
      <c r="A760" s="1"/>
      <c r="B760" s="1"/>
      <c r="C760" s="1"/>
      <c r="D760" s="1"/>
      <c r="E760" s="1"/>
      <c r="F760" s="1"/>
      <c r="G760" s="9"/>
      <c r="H760" s="9"/>
      <c r="I760" s="9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x14ac:dyDescent="0.2">
      <c r="A761" s="1"/>
      <c r="B761" s="1"/>
      <c r="C761" s="1"/>
      <c r="D761" s="1"/>
      <c r="E761" s="1"/>
      <c r="F761" s="1"/>
      <c r="G761" s="9"/>
      <c r="H761" s="9"/>
      <c r="I761" s="9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x14ac:dyDescent="0.2">
      <c r="A762" s="1"/>
      <c r="B762" s="1"/>
      <c r="C762" s="1"/>
      <c r="D762" s="1"/>
      <c r="E762" s="1"/>
      <c r="F762" s="1"/>
      <c r="G762" s="9"/>
      <c r="H762" s="9"/>
      <c r="I762" s="9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x14ac:dyDescent="0.2">
      <c r="A763" s="1"/>
      <c r="B763" s="1"/>
      <c r="C763" s="1"/>
      <c r="D763" s="1"/>
      <c r="E763" s="1"/>
      <c r="F763" s="1"/>
      <c r="G763" s="9"/>
      <c r="H763" s="9"/>
      <c r="I763" s="9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x14ac:dyDescent="0.2">
      <c r="A764" s="1"/>
      <c r="B764" s="1"/>
      <c r="C764" s="1"/>
      <c r="D764" s="1"/>
      <c r="E764" s="1"/>
      <c r="F764" s="1"/>
      <c r="G764" s="9"/>
      <c r="H764" s="9"/>
      <c r="I764" s="9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x14ac:dyDescent="0.2">
      <c r="A765" s="1"/>
      <c r="B765" s="1"/>
      <c r="C765" s="1"/>
      <c r="D765" s="1"/>
      <c r="E765" s="1"/>
      <c r="F765" s="1"/>
      <c r="G765" s="9"/>
      <c r="H765" s="9"/>
      <c r="I765" s="9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x14ac:dyDescent="0.2">
      <c r="A766" s="1"/>
      <c r="B766" s="1"/>
      <c r="C766" s="1"/>
      <c r="D766" s="1"/>
      <c r="E766" s="1"/>
      <c r="F766" s="1"/>
      <c r="G766" s="9"/>
      <c r="H766" s="9"/>
      <c r="I766" s="9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x14ac:dyDescent="0.2">
      <c r="A767" s="1"/>
      <c r="B767" s="1"/>
      <c r="C767" s="1"/>
      <c r="D767" s="1"/>
      <c r="E767" s="1"/>
      <c r="F767" s="1"/>
      <c r="G767" s="9"/>
      <c r="H767" s="9"/>
      <c r="I767" s="9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x14ac:dyDescent="0.2">
      <c r="A768" s="1"/>
      <c r="B768" s="1"/>
      <c r="C768" s="1"/>
      <c r="D768" s="1"/>
      <c r="E768" s="1"/>
      <c r="F768" s="1"/>
      <c r="G768" s="9"/>
      <c r="H768" s="9"/>
      <c r="I768" s="9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x14ac:dyDescent="0.2">
      <c r="A769" s="1"/>
      <c r="B769" s="1"/>
      <c r="C769" s="1"/>
      <c r="D769" s="1"/>
      <c r="E769" s="1"/>
      <c r="F769" s="1"/>
      <c r="G769" s="9"/>
      <c r="H769" s="9"/>
      <c r="I769" s="9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x14ac:dyDescent="0.2">
      <c r="A770" s="1"/>
      <c r="B770" s="1"/>
      <c r="C770" s="1"/>
      <c r="D770" s="1"/>
      <c r="E770" s="1"/>
      <c r="F770" s="1"/>
      <c r="G770" s="9"/>
      <c r="H770" s="9"/>
      <c r="I770" s="9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x14ac:dyDescent="0.2">
      <c r="A771" s="1"/>
      <c r="B771" s="1"/>
      <c r="C771" s="1"/>
      <c r="D771" s="1"/>
      <c r="E771" s="1"/>
      <c r="F771" s="1"/>
      <c r="G771" s="9"/>
      <c r="H771" s="9"/>
      <c r="I771" s="9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x14ac:dyDescent="0.2">
      <c r="A772" s="1"/>
      <c r="B772" s="1"/>
      <c r="C772" s="1"/>
      <c r="D772" s="1"/>
      <c r="E772" s="1"/>
      <c r="F772" s="1"/>
      <c r="G772" s="9"/>
      <c r="H772" s="9"/>
      <c r="I772" s="9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x14ac:dyDescent="0.2">
      <c r="A773" s="1"/>
      <c r="B773" s="1"/>
      <c r="C773" s="1"/>
      <c r="D773" s="1"/>
      <c r="E773" s="1"/>
      <c r="F773" s="1"/>
      <c r="G773" s="9"/>
      <c r="H773" s="9"/>
      <c r="I773" s="9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x14ac:dyDescent="0.2">
      <c r="A774" s="1"/>
      <c r="B774" s="1"/>
      <c r="C774" s="1"/>
      <c r="D774" s="1"/>
      <c r="E774" s="1"/>
      <c r="F774" s="1"/>
      <c r="G774" s="9"/>
      <c r="H774" s="9"/>
      <c r="I774" s="9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x14ac:dyDescent="0.2">
      <c r="A775" s="1"/>
      <c r="B775" s="1"/>
      <c r="C775" s="1"/>
      <c r="D775" s="1"/>
      <c r="E775" s="1"/>
      <c r="F775" s="1"/>
      <c r="G775" s="9"/>
      <c r="H775" s="9"/>
      <c r="I775" s="9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x14ac:dyDescent="0.2">
      <c r="A776" s="1"/>
      <c r="B776" s="1"/>
      <c r="C776" s="1"/>
      <c r="D776" s="1"/>
      <c r="E776" s="1"/>
      <c r="F776" s="1"/>
      <c r="G776" s="9"/>
      <c r="H776" s="9"/>
      <c r="I776" s="9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x14ac:dyDescent="0.2">
      <c r="A777" s="1"/>
      <c r="B777" s="1"/>
      <c r="C777" s="1"/>
      <c r="D777" s="1"/>
      <c r="E777" s="1"/>
      <c r="F777" s="1"/>
      <c r="G777" s="9"/>
      <c r="H777" s="9"/>
      <c r="I777" s="9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x14ac:dyDescent="0.2">
      <c r="A778" s="1"/>
      <c r="B778" s="1"/>
      <c r="C778" s="1"/>
      <c r="D778" s="1"/>
      <c r="E778" s="1"/>
      <c r="F778" s="1"/>
      <c r="G778" s="9"/>
      <c r="H778" s="9"/>
      <c r="I778" s="9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x14ac:dyDescent="0.2">
      <c r="A779" s="1"/>
      <c r="B779" s="1"/>
      <c r="C779" s="1"/>
      <c r="D779" s="1"/>
      <c r="E779" s="1"/>
      <c r="F779" s="1"/>
      <c r="G779" s="9"/>
      <c r="H779" s="9"/>
      <c r="I779" s="9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x14ac:dyDescent="0.2">
      <c r="A780" s="1"/>
      <c r="B780" s="1"/>
      <c r="C780" s="1"/>
      <c r="D780" s="1"/>
      <c r="E780" s="1"/>
      <c r="F780" s="1"/>
      <c r="G780" s="9"/>
      <c r="H780" s="9"/>
      <c r="I780" s="9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x14ac:dyDescent="0.2">
      <c r="A781" s="1"/>
      <c r="B781" s="1"/>
      <c r="C781" s="1"/>
      <c r="D781" s="1"/>
      <c r="E781" s="1"/>
      <c r="F781" s="1"/>
      <c r="G781" s="9"/>
      <c r="H781" s="9"/>
      <c r="I781" s="9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x14ac:dyDescent="0.2">
      <c r="A782" s="1"/>
      <c r="B782" s="1"/>
      <c r="C782" s="1"/>
      <c r="D782" s="1"/>
      <c r="E782" s="1"/>
      <c r="F782" s="1"/>
      <c r="G782" s="9"/>
      <c r="H782" s="9"/>
      <c r="I782" s="9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x14ac:dyDescent="0.2">
      <c r="A783" s="1"/>
      <c r="B783" s="1"/>
      <c r="C783" s="1"/>
      <c r="D783" s="1"/>
      <c r="E783" s="1"/>
      <c r="F783" s="1"/>
      <c r="G783" s="9"/>
      <c r="H783" s="9"/>
      <c r="I783" s="9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x14ac:dyDescent="0.2">
      <c r="A784" s="1"/>
      <c r="B784" s="1"/>
      <c r="C784" s="1"/>
      <c r="D784" s="1"/>
      <c r="E784" s="1"/>
      <c r="F784" s="1"/>
      <c r="G784" s="9"/>
      <c r="H784" s="9"/>
      <c r="I784" s="9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x14ac:dyDescent="0.2">
      <c r="A785" s="1"/>
      <c r="B785" s="1"/>
      <c r="C785" s="1"/>
      <c r="D785" s="1"/>
      <c r="E785" s="1"/>
      <c r="F785" s="1"/>
      <c r="G785" s="9"/>
      <c r="H785" s="9"/>
      <c r="I785" s="9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x14ac:dyDescent="0.2">
      <c r="A786" s="1"/>
      <c r="B786" s="1"/>
      <c r="C786" s="1"/>
      <c r="D786" s="1"/>
      <c r="E786" s="1"/>
      <c r="F786" s="1"/>
      <c r="G786" s="9"/>
      <c r="H786" s="9"/>
      <c r="I786" s="9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x14ac:dyDescent="0.2">
      <c r="A787" s="1"/>
      <c r="B787" s="1"/>
      <c r="C787" s="1"/>
      <c r="D787" s="1"/>
      <c r="E787" s="1"/>
      <c r="F787" s="1"/>
      <c r="G787" s="9"/>
      <c r="H787" s="9"/>
      <c r="I787" s="9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x14ac:dyDescent="0.2">
      <c r="A788" s="1"/>
      <c r="B788" s="1"/>
      <c r="C788" s="1"/>
      <c r="D788" s="1"/>
      <c r="E788" s="1"/>
      <c r="F788" s="1"/>
      <c r="G788" s="9"/>
      <c r="H788" s="9"/>
      <c r="I788" s="9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x14ac:dyDescent="0.2">
      <c r="A789" s="1"/>
      <c r="B789" s="1"/>
      <c r="C789" s="1"/>
      <c r="D789" s="1"/>
      <c r="E789" s="1"/>
      <c r="F789" s="1"/>
      <c r="G789" s="9"/>
      <c r="H789" s="9"/>
      <c r="I789" s="9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x14ac:dyDescent="0.2">
      <c r="A790" s="1"/>
      <c r="B790" s="1"/>
      <c r="C790" s="1"/>
      <c r="D790" s="1"/>
      <c r="E790" s="1"/>
      <c r="F790" s="1"/>
      <c r="G790" s="9"/>
      <c r="H790" s="9"/>
      <c r="I790" s="9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x14ac:dyDescent="0.2">
      <c r="A791" s="1"/>
      <c r="B791" s="1"/>
      <c r="C791" s="1"/>
      <c r="D791" s="1"/>
      <c r="E791" s="1"/>
      <c r="F791" s="1"/>
      <c r="G791" s="9"/>
      <c r="H791" s="9"/>
      <c r="I791" s="9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x14ac:dyDescent="0.2">
      <c r="A792" s="1"/>
      <c r="B792" s="1"/>
      <c r="C792" s="1"/>
      <c r="D792" s="1"/>
      <c r="E792" s="1"/>
      <c r="F792" s="1"/>
      <c r="G792" s="9"/>
      <c r="H792" s="9"/>
      <c r="I792" s="9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x14ac:dyDescent="0.2">
      <c r="A793" s="1"/>
      <c r="B793" s="1"/>
      <c r="C793" s="1"/>
      <c r="D793" s="1"/>
      <c r="E793" s="1"/>
      <c r="F793" s="1"/>
      <c r="G793" s="9"/>
      <c r="H793" s="9"/>
      <c r="I793" s="9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x14ac:dyDescent="0.2">
      <c r="A794" s="1"/>
      <c r="B794" s="1"/>
      <c r="C794" s="1"/>
      <c r="D794" s="1"/>
      <c r="E794" s="1"/>
      <c r="F794" s="1"/>
      <c r="G794" s="9"/>
      <c r="H794" s="9"/>
      <c r="I794" s="9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x14ac:dyDescent="0.2">
      <c r="A795" s="1"/>
      <c r="B795" s="1"/>
      <c r="C795" s="1"/>
      <c r="D795" s="1"/>
      <c r="E795" s="1"/>
      <c r="F795" s="1"/>
      <c r="G795" s="9"/>
      <c r="H795" s="9"/>
      <c r="I795" s="9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x14ac:dyDescent="0.2">
      <c r="A796" s="1"/>
      <c r="B796" s="1"/>
      <c r="C796" s="1"/>
      <c r="D796" s="1"/>
      <c r="E796" s="1"/>
      <c r="F796" s="1"/>
      <c r="G796" s="9"/>
      <c r="H796" s="9"/>
      <c r="I796" s="9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x14ac:dyDescent="0.2">
      <c r="A797" s="1"/>
      <c r="B797" s="1"/>
      <c r="C797" s="1"/>
      <c r="D797" s="1"/>
      <c r="E797" s="1"/>
      <c r="F797" s="1"/>
      <c r="G797" s="9"/>
      <c r="H797" s="9"/>
      <c r="I797" s="9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x14ac:dyDescent="0.2">
      <c r="A798" s="1"/>
      <c r="B798" s="1"/>
      <c r="C798" s="1"/>
      <c r="D798" s="1"/>
      <c r="E798" s="1"/>
      <c r="F798" s="1"/>
      <c r="G798" s="9"/>
      <c r="H798" s="9"/>
      <c r="I798" s="9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x14ac:dyDescent="0.2">
      <c r="A799" s="1"/>
      <c r="B799" s="1"/>
      <c r="C799" s="1"/>
      <c r="D799" s="1"/>
      <c r="E799" s="1"/>
      <c r="F799" s="1"/>
      <c r="G799" s="9"/>
      <c r="H799" s="9"/>
      <c r="I799" s="9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x14ac:dyDescent="0.2">
      <c r="A800" s="1"/>
      <c r="B800" s="1"/>
      <c r="C800" s="1"/>
      <c r="D800" s="1"/>
      <c r="E800" s="1"/>
      <c r="F800" s="1"/>
      <c r="G800" s="9"/>
      <c r="H800" s="9"/>
      <c r="I800" s="9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x14ac:dyDescent="0.2">
      <c r="A801" s="1"/>
      <c r="B801" s="1"/>
      <c r="C801" s="1"/>
      <c r="D801" s="1"/>
      <c r="E801" s="1"/>
      <c r="F801" s="1"/>
      <c r="G801" s="9"/>
      <c r="H801" s="9"/>
      <c r="I801" s="9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x14ac:dyDescent="0.2">
      <c r="A802" s="1"/>
      <c r="B802" s="1"/>
      <c r="C802" s="1"/>
      <c r="D802" s="1"/>
      <c r="E802" s="1"/>
      <c r="F802" s="1"/>
      <c r="G802" s="9"/>
      <c r="H802" s="9"/>
      <c r="I802" s="9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x14ac:dyDescent="0.2">
      <c r="A803" s="1"/>
      <c r="B803" s="1"/>
      <c r="C803" s="1"/>
      <c r="D803" s="1"/>
      <c r="E803" s="1"/>
      <c r="F803" s="1"/>
      <c r="G803" s="9"/>
      <c r="H803" s="9"/>
      <c r="I803" s="9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x14ac:dyDescent="0.2">
      <c r="A804" s="1"/>
      <c r="B804" s="1"/>
      <c r="C804" s="1"/>
      <c r="D804" s="1"/>
      <c r="E804" s="1"/>
      <c r="F804" s="1"/>
      <c r="G804" s="9"/>
      <c r="H804" s="9"/>
      <c r="I804" s="9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x14ac:dyDescent="0.2">
      <c r="A805" s="1"/>
      <c r="B805" s="1"/>
      <c r="C805" s="1"/>
      <c r="D805" s="1"/>
      <c r="E805" s="1"/>
      <c r="F805" s="1"/>
      <c r="G805" s="9"/>
      <c r="H805" s="9"/>
      <c r="I805" s="9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x14ac:dyDescent="0.2">
      <c r="A806" s="1"/>
      <c r="B806" s="1"/>
      <c r="C806" s="1"/>
      <c r="D806" s="1"/>
      <c r="E806" s="1"/>
      <c r="F806" s="1"/>
      <c r="G806" s="9"/>
      <c r="H806" s="9"/>
      <c r="I806" s="9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x14ac:dyDescent="0.2">
      <c r="A807" s="1"/>
      <c r="B807" s="1"/>
      <c r="C807" s="1"/>
      <c r="D807" s="1"/>
      <c r="E807" s="1"/>
      <c r="F807" s="1"/>
      <c r="G807" s="9"/>
      <c r="H807" s="9"/>
      <c r="I807" s="9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x14ac:dyDescent="0.2">
      <c r="A808" s="1"/>
      <c r="B808" s="1"/>
      <c r="C808" s="1"/>
      <c r="D808" s="1"/>
      <c r="E808" s="1"/>
      <c r="F808" s="1"/>
      <c r="G808" s="9"/>
      <c r="H808" s="9"/>
      <c r="I808" s="9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x14ac:dyDescent="0.2">
      <c r="A809" s="1"/>
      <c r="B809" s="1"/>
      <c r="C809" s="1"/>
      <c r="D809" s="1"/>
      <c r="E809" s="1"/>
      <c r="F809" s="1"/>
      <c r="G809" s="9"/>
      <c r="H809" s="9"/>
      <c r="I809" s="9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x14ac:dyDescent="0.2">
      <c r="A810" s="1"/>
      <c r="B810" s="1"/>
      <c r="C810" s="1"/>
      <c r="D810" s="1"/>
      <c r="E810" s="1"/>
      <c r="F810" s="1"/>
      <c r="G810" s="9"/>
      <c r="H810" s="9"/>
      <c r="I810" s="9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x14ac:dyDescent="0.2">
      <c r="A811" s="1"/>
      <c r="B811" s="1"/>
      <c r="C811" s="1"/>
      <c r="D811" s="1"/>
      <c r="E811" s="1"/>
      <c r="F811" s="1"/>
      <c r="G811" s="9"/>
      <c r="H811" s="9"/>
      <c r="I811" s="9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x14ac:dyDescent="0.2">
      <c r="A812" s="1"/>
      <c r="B812" s="1"/>
      <c r="C812" s="1"/>
      <c r="D812" s="1"/>
      <c r="E812" s="1"/>
      <c r="F812" s="1"/>
      <c r="G812" s="9"/>
      <c r="H812" s="9"/>
      <c r="I812" s="9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x14ac:dyDescent="0.2">
      <c r="A813" s="1"/>
      <c r="B813" s="1"/>
      <c r="C813" s="1"/>
      <c r="D813" s="1"/>
      <c r="E813" s="1"/>
      <c r="F813" s="1"/>
      <c r="G813" s="9"/>
      <c r="H813" s="9"/>
      <c r="I813" s="9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x14ac:dyDescent="0.2">
      <c r="A814" s="1"/>
      <c r="B814" s="1"/>
      <c r="C814" s="1"/>
      <c r="D814" s="1"/>
      <c r="E814" s="1"/>
      <c r="F814" s="1"/>
      <c r="G814" s="9"/>
      <c r="H814" s="9"/>
      <c r="I814" s="9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x14ac:dyDescent="0.2">
      <c r="A815" s="1"/>
      <c r="B815" s="1"/>
      <c r="C815" s="1"/>
      <c r="D815" s="1"/>
      <c r="E815" s="1"/>
      <c r="F815" s="1"/>
      <c r="G815" s="9"/>
      <c r="H815" s="9"/>
      <c r="I815" s="9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x14ac:dyDescent="0.2">
      <c r="A816" s="1"/>
      <c r="B816" s="1"/>
      <c r="C816" s="1"/>
      <c r="D816" s="1"/>
      <c r="E816" s="1"/>
      <c r="F816" s="1"/>
      <c r="G816" s="9"/>
      <c r="H816" s="9"/>
      <c r="I816" s="9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x14ac:dyDescent="0.2">
      <c r="A817" s="1"/>
      <c r="B817" s="1"/>
      <c r="C817" s="1"/>
      <c r="D817" s="1"/>
      <c r="E817" s="1"/>
      <c r="F817" s="1"/>
      <c r="G817" s="9"/>
      <c r="H817" s="9"/>
      <c r="I817" s="9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x14ac:dyDescent="0.2">
      <c r="A818" s="1"/>
      <c r="B818" s="1"/>
      <c r="C818" s="1"/>
      <c r="D818" s="1"/>
      <c r="E818" s="1"/>
      <c r="F818" s="1"/>
      <c r="G818" s="9"/>
      <c r="H818" s="9"/>
      <c r="I818" s="9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x14ac:dyDescent="0.2">
      <c r="A819" s="1"/>
      <c r="B819" s="1"/>
      <c r="C819" s="1"/>
      <c r="D819" s="1"/>
      <c r="E819" s="1"/>
      <c r="F819" s="1"/>
      <c r="G819" s="9"/>
      <c r="H819" s="9"/>
      <c r="I819" s="9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x14ac:dyDescent="0.2">
      <c r="A820" s="1"/>
      <c r="B820" s="1"/>
      <c r="C820" s="1"/>
      <c r="D820" s="1"/>
      <c r="E820" s="1"/>
      <c r="F820" s="1"/>
      <c r="G820" s="9"/>
      <c r="H820" s="9"/>
      <c r="I820" s="9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x14ac:dyDescent="0.2">
      <c r="A821" s="1"/>
      <c r="B821" s="1"/>
      <c r="C821" s="1"/>
      <c r="D821" s="1"/>
      <c r="E821" s="1"/>
      <c r="F821" s="1"/>
      <c r="G821" s="9"/>
      <c r="H821" s="9"/>
      <c r="I821" s="9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x14ac:dyDescent="0.2">
      <c r="A822" s="1"/>
      <c r="B822" s="1"/>
      <c r="C822" s="1"/>
      <c r="D822" s="1"/>
      <c r="E822" s="1"/>
      <c r="F822" s="1"/>
      <c r="G822" s="9"/>
      <c r="H822" s="9"/>
      <c r="I822" s="9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x14ac:dyDescent="0.2">
      <c r="A823" s="1"/>
      <c r="B823" s="1"/>
      <c r="C823" s="1"/>
      <c r="D823" s="1"/>
      <c r="E823" s="1"/>
      <c r="F823" s="1"/>
      <c r="G823" s="9"/>
      <c r="H823" s="9"/>
      <c r="I823" s="9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x14ac:dyDescent="0.2">
      <c r="A824" s="1"/>
      <c r="B824" s="1"/>
      <c r="C824" s="1"/>
      <c r="D824" s="1"/>
      <c r="E824" s="1"/>
      <c r="F824" s="1"/>
      <c r="G824" s="9"/>
      <c r="H824" s="9"/>
      <c r="I824" s="9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x14ac:dyDescent="0.2">
      <c r="A825" s="1"/>
      <c r="B825" s="1"/>
      <c r="C825" s="1"/>
      <c r="D825" s="1"/>
      <c r="E825" s="1"/>
      <c r="F825" s="1"/>
      <c r="G825" s="9"/>
      <c r="H825" s="9"/>
      <c r="I825" s="9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x14ac:dyDescent="0.2">
      <c r="A826" s="1"/>
      <c r="B826" s="1"/>
      <c r="C826" s="1"/>
      <c r="D826" s="1"/>
      <c r="E826" s="1"/>
      <c r="F826" s="1"/>
      <c r="G826" s="9"/>
      <c r="H826" s="9"/>
      <c r="I826" s="9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x14ac:dyDescent="0.2">
      <c r="A827" s="1"/>
      <c r="B827" s="1"/>
      <c r="C827" s="1"/>
      <c r="D827" s="1"/>
      <c r="E827" s="1"/>
      <c r="F827" s="1"/>
      <c r="G827" s="9"/>
      <c r="H827" s="9"/>
      <c r="I827" s="9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x14ac:dyDescent="0.2">
      <c r="A828" s="1"/>
      <c r="B828" s="1"/>
      <c r="C828" s="1"/>
      <c r="D828" s="1"/>
      <c r="E828" s="1"/>
      <c r="F828" s="1"/>
      <c r="G828" s="9"/>
      <c r="H828" s="9"/>
      <c r="I828" s="9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x14ac:dyDescent="0.2">
      <c r="A829" s="1"/>
      <c r="B829" s="1"/>
      <c r="C829" s="1"/>
      <c r="D829" s="1"/>
      <c r="E829" s="1"/>
      <c r="F829" s="1"/>
      <c r="G829" s="9"/>
      <c r="H829" s="9"/>
      <c r="I829" s="9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x14ac:dyDescent="0.2">
      <c r="A830" s="1"/>
      <c r="B830" s="1"/>
      <c r="C830" s="1"/>
      <c r="D830" s="1"/>
      <c r="E830" s="1"/>
      <c r="F830" s="1"/>
      <c r="G830" s="9"/>
      <c r="H830" s="9"/>
      <c r="I830" s="9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x14ac:dyDescent="0.2">
      <c r="A831" s="1"/>
      <c r="B831" s="1"/>
      <c r="C831" s="1"/>
      <c r="D831" s="1"/>
      <c r="E831" s="1"/>
      <c r="F831" s="1"/>
      <c r="G831" s="9"/>
      <c r="H831" s="9"/>
      <c r="I831" s="9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x14ac:dyDescent="0.2">
      <c r="A832" s="1"/>
      <c r="B832" s="1"/>
      <c r="C832" s="1"/>
      <c r="D832" s="1"/>
      <c r="E832" s="1"/>
      <c r="F832" s="1"/>
      <c r="G832" s="9"/>
      <c r="H832" s="9"/>
      <c r="I832" s="9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x14ac:dyDescent="0.2">
      <c r="A833" s="1"/>
      <c r="B833" s="1"/>
      <c r="C833" s="1"/>
      <c r="D833" s="1"/>
      <c r="E833" s="1"/>
      <c r="F833" s="1"/>
      <c r="G833" s="9"/>
      <c r="H833" s="9"/>
      <c r="I833" s="9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x14ac:dyDescent="0.2">
      <c r="A834" s="1"/>
      <c r="B834" s="1"/>
      <c r="C834" s="1"/>
      <c r="D834" s="1"/>
      <c r="E834" s="1"/>
      <c r="F834" s="1"/>
      <c r="G834" s="9"/>
      <c r="H834" s="9"/>
      <c r="I834" s="9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x14ac:dyDescent="0.2">
      <c r="A835" s="1"/>
      <c r="B835" s="1"/>
      <c r="C835" s="1"/>
      <c r="D835" s="1"/>
      <c r="E835" s="1"/>
      <c r="F835" s="1"/>
      <c r="G835" s="9"/>
      <c r="H835" s="9"/>
      <c r="I835" s="9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x14ac:dyDescent="0.2">
      <c r="A836" s="1"/>
      <c r="B836" s="1"/>
      <c r="C836" s="1"/>
      <c r="D836" s="1"/>
      <c r="E836" s="1"/>
      <c r="F836" s="1"/>
      <c r="G836" s="9"/>
      <c r="H836" s="9"/>
      <c r="I836" s="9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x14ac:dyDescent="0.2">
      <c r="A837" s="1"/>
      <c r="B837" s="1"/>
      <c r="C837" s="1"/>
      <c r="D837" s="1"/>
      <c r="E837" s="1"/>
      <c r="F837" s="1"/>
      <c r="G837" s="9"/>
      <c r="H837" s="9"/>
      <c r="I837" s="9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x14ac:dyDescent="0.2">
      <c r="A838" s="1"/>
      <c r="B838" s="1"/>
      <c r="C838" s="1"/>
      <c r="D838" s="1"/>
      <c r="E838" s="1"/>
      <c r="F838" s="1"/>
      <c r="G838" s="9"/>
      <c r="H838" s="9"/>
      <c r="I838" s="9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x14ac:dyDescent="0.2">
      <c r="A839" s="1"/>
      <c r="B839" s="1"/>
      <c r="C839" s="1"/>
      <c r="D839" s="1"/>
      <c r="E839" s="1"/>
      <c r="F839" s="1"/>
      <c r="G839" s="9"/>
      <c r="H839" s="9"/>
      <c r="I839" s="9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x14ac:dyDescent="0.2">
      <c r="A840" s="1"/>
      <c r="B840" s="1"/>
      <c r="C840" s="1"/>
      <c r="D840" s="1"/>
      <c r="E840" s="1"/>
      <c r="F840" s="1"/>
      <c r="G840" s="9"/>
      <c r="H840" s="9"/>
      <c r="I840" s="9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x14ac:dyDescent="0.2">
      <c r="A841" s="1"/>
      <c r="B841" s="1"/>
      <c r="C841" s="1"/>
      <c r="D841" s="1"/>
      <c r="E841" s="1"/>
      <c r="F841" s="1"/>
      <c r="G841" s="9"/>
      <c r="H841" s="9"/>
      <c r="I841" s="9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x14ac:dyDescent="0.2">
      <c r="A842" s="1"/>
      <c r="B842" s="1"/>
      <c r="C842" s="1"/>
      <c r="D842" s="1"/>
      <c r="E842" s="1"/>
      <c r="F842" s="1"/>
      <c r="G842" s="9"/>
      <c r="H842" s="9"/>
      <c r="I842" s="9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x14ac:dyDescent="0.2">
      <c r="A843" s="1"/>
      <c r="B843" s="1"/>
      <c r="C843" s="1"/>
      <c r="D843" s="1"/>
      <c r="E843" s="1"/>
      <c r="F843" s="1"/>
      <c r="G843" s="9"/>
      <c r="H843" s="9"/>
      <c r="I843" s="9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x14ac:dyDescent="0.2">
      <c r="A844" s="1"/>
      <c r="B844" s="1"/>
      <c r="C844" s="1"/>
      <c r="D844" s="1"/>
      <c r="E844" s="1"/>
      <c r="F844" s="1"/>
      <c r="G844" s="9"/>
      <c r="H844" s="9"/>
      <c r="I844" s="9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x14ac:dyDescent="0.2">
      <c r="A845" s="1"/>
      <c r="B845" s="1"/>
      <c r="C845" s="1"/>
      <c r="D845" s="1"/>
      <c r="E845" s="1"/>
      <c r="F845" s="1"/>
      <c r="G845" s="9"/>
      <c r="H845" s="9"/>
      <c r="I845" s="9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x14ac:dyDescent="0.2">
      <c r="A846" s="1"/>
      <c r="B846" s="1"/>
      <c r="C846" s="1"/>
      <c r="D846" s="1"/>
      <c r="E846" s="1"/>
      <c r="F846" s="1"/>
      <c r="G846" s="9"/>
      <c r="H846" s="9"/>
      <c r="I846" s="9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x14ac:dyDescent="0.2">
      <c r="A847" s="1"/>
      <c r="B847" s="1"/>
      <c r="C847" s="1"/>
      <c r="D847" s="1"/>
      <c r="E847" s="1"/>
      <c r="F847" s="1"/>
      <c r="G847" s="9"/>
      <c r="H847" s="9"/>
      <c r="I847" s="9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x14ac:dyDescent="0.2">
      <c r="A848" s="1"/>
      <c r="B848" s="1"/>
      <c r="C848" s="1"/>
      <c r="D848" s="1"/>
      <c r="E848" s="1"/>
      <c r="F848" s="1"/>
      <c r="G848" s="9"/>
      <c r="H848" s="9"/>
      <c r="I848" s="9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x14ac:dyDescent="0.2">
      <c r="A849" s="1"/>
      <c r="B849" s="1"/>
      <c r="C849" s="1"/>
      <c r="D849" s="1"/>
      <c r="E849" s="1"/>
      <c r="F849" s="1"/>
      <c r="G849" s="9"/>
      <c r="H849" s="9"/>
      <c r="I849" s="9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x14ac:dyDescent="0.2">
      <c r="A850" s="1"/>
      <c r="B850" s="1"/>
      <c r="C850" s="1"/>
      <c r="D850" s="1"/>
      <c r="E850" s="1"/>
      <c r="F850" s="1"/>
      <c r="G850" s="9"/>
      <c r="H850" s="9"/>
      <c r="I850" s="9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x14ac:dyDescent="0.2">
      <c r="A851" s="1"/>
      <c r="B851" s="1"/>
      <c r="C851" s="1"/>
      <c r="D851" s="1"/>
      <c r="E851" s="1"/>
      <c r="F851" s="1"/>
      <c r="G851" s="9"/>
      <c r="H851" s="9"/>
      <c r="I851" s="9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x14ac:dyDescent="0.2">
      <c r="A852" s="1"/>
      <c r="B852" s="1"/>
      <c r="C852" s="1"/>
      <c r="D852" s="1"/>
      <c r="E852" s="1"/>
      <c r="F852" s="1"/>
      <c r="G852" s="9"/>
      <c r="H852" s="9"/>
      <c r="I852" s="9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x14ac:dyDescent="0.2">
      <c r="A853" s="1"/>
      <c r="B853" s="1"/>
      <c r="C853" s="1"/>
      <c r="D853" s="1"/>
      <c r="E853" s="1"/>
      <c r="F853" s="1"/>
      <c r="G853" s="9"/>
      <c r="H853" s="9"/>
      <c r="I853" s="9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x14ac:dyDescent="0.2">
      <c r="A854" s="1"/>
      <c r="B854" s="1"/>
      <c r="C854" s="1"/>
      <c r="D854" s="1"/>
      <c r="E854" s="1"/>
      <c r="F854" s="1"/>
      <c r="G854" s="9"/>
      <c r="H854" s="9"/>
      <c r="I854" s="9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x14ac:dyDescent="0.2">
      <c r="A855" s="1"/>
      <c r="B855" s="1"/>
      <c r="C855" s="1"/>
      <c r="D855" s="1"/>
      <c r="E855" s="1"/>
      <c r="F855" s="1"/>
      <c r="G855" s="9"/>
      <c r="H855" s="9"/>
      <c r="I855" s="9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x14ac:dyDescent="0.2">
      <c r="A856" s="1"/>
      <c r="B856" s="1"/>
      <c r="C856" s="1"/>
      <c r="D856" s="1"/>
      <c r="E856" s="1"/>
      <c r="F856" s="1"/>
      <c r="G856" s="9"/>
      <c r="H856" s="9"/>
      <c r="I856" s="9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x14ac:dyDescent="0.2">
      <c r="A857" s="1"/>
      <c r="B857" s="1"/>
      <c r="C857" s="1"/>
      <c r="D857" s="1"/>
      <c r="E857" s="1"/>
      <c r="F857" s="1"/>
      <c r="G857" s="9"/>
      <c r="H857" s="9"/>
      <c r="I857" s="9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x14ac:dyDescent="0.2">
      <c r="A858" s="1"/>
      <c r="B858" s="1"/>
      <c r="C858" s="1"/>
      <c r="D858" s="1"/>
      <c r="E858" s="1"/>
      <c r="F858" s="1"/>
      <c r="G858" s="9"/>
      <c r="H858" s="9"/>
      <c r="I858" s="9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x14ac:dyDescent="0.2">
      <c r="A859" s="1"/>
      <c r="B859" s="1"/>
      <c r="C859" s="1"/>
      <c r="D859" s="1"/>
      <c r="E859" s="1"/>
      <c r="F859" s="1"/>
      <c r="G859" s="9"/>
      <c r="H859" s="9"/>
      <c r="I859" s="9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x14ac:dyDescent="0.2">
      <c r="A860" s="1"/>
      <c r="B860" s="1"/>
      <c r="C860" s="1"/>
      <c r="D860" s="1"/>
      <c r="E860" s="1"/>
      <c r="F860" s="1"/>
      <c r="G860" s="9"/>
      <c r="H860" s="9"/>
      <c r="I860" s="9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x14ac:dyDescent="0.2">
      <c r="A861" s="1"/>
      <c r="B861" s="1"/>
      <c r="C861" s="1"/>
      <c r="D861" s="1"/>
      <c r="E861" s="1"/>
      <c r="F861" s="1"/>
      <c r="G861" s="9"/>
      <c r="H861" s="9"/>
      <c r="I861" s="9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x14ac:dyDescent="0.2">
      <c r="A862" s="1"/>
      <c r="B862" s="1"/>
      <c r="C862" s="1"/>
      <c r="D862" s="1"/>
      <c r="E862" s="1"/>
      <c r="F862" s="1"/>
      <c r="G862" s="9"/>
      <c r="H862" s="9"/>
      <c r="I862" s="9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x14ac:dyDescent="0.2">
      <c r="A863" s="1"/>
      <c r="B863" s="1"/>
      <c r="C863" s="1"/>
      <c r="D863" s="1"/>
      <c r="E863" s="1"/>
      <c r="F863" s="1"/>
      <c r="G863" s="9"/>
      <c r="H863" s="9"/>
      <c r="I863" s="9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x14ac:dyDescent="0.2">
      <c r="A864" s="1"/>
      <c r="B864" s="1"/>
      <c r="C864" s="1"/>
      <c r="D864" s="1"/>
      <c r="E864" s="1"/>
      <c r="F864" s="1"/>
      <c r="G864" s="9"/>
      <c r="H864" s="9"/>
      <c r="I864" s="9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x14ac:dyDescent="0.2">
      <c r="A865" s="1"/>
      <c r="B865" s="1"/>
      <c r="C865" s="1"/>
      <c r="D865" s="1"/>
      <c r="E865" s="1"/>
      <c r="F865" s="1"/>
      <c r="G865" s="9"/>
      <c r="H865" s="9"/>
      <c r="I865" s="9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x14ac:dyDescent="0.2">
      <c r="A866" s="1"/>
      <c r="B866" s="1"/>
      <c r="C866" s="1"/>
      <c r="D866" s="1"/>
      <c r="E866" s="1"/>
      <c r="F866" s="1"/>
      <c r="G866" s="9"/>
      <c r="H866" s="9"/>
      <c r="I866" s="9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x14ac:dyDescent="0.2">
      <c r="A867" s="1"/>
      <c r="B867" s="1"/>
      <c r="C867" s="1"/>
      <c r="D867" s="1"/>
      <c r="E867" s="1"/>
      <c r="F867" s="1"/>
      <c r="G867" s="9"/>
      <c r="H867" s="9"/>
      <c r="I867" s="9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x14ac:dyDescent="0.2">
      <c r="A868" s="1"/>
      <c r="B868" s="1"/>
      <c r="C868" s="1"/>
      <c r="D868" s="1"/>
      <c r="E868" s="1"/>
      <c r="F868" s="1"/>
      <c r="G868" s="9"/>
      <c r="H868" s="9"/>
      <c r="I868" s="9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x14ac:dyDescent="0.2">
      <c r="A869" s="1"/>
      <c r="B869" s="1"/>
      <c r="C869" s="1"/>
      <c r="D869" s="1"/>
      <c r="E869" s="1"/>
      <c r="F869" s="1"/>
      <c r="G869" s="9"/>
      <c r="H869" s="9"/>
      <c r="I869" s="9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x14ac:dyDescent="0.2">
      <c r="A870" s="1"/>
      <c r="B870" s="1"/>
      <c r="C870" s="1"/>
      <c r="D870" s="1"/>
      <c r="E870" s="1"/>
      <c r="F870" s="1"/>
      <c r="G870" s="9"/>
      <c r="H870" s="9"/>
      <c r="I870" s="9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x14ac:dyDescent="0.2">
      <c r="A871" s="1"/>
      <c r="B871" s="1"/>
      <c r="C871" s="1"/>
      <c r="D871" s="1"/>
      <c r="E871" s="1"/>
      <c r="F871" s="1"/>
      <c r="G871" s="9"/>
      <c r="H871" s="9"/>
      <c r="I871" s="9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x14ac:dyDescent="0.2">
      <c r="A872" s="1"/>
      <c r="B872" s="1"/>
      <c r="C872" s="1"/>
      <c r="D872" s="1"/>
      <c r="E872" s="1"/>
      <c r="F872" s="1"/>
      <c r="G872" s="9"/>
      <c r="H872" s="9"/>
      <c r="I872" s="9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x14ac:dyDescent="0.2">
      <c r="A873" s="1"/>
      <c r="B873" s="1"/>
      <c r="C873" s="1"/>
      <c r="D873" s="1"/>
      <c r="E873" s="1"/>
      <c r="F873" s="1"/>
      <c r="G873" s="9"/>
      <c r="H873" s="9"/>
      <c r="I873" s="9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x14ac:dyDescent="0.2">
      <c r="A874" s="1"/>
      <c r="B874" s="1"/>
      <c r="C874" s="1"/>
      <c r="D874" s="1"/>
      <c r="E874" s="1"/>
      <c r="F874" s="1"/>
      <c r="G874" s="9"/>
      <c r="H874" s="9"/>
      <c r="I874" s="9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x14ac:dyDescent="0.2">
      <c r="A875" s="1"/>
      <c r="B875" s="1"/>
      <c r="C875" s="1"/>
      <c r="D875" s="1"/>
      <c r="E875" s="1"/>
      <c r="F875" s="1"/>
      <c r="G875" s="9"/>
      <c r="H875" s="9"/>
      <c r="I875" s="9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x14ac:dyDescent="0.2">
      <c r="A876" s="1"/>
      <c r="B876" s="1"/>
      <c r="C876" s="1"/>
      <c r="D876" s="1"/>
      <c r="E876" s="1"/>
      <c r="F876" s="1"/>
      <c r="G876" s="9"/>
      <c r="H876" s="9"/>
      <c r="I876" s="9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x14ac:dyDescent="0.2">
      <c r="A877" s="1"/>
      <c r="B877" s="1"/>
      <c r="C877" s="1"/>
      <c r="D877" s="1"/>
      <c r="E877" s="1"/>
      <c r="F877" s="1"/>
      <c r="G877" s="9"/>
      <c r="H877" s="9"/>
      <c r="I877" s="9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x14ac:dyDescent="0.2">
      <c r="A878" s="1"/>
      <c r="B878" s="1"/>
      <c r="C878" s="1"/>
      <c r="D878" s="1"/>
      <c r="E878" s="1"/>
      <c r="F878" s="1"/>
      <c r="G878" s="9"/>
      <c r="H878" s="9"/>
      <c r="I878" s="9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x14ac:dyDescent="0.2">
      <c r="A879" s="1"/>
      <c r="B879" s="1"/>
      <c r="C879" s="1"/>
      <c r="D879" s="1"/>
      <c r="E879" s="1"/>
      <c r="F879" s="1"/>
      <c r="G879" s="9"/>
      <c r="H879" s="9"/>
      <c r="I879" s="9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x14ac:dyDescent="0.2">
      <c r="A880" s="1"/>
      <c r="B880" s="1"/>
      <c r="C880" s="1"/>
      <c r="D880" s="1"/>
      <c r="E880" s="1"/>
      <c r="F880" s="1"/>
      <c r="G880" s="9"/>
      <c r="H880" s="9"/>
      <c r="I880" s="9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x14ac:dyDescent="0.2">
      <c r="A881" s="1"/>
      <c r="B881" s="1"/>
      <c r="C881" s="1"/>
      <c r="D881" s="1"/>
      <c r="E881" s="1"/>
      <c r="F881" s="1"/>
      <c r="G881" s="9"/>
      <c r="H881" s="9"/>
      <c r="I881" s="9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x14ac:dyDescent="0.2">
      <c r="A882" s="1"/>
      <c r="B882" s="1"/>
      <c r="C882" s="1"/>
      <c r="D882" s="1"/>
      <c r="E882" s="1"/>
      <c r="F882" s="1"/>
      <c r="G882" s="9"/>
      <c r="H882" s="9"/>
      <c r="I882" s="9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x14ac:dyDescent="0.2">
      <c r="A883" s="1"/>
      <c r="B883" s="1"/>
      <c r="C883" s="1"/>
      <c r="D883" s="1"/>
      <c r="E883" s="1"/>
      <c r="F883" s="1"/>
      <c r="G883" s="9"/>
      <c r="H883" s="9"/>
      <c r="I883" s="9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x14ac:dyDescent="0.2">
      <c r="A884" s="1"/>
      <c r="B884" s="1"/>
      <c r="C884" s="1"/>
      <c r="D884" s="1"/>
      <c r="E884" s="1"/>
      <c r="F884" s="1"/>
      <c r="G884" s="9"/>
      <c r="H884" s="9"/>
      <c r="I884" s="9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x14ac:dyDescent="0.2">
      <c r="A885" s="1"/>
      <c r="B885" s="1"/>
      <c r="C885" s="1"/>
      <c r="D885" s="1"/>
      <c r="E885" s="1"/>
      <c r="F885" s="1"/>
      <c r="G885" s="9"/>
      <c r="H885" s="9"/>
      <c r="I885" s="9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x14ac:dyDescent="0.2">
      <c r="A886" s="1"/>
      <c r="B886" s="1"/>
      <c r="C886" s="1"/>
      <c r="D886" s="1"/>
      <c r="E886" s="1"/>
      <c r="F886" s="1"/>
      <c r="G886" s="9"/>
      <c r="H886" s="9"/>
      <c r="I886" s="9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x14ac:dyDescent="0.2">
      <c r="A887" s="1"/>
      <c r="B887" s="1"/>
      <c r="C887" s="1"/>
      <c r="D887" s="1"/>
      <c r="E887" s="1"/>
      <c r="F887" s="1"/>
      <c r="G887" s="9"/>
      <c r="H887" s="9"/>
      <c r="I887" s="9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x14ac:dyDescent="0.2">
      <c r="A888" s="1"/>
      <c r="B888" s="1"/>
      <c r="C888" s="1"/>
      <c r="D888" s="1"/>
      <c r="E888" s="1"/>
      <c r="F888" s="1"/>
      <c r="G888" s="9"/>
      <c r="H888" s="9"/>
      <c r="I888" s="9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x14ac:dyDescent="0.2">
      <c r="A889" s="1"/>
      <c r="B889" s="1"/>
      <c r="C889" s="1"/>
      <c r="D889" s="1"/>
      <c r="E889" s="1"/>
      <c r="F889" s="1"/>
      <c r="G889" s="9"/>
      <c r="H889" s="9"/>
      <c r="I889" s="9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x14ac:dyDescent="0.2">
      <c r="A890" s="1"/>
      <c r="B890" s="1"/>
      <c r="C890" s="1"/>
      <c r="D890" s="1"/>
      <c r="E890" s="1"/>
      <c r="F890" s="1"/>
      <c r="G890" s="9"/>
      <c r="H890" s="9"/>
      <c r="I890" s="9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x14ac:dyDescent="0.2">
      <c r="A891" s="1"/>
      <c r="B891" s="1"/>
      <c r="C891" s="1"/>
      <c r="D891" s="1"/>
      <c r="E891" s="1"/>
      <c r="F891" s="1"/>
      <c r="G891" s="9"/>
      <c r="H891" s="9"/>
      <c r="I891" s="9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x14ac:dyDescent="0.2">
      <c r="A892" s="1"/>
      <c r="B892" s="1"/>
      <c r="C892" s="1"/>
      <c r="D892" s="1"/>
      <c r="E892" s="1"/>
      <c r="F892" s="1"/>
      <c r="G892" s="9"/>
      <c r="H892" s="9"/>
      <c r="I892" s="9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x14ac:dyDescent="0.2">
      <c r="A893" s="1"/>
      <c r="B893" s="1"/>
      <c r="C893" s="1"/>
      <c r="D893" s="1"/>
      <c r="E893" s="1"/>
      <c r="F893" s="1"/>
      <c r="G893" s="9"/>
      <c r="H893" s="9"/>
      <c r="I893" s="9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x14ac:dyDescent="0.2">
      <c r="A894" s="1"/>
      <c r="B894" s="1"/>
      <c r="C894" s="1"/>
      <c r="D894" s="1"/>
      <c r="E894" s="1"/>
      <c r="F894" s="1"/>
      <c r="G894" s="9"/>
      <c r="H894" s="9"/>
      <c r="I894" s="9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x14ac:dyDescent="0.2">
      <c r="A895" s="1"/>
      <c r="B895" s="1"/>
      <c r="C895" s="1"/>
      <c r="D895" s="1"/>
      <c r="E895" s="1"/>
      <c r="F895" s="1"/>
      <c r="G895" s="9"/>
      <c r="H895" s="9"/>
      <c r="I895" s="9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x14ac:dyDescent="0.2">
      <c r="A896" s="1"/>
      <c r="B896" s="1"/>
      <c r="C896" s="1"/>
      <c r="D896" s="1"/>
      <c r="E896" s="1"/>
      <c r="F896" s="1"/>
      <c r="G896" s="9"/>
      <c r="H896" s="9"/>
      <c r="I896" s="9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x14ac:dyDescent="0.2">
      <c r="A897" s="1"/>
      <c r="B897" s="1"/>
      <c r="C897" s="1"/>
      <c r="D897" s="1"/>
      <c r="E897" s="1"/>
      <c r="F897" s="1"/>
      <c r="G897" s="9"/>
      <c r="H897" s="9"/>
      <c r="I897" s="9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x14ac:dyDescent="0.2">
      <c r="A898" s="1"/>
      <c r="B898" s="1"/>
      <c r="C898" s="1"/>
      <c r="D898" s="1"/>
      <c r="E898" s="1"/>
      <c r="F898" s="1"/>
      <c r="G898" s="9"/>
      <c r="H898" s="9"/>
      <c r="I898" s="9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x14ac:dyDescent="0.2">
      <c r="A899" s="1"/>
      <c r="B899" s="1"/>
      <c r="C899" s="1"/>
      <c r="D899" s="1"/>
      <c r="E899" s="1"/>
      <c r="F899" s="1"/>
      <c r="G899" s="9"/>
      <c r="H899" s="9"/>
      <c r="I899" s="9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x14ac:dyDescent="0.2">
      <c r="A900" s="1"/>
      <c r="B900" s="1"/>
      <c r="C900" s="1"/>
      <c r="D900" s="1"/>
      <c r="E900" s="1"/>
      <c r="F900" s="1"/>
      <c r="G900" s="9"/>
      <c r="H900" s="9"/>
      <c r="I900" s="9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x14ac:dyDescent="0.2">
      <c r="A901" s="1"/>
      <c r="B901" s="1"/>
      <c r="C901" s="1"/>
      <c r="D901" s="1"/>
      <c r="E901" s="1"/>
      <c r="F901" s="1"/>
      <c r="G901" s="9"/>
      <c r="H901" s="9"/>
      <c r="I901" s="9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x14ac:dyDescent="0.2">
      <c r="A902" s="1"/>
      <c r="B902" s="1"/>
      <c r="C902" s="1"/>
      <c r="D902" s="1"/>
      <c r="E902" s="1"/>
      <c r="F902" s="1"/>
      <c r="G902" s="9"/>
      <c r="H902" s="9"/>
      <c r="I902" s="9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x14ac:dyDescent="0.2">
      <c r="A903" s="1"/>
      <c r="B903" s="1"/>
      <c r="C903" s="1"/>
      <c r="D903" s="1"/>
      <c r="E903" s="1"/>
      <c r="F903" s="1"/>
      <c r="G903" s="9"/>
      <c r="H903" s="9"/>
      <c r="I903" s="9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x14ac:dyDescent="0.2">
      <c r="A904" s="1"/>
      <c r="B904" s="1"/>
      <c r="C904" s="1"/>
      <c r="D904" s="1"/>
      <c r="E904" s="1"/>
      <c r="F904" s="1"/>
      <c r="G904" s="9"/>
      <c r="H904" s="9"/>
      <c r="I904" s="9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x14ac:dyDescent="0.2">
      <c r="A905" s="1"/>
      <c r="B905" s="1"/>
      <c r="C905" s="1"/>
      <c r="D905" s="1"/>
      <c r="E905" s="1"/>
      <c r="F905" s="1"/>
      <c r="G905" s="9"/>
      <c r="H905" s="9"/>
      <c r="I905" s="9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x14ac:dyDescent="0.2">
      <c r="A906" s="1"/>
      <c r="B906" s="1"/>
      <c r="C906" s="1"/>
      <c r="D906" s="1"/>
      <c r="E906" s="1"/>
      <c r="F906" s="1"/>
      <c r="G906" s="9"/>
      <c r="H906" s="9"/>
      <c r="I906" s="9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x14ac:dyDescent="0.2">
      <c r="A907" s="1"/>
      <c r="B907" s="1"/>
      <c r="C907" s="1"/>
      <c r="D907" s="1"/>
      <c r="E907" s="1"/>
      <c r="F907" s="1"/>
      <c r="G907" s="9"/>
      <c r="H907" s="9"/>
      <c r="I907" s="9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x14ac:dyDescent="0.2">
      <c r="A908" s="1"/>
      <c r="B908" s="1"/>
      <c r="C908" s="1"/>
      <c r="D908" s="1"/>
      <c r="E908" s="1"/>
      <c r="F908" s="1"/>
      <c r="G908" s="9"/>
      <c r="H908" s="9"/>
      <c r="I908" s="9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x14ac:dyDescent="0.2">
      <c r="A909" s="1"/>
      <c r="B909" s="1"/>
      <c r="C909" s="1"/>
      <c r="D909" s="1"/>
      <c r="E909" s="1"/>
      <c r="F909" s="1"/>
      <c r="G909" s="9"/>
      <c r="H909" s="9"/>
      <c r="I909" s="9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x14ac:dyDescent="0.2">
      <c r="A910" s="1"/>
      <c r="B910" s="1"/>
      <c r="C910" s="1"/>
      <c r="D910" s="1"/>
      <c r="E910" s="1"/>
      <c r="F910" s="1"/>
      <c r="G910" s="9"/>
      <c r="H910" s="9"/>
      <c r="I910" s="9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x14ac:dyDescent="0.2">
      <c r="A911" s="1"/>
      <c r="B911" s="1"/>
      <c r="C911" s="1"/>
      <c r="D911" s="1"/>
      <c r="E911" s="1"/>
      <c r="F911" s="1"/>
      <c r="G911" s="9"/>
      <c r="H911" s="9"/>
      <c r="I911" s="9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x14ac:dyDescent="0.2">
      <c r="A912" s="1"/>
      <c r="B912" s="1"/>
      <c r="C912" s="1"/>
      <c r="D912" s="1"/>
      <c r="E912" s="1"/>
      <c r="F912" s="1"/>
      <c r="G912" s="9"/>
      <c r="H912" s="9"/>
      <c r="I912" s="9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x14ac:dyDescent="0.2">
      <c r="A913" s="1"/>
      <c r="B913" s="1"/>
      <c r="C913" s="1"/>
      <c r="D913" s="1"/>
      <c r="E913" s="1"/>
      <c r="F913" s="1"/>
      <c r="G913" s="9"/>
      <c r="H913" s="9"/>
      <c r="I913" s="9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x14ac:dyDescent="0.2">
      <c r="A914" s="1"/>
      <c r="B914" s="1"/>
      <c r="C914" s="1"/>
      <c r="D914" s="1"/>
      <c r="E914" s="1"/>
      <c r="F914" s="1"/>
      <c r="G914" s="9"/>
      <c r="H914" s="9"/>
      <c r="I914" s="9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x14ac:dyDescent="0.2">
      <c r="A915" s="1"/>
      <c r="B915" s="1"/>
      <c r="C915" s="1"/>
      <c r="D915" s="1"/>
      <c r="E915" s="1"/>
      <c r="F915" s="1"/>
      <c r="G915" s="9"/>
      <c r="H915" s="9"/>
      <c r="I915" s="9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x14ac:dyDescent="0.2">
      <c r="A916" s="1"/>
      <c r="B916" s="1"/>
      <c r="C916" s="1"/>
      <c r="D916" s="1"/>
      <c r="E916" s="1"/>
      <c r="F916" s="1"/>
      <c r="G916" s="9"/>
      <c r="H916" s="9"/>
      <c r="I916" s="9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x14ac:dyDescent="0.2">
      <c r="A917" s="1"/>
      <c r="B917" s="1"/>
      <c r="C917" s="1"/>
      <c r="D917" s="1"/>
      <c r="E917" s="1"/>
      <c r="F917" s="1"/>
      <c r="G917" s="9"/>
      <c r="H917" s="9"/>
      <c r="I917" s="9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x14ac:dyDescent="0.2">
      <c r="A918" s="1"/>
      <c r="B918" s="1"/>
      <c r="C918" s="1"/>
      <c r="D918" s="1"/>
      <c r="E918" s="1"/>
      <c r="F918" s="1"/>
      <c r="G918" s="9"/>
      <c r="H918" s="9"/>
      <c r="I918" s="9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x14ac:dyDescent="0.2">
      <c r="A919" s="1"/>
      <c r="B919" s="1"/>
      <c r="C919" s="1"/>
      <c r="D919" s="1"/>
      <c r="E919" s="1"/>
      <c r="F919" s="1"/>
      <c r="G919" s="9"/>
      <c r="H919" s="9"/>
      <c r="I919" s="9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x14ac:dyDescent="0.2">
      <c r="A920" s="1"/>
      <c r="B920" s="1"/>
      <c r="C920" s="1"/>
      <c r="D920" s="1"/>
      <c r="E920" s="1"/>
      <c r="F920" s="1"/>
      <c r="G920" s="9"/>
      <c r="H920" s="9"/>
      <c r="I920" s="9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x14ac:dyDescent="0.2">
      <c r="A921" s="1"/>
      <c r="B921" s="1"/>
      <c r="C921" s="1"/>
      <c r="D921" s="1"/>
      <c r="E921" s="1"/>
      <c r="F921" s="1"/>
      <c r="G921" s="9"/>
      <c r="H921" s="9"/>
      <c r="I921" s="9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x14ac:dyDescent="0.2">
      <c r="A922" s="1"/>
      <c r="B922" s="1"/>
      <c r="C922" s="1"/>
      <c r="D922" s="1"/>
      <c r="E922" s="1"/>
      <c r="F922" s="1"/>
      <c r="G922" s="9"/>
      <c r="H922" s="9"/>
      <c r="I922" s="9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x14ac:dyDescent="0.2">
      <c r="A923" s="1"/>
      <c r="B923" s="1"/>
      <c r="C923" s="1"/>
      <c r="D923" s="1"/>
      <c r="E923" s="1"/>
      <c r="F923" s="1"/>
      <c r="G923" s="9"/>
      <c r="H923" s="9"/>
      <c r="I923" s="9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x14ac:dyDescent="0.2">
      <c r="A924" s="1"/>
      <c r="B924" s="1"/>
      <c r="C924" s="1"/>
      <c r="D924" s="1"/>
      <c r="E924" s="1"/>
      <c r="F924" s="1"/>
      <c r="G924" s="9"/>
      <c r="H924" s="9"/>
      <c r="I924" s="9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x14ac:dyDescent="0.2">
      <c r="A925" s="1"/>
      <c r="B925" s="1"/>
      <c r="C925" s="1"/>
      <c r="D925" s="1"/>
      <c r="E925" s="1"/>
      <c r="F925" s="1"/>
      <c r="G925" s="9"/>
      <c r="H925" s="9"/>
      <c r="I925" s="9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x14ac:dyDescent="0.2">
      <c r="A926" s="1"/>
      <c r="B926" s="1"/>
      <c r="C926" s="1"/>
      <c r="D926" s="1"/>
      <c r="E926" s="1"/>
      <c r="F926" s="1"/>
      <c r="G926" s="9"/>
      <c r="H926" s="9"/>
      <c r="I926" s="9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x14ac:dyDescent="0.2">
      <c r="A927" s="1"/>
      <c r="B927" s="1"/>
      <c r="C927" s="1"/>
      <c r="D927" s="1"/>
      <c r="E927" s="1"/>
      <c r="F927" s="1"/>
      <c r="G927" s="9"/>
      <c r="H927" s="9"/>
      <c r="I927" s="9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x14ac:dyDescent="0.2">
      <c r="A928" s="1"/>
      <c r="B928" s="1"/>
      <c r="C928" s="1"/>
      <c r="D928" s="1"/>
      <c r="E928" s="1"/>
      <c r="F928" s="1"/>
      <c r="G928" s="9"/>
      <c r="H928" s="9"/>
      <c r="I928" s="9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x14ac:dyDescent="0.2">
      <c r="A929" s="1"/>
      <c r="B929" s="1"/>
      <c r="C929" s="1"/>
      <c r="D929" s="1"/>
      <c r="E929" s="1"/>
      <c r="F929" s="1"/>
      <c r="G929" s="9"/>
      <c r="H929" s="9"/>
      <c r="I929" s="9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x14ac:dyDescent="0.2">
      <c r="A930" s="1"/>
      <c r="B930" s="1"/>
      <c r="C930" s="1"/>
      <c r="D930" s="1"/>
      <c r="E930" s="1"/>
      <c r="F930" s="1"/>
      <c r="G930" s="9"/>
      <c r="H930" s="9"/>
      <c r="I930" s="9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x14ac:dyDescent="0.2">
      <c r="A931" s="1"/>
      <c r="B931" s="1"/>
      <c r="C931" s="1"/>
      <c r="D931" s="1"/>
      <c r="E931" s="1"/>
      <c r="F931" s="1"/>
      <c r="G931" s="9"/>
      <c r="H931" s="9"/>
      <c r="I931" s="9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x14ac:dyDescent="0.2">
      <c r="A932" s="1"/>
      <c r="B932" s="1"/>
      <c r="C932" s="1"/>
      <c r="D932" s="1"/>
      <c r="E932" s="1"/>
      <c r="F932" s="1"/>
      <c r="G932" s="9"/>
      <c r="H932" s="9"/>
      <c r="I932" s="9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x14ac:dyDescent="0.2">
      <c r="A933" s="1"/>
      <c r="B933" s="1"/>
      <c r="C933" s="1"/>
      <c r="D933" s="1"/>
      <c r="E933" s="1"/>
      <c r="F933" s="1"/>
      <c r="G933" s="9"/>
      <c r="H933" s="9"/>
      <c r="I933" s="9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x14ac:dyDescent="0.2">
      <c r="A934" s="1"/>
      <c r="B934" s="1"/>
      <c r="C934" s="1"/>
      <c r="D934" s="1"/>
      <c r="E934" s="1"/>
      <c r="F934" s="1"/>
      <c r="G934" s="9"/>
      <c r="H934" s="9"/>
      <c r="I934" s="9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x14ac:dyDescent="0.2">
      <c r="A935" s="1"/>
      <c r="B935" s="1"/>
      <c r="C935" s="1"/>
      <c r="D935" s="1"/>
      <c r="E935" s="1"/>
      <c r="F935" s="1"/>
      <c r="G935" s="9"/>
      <c r="H935" s="9"/>
      <c r="I935" s="9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x14ac:dyDescent="0.2">
      <c r="A936" s="1"/>
      <c r="B936" s="1"/>
      <c r="C936" s="1"/>
      <c r="D936" s="1"/>
      <c r="E936" s="1"/>
      <c r="F936" s="1"/>
      <c r="G936" s="9"/>
      <c r="H936" s="9"/>
      <c r="I936" s="9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x14ac:dyDescent="0.2">
      <c r="A937" s="1"/>
      <c r="B937" s="1"/>
      <c r="C937" s="1"/>
      <c r="D937" s="1"/>
      <c r="E937" s="1"/>
      <c r="F937" s="1"/>
      <c r="G937" s="9"/>
      <c r="H937" s="9"/>
      <c r="I937" s="9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x14ac:dyDescent="0.2">
      <c r="A938" s="1"/>
      <c r="B938" s="1"/>
      <c r="C938" s="1"/>
      <c r="D938" s="1"/>
      <c r="E938" s="1"/>
      <c r="F938" s="1"/>
      <c r="G938" s="9"/>
      <c r="H938" s="9"/>
      <c r="I938" s="9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x14ac:dyDescent="0.2">
      <c r="A939" s="1"/>
      <c r="B939" s="1"/>
      <c r="C939" s="1"/>
      <c r="D939" s="1"/>
      <c r="E939" s="1"/>
      <c r="F939" s="1"/>
      <c r="G939" s="9"/>
      <c r="H939" s="9"/>
      <c r="I939" s="9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x14ac:dyDescent="0.2">
      <c r="A940" s="1"/>
      <c r="B940" s="1"/>
      <c r="C940" s="1"/>
      <c r="D940" s="1"/>
      <c r="E940" s="1"/>
      <c r="F940" s="1"/>
      <c r="G940" s="9"/>
      <c r="H940" s="9"/>
      <c r="I940" s="9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x14ac:dyDescent="0.2">
      <c r="A941" s="1"/>
      <c r="B941" s="1"/>
      <c r="C941" s="1"/>
      <c r="D941" s="1"/>
      <c r="E941" s="1"/>
      <c r="F941" s="1"/>
      <c r="G941" s="9"/>
      <c r="H941" s="9"/>
      <c r="I941" s="9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x14ac:dyDescent="0.2">
      <c r="A942" s="1"/>
      <c r="B942" s="1"/>
      <c r="C942" s="1"/>
      <c r="D942" s="1"/>
      <c r="E942" s="1"/>
      <c r="F942" s="1"/>
      <c r="G942" s="9"/>
      <c r="H942" s="9"/>
      <c r="I942" s="9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x14ac:dyDescent="0.2">
      <c r="A943" s="1"/>
      <c r="B943" s="1"/>
      <c r="C943" s="1"/>
      <c r="D943" s="1"/>
      <c r="E943" s="1"/>
      <c r="F943" s="1"/>
      <c r="G943" s="9"/>
      <c r="H943" s="9"/>
      <c r="I943" s="9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x14ac:dyDescent="0.2">
      <c r="A944" s="1"/>
      <c r="B944" s="1"/>
      <c r="C944" s="1"/>
      <c r="D944" s="1"/>
      <c r="E944" s="1"/>
      <c r="F944" s="1"/>
      <c r="G944" s="9"/>
      <c r="H944" s="9"/>
      <c r="I944" s="9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x14ac:dyDescent="0.2">
      <c r="A945" s="1"/>
      <c r="B945" s="1"/>
      <c r="C945" s="1"/>
      <c r="D945" s="1"/>
      <c r="E945" s="1"/>
      <c r="F945" s="1"/>
      <c r="G945" s="9"/>
      <c r="H945" s="9"/>
      <c r="I945" s="9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x14ac:dyDescent="0.2">
      <c r="A946" s="1"/>
      <c r="B946" s="1"/>
      <c r="C946" s="1"/>
      <c r="D946" s="1"/>
      <c r="E946" s="1"/>
      <c r="F946" s="1"/>
      <c r="G946" s="9"/>
      <c r="H946" s="9"/>
      <c r="I946" s="9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x14ac:dyDescent="0.2">
      <c r="A947" s="1"/>
      <c r="B947" s="1"/>
      <c r="C947" s="1"/>
      <c r="D947" s="1"/>
      <c r="E947" s="1"/>
      <c r="F947" s="1"/>
      <c r="G947" s="9"/>
      <c r="H947" s="9"/>
      <c r="I947" s="9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x14ac:dyDescent="0.2">
      <c r="A948" s="1"/>
      <c r="B948" s="1"/>
      <c r="C948" s="1"/>
      <c r="D948" s="1"/>
      <c r="E948" s="1"/>
      <c r="F948" s="1"/>
      <c r="G948" s="9"/>
      <c r="H948" s="9"/>
      <c r="I948" s="9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x14ac:dyDescent="0.2">
      <c r="A949" s="1"/>
      <c r="B949" s="1"/>
      <c r="C949" s="1"/>
      <c r="D949" s="1"/>
      <c r="E949" s="1"/>
      <c r="F949" s="1"/>
      <c r="G949" s="9"/>
      <c r="H949" s="9"/>
      <c r="I949" s="9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x14ac:dyDescent="0.2">
      <c r="A950" s="1"/>
      <c r="B950" s="1"/>
      <c r="C950" s="1"/>
      <c r="D950" s="1"/>
      <c r="E950" s="1"/>
      <c r="F950" s="1"/>
      <c r="G950" s="9"/>
      <c r="H950" s="9"/>
      <c r="I950" s="9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x14ac:dyDescent="0.2">
      <c r="A951" s="1"/>
      <c r="B951" s="1"/>
      <c r="C951" s="1"/>
      <c r="D951" s="1"/>
      <c r="E951" s="1"/>
      <c r="F951" s="1"/>
      <c r="G951" s="9"/>
      <c r="H951" s="9"/>
      <c r="I951" s="9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x14ac:dyDescent="0.2">
      <c r="A952" s="1"/>
      <c r="B952" s="1"/>
      <c r="C952" s="1"/>
      <c r="D952" s="1"/>
      <c r="E952" s="1"/>
      <c r="F952" s="1"/>
      <c r="G952" s="9"/>
      <c r="H952" s="9"/>
      <c r="I952" s="9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x14ac:dyDescent="0.2">
      <c r="A953" s="1"/>
      <c r="B953" s="1"/>
      <c r="C953" s="1"/>
      <c r="D953" s="1"/>
      <c r="E953" s="1"/>
      <c r="F953" s="1"/>
      <c r="G953" s="9"/>
      <c r="H953" s="9"/>
      <c r="I953" s="9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x14ac:dyDescent="0.2">
      <c r="A954" s="1"/>
      <c r="B954" s="1"/>
      <c r="C954" s="1"/>
      <c r="D954" s="1"/>
      <c r="E954" s="1"/>
      <c r="F954" s="1"/>
      <c r="G954" s="9"/>
      <c r="H954" s="9"/>
      <c r="I954" s="9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x14ac:dyDescent="0.2">
      <c r="A955" s="1"/>
      <c r="B955" s="1"/>
      <c r="C955" s="1"/>
      <c r="D955" s="1"/>
      <c r="E955" s="1"/>
      <c r="F955" s="1"/>
      <c r="G955" s="9"/>
      <c r="H955" s="9"/>
      <c r="I955" s="9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x14ac:dyDescent="0.2">
      <c r="A956" s="1"/>
      <c r="B956" s="1"/>
      <c r="C956" s="1"/>
      <c r="D956" s="1"/>
      <c r="E956" s="1"/>
      <c r="F956" s="1"/>
      <c r="G956" s="9"/>
      <c r="H956" s="9"/>
      <c r="I956" s="9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x14ac:dyDescent="0.2">
      <c r="A957" s="1"/>
      <c r="B957" s="1"/>
      <c r="C957" s="1"/>
      <c r="D957" s="1"/>
      <c r="E957" s="1"/>
      <c r="F957" s="1"/>
      <c r="G957" s="9"/>
      <c r="H957" s="9"/>
      <c r="I957" s="9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x14ac:dyDescent="0.2">
      <c r="A958" s="1"/>
      <c r="B958" s="1"/>
      <c r="C958" s="1"/>
      <c r="D958" s="1"/>
      <c r="E958" s="1"/>
      <c r="F958" s="1"/>
      <c r="G958" s="9"/>
      <c r="H958" s="9"/>
      <c r="I958" s="9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x14ac:dyDescent="0.2">
      <c r="A959" s="1"/>
      <c r="B959" s="1"/>
      <c r="C959" s="1"/>
      <c r="D959" s="1"/>
      <c r="E959" s="1"/>
      <c r="F959" s="1"/>
      <c r="G959" s="9"/>
      <c r="H959" s="9"/>
      <c r="I959" s="9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x14ac:dyDescent="0.2">
      <c r="A960" s="1"/>
      <c r="B960" s="1"/>
      <c r="C960" s="1"/>
      <c r="D960" s="1"/>
      <c r="E960" s="1"/>
      <c r="F960" s="1"/>
      <c r="G960" s="9"/>
      <c r="H960" s="9"/>
      <c r="I960" s="9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x14ac:dyDescent="0.2">
      <c r="A961" s="1"/>
      <c r="B961" s="1"/>
      <c r="C961" s="1"/>
      <c r="D961" s="1"/>
      <c r="E961" s="1"/>
      <c r="F961" s="1"/>
      <c r="G961" s="9"/>
      <c r="H961" s="9"/>
      <c r="I961" s="9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x14ac:dyDescent="0.2">
      <c r="A962" s="1"/>
      <c r="B962" s="1"/>
      <c r="C962" s="1"/>
      <c r="D962" s="1"/>
      <c r="E962" s="1"/>
      <c r="F962" s="1"/>
      <c r="G962" s="9"/>
      <c r="H962" s="9"/>
      <c r="I962" s="9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x14ac:dyDescent="0.2">
      <c r="A963" s="1"/>
      <c r="B963" s="1"/>
      <c r="C963" s="1"/>
      <c r="D963" s="1"/>
      <c r="E963" s="1"/>
      <c r="F963" s="1"/>
      <c r="G963" s="9"/>
      <c r="H963" s="9"/>
      <c r="I963" s="9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x14ac:dyDescent="0.2">
      <c r="A964" s="1"/>
      <c r="B964" s="1"/>
      <c r="C964" s="1"/>
      <c r="D964" s="1"/>
      <c r="E964" s="1"/>
      <c r="F964" s="1"/>
      <c r="G964" s="9"/>
      <c r="H964" s="9"/>
      <c r="I964" s="9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x14ac:dyDescent="0.2">
      <c r="A965" s="1"/>
      <c r="B965" s="1"/>
      <c r="C965" s="1"/>
      <c r="D965" s="1"/>
      <c r="E965" s="1"/>
      <c r="F965" s="1"/>
      <c r="G965" s="9"/>
      <c r="H965" s="9"/>
      <c r="I965" s="9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x14ac:dyDescent="0.2">
      <c r="A966" s="1"/>
      <c r="B966" s="1"/>
      <c r="C966" s="1"/>
      <c r="D966" s="1"/>
      <c r="E966" s="1"/>
      <c r="F966" s="1"/>
      <c r="G966" s="9"/>
      <c r="H966" s="9"/>
      <c r="I966" s="9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x14ac:dyDescent="0.2">
      <c r="A967" s="1"/>
      <c r="B967" s="1"/>
      <c r="C967" s="1"/>
      <c r="D967" s="1"/>
      <c r="E967" s="1"/>
      <c r="F967" s="1"/>
      <c r="G967" s="9"/>
      <c r="H967" s="9"/>
      <c r="I967" s="9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x14ac:dyDescent="0.2">
      <c r="A968" s="1"/>
      <c r="B968" s="1"/>
      <c r="C968" s="1"/>
      <c r="D968" s="1"/>
      <c r="E968" s="1"/>
      <c r="F968" s="1"/>
      <c r="G968" s="9"/>
      <c r="H968" s="9"/>
      <c r="I968" s="9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x14ac:dyDescent="0.2">
      <c r="A969" s="1"/>
      <c r="B969" s="1"/>
      <c r="C969" s="1"/>
      <c r="D969" s="1"/>
      <c r="E969" s="1"/>
      <c r="F969" s="1"/>
      <c r="G969" s="9"/>
      <c r="H969" s="9"/>
      <c r="I969" s="9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x14ac:dyDescent="0.2">
      <c r="A970" s="1"/>
      <c r="B970" s="1"/>
      <c r="C970" s="1"/>
      <c r="D970" s="1"/>
      <c r="E970" s="1"/>
      <c r="F970" s="1"/>
      <c r="G970" s="9"/>
      <c r="H970" s="9"/>
      <c r="I970" s="9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x14ac:dyDescent="0.2">
      <c r="A971" s="1"/>
      <c r="B971" s="1"/>
      <c r="C971" s="1"/>
      <c r="D971" s="1"/>
      <c r="E971" s="1"/>
      <c r="F971" s="1"/>
      <c r="G971" s="9"/>
      <c r="H971" s="9"/>
      <c r="I971" s="9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x14ac:dyDescent="0.2">
      <c r="A972" s="1"/>
      <c r="B972" s="1"/>
      <c r="C972" s="1"/>
      <c r="D972" s="1"/>
      <c r="E972" s="1"/>
      <c r="F972" s="1"/>
      <c r="G972" s="9"/>
      <c r="H972" s="9"/>
      <c r="I972" s="9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x14ac:dyDescent="0.2">
      <c r="A973" s="1"/>
      <c r="B973" s="1"/>
      <c r="C973" s="1"/>
      <c r="D973" s="1"/>
      <c r="E973" s="1"/>
      <c r="F973" s="1"/>
      <c r="G973" s="9"/>
      <c r="H973" s="9"/>
      <c r="I973" s="9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x14ac:dyDescent="0.2">
      <c r="A974" s="1"/>
      <c r="B974" s="1"/>
      <c r="C974" s="1"/>
      <c r="D974" s="1"/>
      <c r="E974" s="1"/>
      <c r="F974" s="1"/>
      <c r="G974" s="9"/>
      <c r="H974" s="9"/>
      <c r="I974" s="9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x14ac:dyDescent="0.2">
      <c r="A975" s="1"/>
      <c r="B975" s="1"/>
      <c r="C975" s="1"/>
      <c r="D975" s="1"/>
      <c r="E975" s="1"/>
      <c r="F975" s="1"/>
      <c r="G975" s="9"/>
      <c r="H975" s="9"/>
      <c r="I975" s="9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x14ac:dyDescent="0.2">
      <c r="A976" s="1"/>
      <c r="B976" s="1"/>
      <c r="C976" s="1"/>
      <c r="D976" s="1"/>
      <c r="E976" s="1"/>
      <c r="F976" s="1"/>
      <c r="G976" s="9"/>
      <c r="H976" s="9"/>
      <c r="I976" s="9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x14ac:dyDescent="0.2">
      <c r="A977" s="1"/>
      <c r="B977" s="1"/>
      <c r="C977" s="1"/>
      <c r="D977" s="1"/>
      <c r="E977" s="1"/>
      <c r="F977" s="1"/>
      <c r="G977" s="9"/>
      <c r="H977" s="9"/>
      <c r="I977" s="9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x14ac:dyDescent="0.2">
      <c r="A978" s="1"/>
      <c r="B978" s="1"/>
      <c r="C978" s="1"/>
      <c r="D978" s="1"/>
      <c r="E978" s="1"/>
      <c r="F978" s="1"/>
      <c r="G978" s="9"/>
      <c r="H978" s="9"/>
      <c r="I978" s="9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x14ac:dyDescent="0.2">
      <c r="A979" s="1"/>
      <c r="B979" s="1"/>
      <c r="C979" s="1"/>
      <c r="D979" s="1"/>
      <c r="E979" s="1"/>
      <c r="F979" s="1"/>
      <c r="G979" s="9"/>
      <c r="H979" s="9"/>
      <c r="I979" s="9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x14ac:dyDescent="0.2">
      <c r="A980" s="1"/>
      <c r="B980" s="1"/>
      <c r="C980" s="1"/>
      <c r="D980" s="1"/>
      <c r="E980" s="1"/>
      <c r="F980" s="1"/>
      <c r="G980" s="9"/>
      <c r="H980" s="9"/>
      <c r="I980" s="9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x14ac:dyDescent="0.2">
      <c r="A981" s="1"/>
      <c r="B981" s="1"/>
      <c r="C981" s="1"/>
      <c r="D981" s="1"/>
      <c r="E981" s="1"/>
      <c r="F981" s="1"/>
      <c r="G981" s="9"/>
      <c r="H981" s="9"/>
      <c r="I981" s="9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x14ac:dyDescent="0.2">
      <c r="A982" s="1"/>
      <c r="B982" s="1"/>
      <c r="C982" s="1"/>
      <c r="D982" s="1"/>
      <c r="E982" s="1"/>
      <c r="F982" s="1"/>
      <c r="G982" s="9"/>
      <c r="H982" s="9"/>
      <c r="I982" s="9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x14ac:dyDescent="0.2">
      <c r="A983" s="1"/>
      <c r="B983" s="1"/>
      <c r="C983" s="1"/>
      <c r="D983" s="1"/>
      <c r="E983" s="1"/>
      <c r="F983" s="1"/>
      <c r="G983" s="9"/>
      <c r="H983" s="9"/>
      <c r="I983" s="9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x14ac:dyDescent="0.2">
      <c r="A984" s="1"/>
      <c r="B984" s="1"/>
      <c r="C984" s="1"/>
      <c r="D984" s="1"/>
      <c r="E984" s="1"/>
      <c r="F984" s="1"/>
      <c r="G984" s="9"/>
      <c r="H984" s="9"/>
      <c r="I984" s="9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x14ac:dyDescent="0.2">
      <c r="A985" s="1"/>
      <c r="B985" s="1"/>
      <c r="C985" s="1"/>
      <c r="D985" s="1"/>
      <c r="E985" s="1"/>
      <c r="F985" s="1"/>
      <c r="G985" s="9"/>
      <c r="H985" s="9"/>
      <c r="I985" s="9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x14ac:dyDescent="0.2">
      <c r="A986" s="1"/>
      <c r="B986" s="1"/>
      <c r="C986" s="1"/>
      <c r="D986" s="1"/>
      <c r="E986" s="1"/>
      <c r="F986" s="1"/>
      <c r="G986" s="9"/>
      <c r="H986" s="9"/>
      <c r="I986" s="9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x14ac:dyDescent="0.2">
      <c r="A987" s="1"/>
      <c r="B987" s="1"/>
      <c r="C987" s="1"/>
      <c r="D987" s="1"/>
      <c r="E987" s="1"/>
      <c r="F987" s="1"/>
      <c r="G987" s="9"/>
      <c r="H987" s="9"/>
      <c r="I987" s="9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x14ac:dyDescent="0.2">
      <c r="A988" s="1"/>
      <c r="B988" s="1"/>
      <c r="C988" s="1"/>
      <c r="D988" s="1"/>
      <c r="E988" s="1"/>
      <c r="F988" s="1"/>
      <c r="G988" s="9"/>
      <c r="H988" s="9"/>
      <c r="I988" s="9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x14ac:dyDescent="0.2">
      <c r="A989" s="1"/>
      <c r="B989" s="1"/>
      <c r="C989" s="1"/>
      <c r="D989" s="1"/>
      <c r="E989" s="1"/>
      <c r="F989" s="1"/>
      <c r="G989" s="9"/>
      <c r="H989" s="9"/>
      <c r="I989" s="9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x14ac:dyDescent="0.2">
      <c r="A990" s="1"/>
      <c r="B990" s="1"/>
      <c r="C990" s="1"/>
      <c r="D990" s="1"/>
      <c r="E990" s="1"/>
      <c r="F990" s="1"/>
      <c r="G990" s="9"/>
      <c r="H990" s="9"/>
      <c r="I990" s="9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x14ac:dyDescent="0.2">
      <c r="A991" s="1"/>
      <c r="B991" s="1"/>
      <c r="C991" s="1"/>
      <c r="D991" s="1"/>
      <c r="E991" s="1"/>
      <c r="F991" s="1"/>
      <c r="G991" s="9"/>
      <c r="H991" s="9"/>
      <c r="I991" s="9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x14ac:dyDescent="0.2">
      <c r="A992" s="1"/>
      <c r="B992" s="1"/>
      <c r="C992" s="1"/>
      <c r="D992" s="1"/>
      <c r="E992" s="1"/>
      <c r="F992" s="1"/>
      <c r="G992" s="9"/>
      <c r="H992" s="9"/>
      <c r="I992" s="9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x14ac:dyDescent="0.2">
      <c r="A993" s="1"/>
      <c r="B993" s="1"/>
      <c r="C993" s="1"/>
      <c r="D993" s="1"/>
      <c r="E993" s="1"/>
      <c r="F993" s="1"/>
      <c r="G993" s="9"/>
      <c r="H993" s="9"/>
      <c r="I993" s="9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x14ac:dyDescent="0.2">
      <c r="A994" s="1"/>
      <c r="B994" s="1"/>
      <c r="C994" s="1"/>
      <c r="D994" s="1"/>
      <c r="E994" s="1"/>
      <c r="F994" s="1"/>
      <c r="G994" s="9"/>
      <c r="H994" s="9"/>
      <c r="I994" s="9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x14ac:dyDescent="0.2">
      <c r="A995" s="1"/>
      <c r="B995" s="1"/>
      <c r="C995" s="1"/>
      <c r="D995" s="1"/>
      <c r="E995" s="1"/>
      <c r="F995" s="1"/>
      <c r="G995" s="9"/>
      <c r="H995" s="9"/>
      <c r="I995" s="9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x14ac:dyDescent="0.2">
      <c r="A996" s="1"/>
      <c r="B996" s="1"/>
      <c r="C996" s="1"/>
      <c r="D996" s="1"/>
      <c r="E996" s="1"/>
      <c r="F996" s="1"/>
      <c r="G996" s="9"/>
      <c r="H996" s="9"/>
      <c r="I996" s="9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x14ac:dyDescent="0.2">
      <c r="A997" s="1"/>
      <c r="B997" s="1"/>
      <c r="C997" s="1"/>
      <c r="D997" s="1"/>
      <c r="E997" s="1"/>
      <c r="F997" s="1"/>
      <c r="G997" s="9"/>
      <c r="H997" s="9"/>
      <c r="I997" s="9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x14ac:dyDescent="0.2">
      <c r="A998" s="1"/>
      <c r="B998" s="1"/>
      <c r="C998" s="1"/>
      <c r="D998" s="1"/>
      <c r="E998" s="1"/>
      <c r="F998" s="1"/>
      <c r="G998" s="9"/>
      <c r="H998" s="9"/>
      <c r="I998" s="9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x14ac:dyDescent="0.2">
      <c r="A999" s="1"/>
      <c r="B999" s="1"/>
      <c r="C999" s="1"/>
      <c r="D999" s="1"/>
      <c r="E999" s="1"/>
      <c r="F999" s="1"/>
      <c r="G999" s="9"/>
      <c r="H999" s="9"/>
      <c r="I999" s="9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x14ac:dyDescent="0.2">
      <c r="A1000" s="1"/>
      <c r="B1000" s="1"/>
      <c r="C1000" s="1"/>
      <c r="D1000" s="1"/>
      <c r="E1000" s="1"/>
      <c r="F1000" s="1"/>
      <c r="G1000" s="9"/>
      <c r="H1000" s="9"/>
      <c r="I1000" s="9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x14ac:dyDescent="0.2">
      <c r="A1001" s="1"/>
      <c r="B1001" s="1"/>
      <c r="C1001" s="1"/>
      <c r="D1001" s="1"/>
      <c r="E1001" s="1"/>
      <c r="F1001" s="1"/>
      <c r="G1001" s="9"/>
      <c r="H1001" s="9"/>
      <c r="I1001" s="9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x14ac:dyDescent="0.2">
      <c r="A1002" s="1"/>
      <c r="B1002" s="1"/>
      <c r="C1002" s="1"/>
      <c r="D1002" s="1"/>
      <c r="E1002" s="1"/>
      <c r="F1002" s="1"/>
      <c r="G1002" s="9"/>
      <c r="H1002" s="9"/>
      <c r="I1002" s="9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x14ac:dyDescent="0.2">
      <c r="A1003" s="1"/>
      <c r="B1003" s="1"/>
      <c r="C1003" s="1"/>
      <c r="D1003" s="1"/>
      <c r="E1003" s="1"/>
      <c r="F1003" s="1"/>
      <c r="G1003" s="9"/>
      <c r="H1003" s="9"/>
      <c r="I1003" s="9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x14ac:dyDescent="0.2">
      <c r="A1004" s="1"/>
      <c r="B1004" s="1"/>
      <c r="C1004" s="1"/>
      <c r="D1004" s="1"/>
      <c r="E1004" s="1"/>
      <c r="F1004" s="1"/>
      <c r="G1004" s="9"/>
      <c r="H1004" s="9"/>
      <c r="I1004" s="9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x14ac:dyDescent="0.2">
      <c r="A1005" s="1"/>
      <c r="B1005" s="1"/>
      <c r="C1005" s="1"/>
      <c r="D1005" s="1"/>
      <c r="E1005" s="1"/>
      <c r="F1005" s="1"/>
      <c r="G1005" s="9"/>
      <c r="H1005" s="9"/>
      <c r="I1005" s="9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x14ac:dyDescent="0.2">
      <c r="A1006" s="1"/>
      <c r="B1006" s="1"/>
      <c r="C1006" s="1"/>
      <c r="D1006" s="1"/>
      <c r="E1006" s="1"/>
      <c r="F1006" s="1"/>
      <c r="G1006" s="9"/>
      <c r="H1006" s="9"/>
      <c r="I1006" s="9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x14ac:dyDescent="0.2">
      <c r="A1007" s="1"/>
      <c r="B1007" s="1"/>
      <c r="C1007" s="1"/>
      <c r="D1007" s="1"/>
      <c r="E1007" s="1"/>
      <c r="F1007" s="1"/>
      <c r="G1007" s="9"/>
      <c r="H1007" s="9"/>
      <c r="I1007" s="9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x14ac:dyDescent="0.2">
      <c r="A1008" s="1"/>
      <c r="B1008" s="1"/>
      <c r="C1008" s="1"/>
      <c r="D1008" s="1"/>
      <c r="E1008" s="1"/>
      <c r="F1008" s="1"/>
      <c r="G1008" s="9"/>
      <c r="H1008" s="9"/>
      <c r="I1008" s="9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x14ac:dyDescent="0.2">
      <c r="A1009" s="1"/>
      <c r="B1009" s="1"/>
      <c r="C1009" s="1"/>
      <c r="D1009" s="1"/>
      <c r="E1009" s="1"/>
      <c r="F1009" s="1"/>
      <c r="G1009" s="9"/>
      <c r="H1009" s="9"/>
      <c r="I1009" s="9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x14ac:dyDescent="0.2">
      <c r="A1010" s="1"/>
      <c r="B1010" s="1"/>
      <c r="C1010" s="1"/>
      <c r="D1010" s="1"/>
      <c r="E1010" s="1"/>
      <c r="F1010" s="1"/>
      <c r="G1010" s="9"/>
      <c r="H1010" s="9"/>
      <c r="I1010" s="9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x14ac:dyDescent="0.2">
      <c r="A1011" s="1"/>
      <c r="B1011" s="1"/>
      <c r="C1011" s="1"/>
      <c r="D1011" s="1"/>
      <c r="E1011" s="1"/>
      <c r="F1011" s="1"/>
      <c r="G1011" s="9"/>
      <c r="H1011" s="9"/>
      <c r="I1011" s="9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x14ac:dyDescent="0.2">
      <c r="A1012" s="1"/>
      <c r="B1012" s="1"/>
      <c r="C1012" s="1"/>
      <c r="D1012" s="1"/>
      <c r="E1012" s="1"/>
      <c r="F1012" s="1"/>
      <c r="G1012" s="9"/>
      <c r="H1012" s="9"/>
      <c r="I1012" s="9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x14ac:dyDescent="0.2">
      <c r="A1013" s="1"/>
      <c r="B1013" s="1"/>
      <c r="C1013" s="1"/>
      <c r="D1013" s="1"/>
      <c r="E1013" s="1"/>
      <c r="F1013" s="1"/>
      <c r="G1013" s="9"/>
      <c r="H1013" s="9"/>
      <c r="I1013" s="9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x14ac:dyDescent="0.2">
      <c r="A1014" s="1"/>
      <c r="B1014" s="1"/>
      <c r="C1014" s="1"/>
      <c r="D1014" s="1"/>
      <c r="E1014" s="1"/>
      <c r="F1014" s="1"/>
      <c r="G1014" s="9"/>
      <c r="H1014" s="9"/>
      <c r="I1014" s="9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x14ac:dyDescent="0.2">
      <c r="A1015" s="1"/>
      <c r="B1015" s="1"/>
      <c r="C1015" s="1"/>
      <c r="D1015" s="1"/>
      <c r="E1015" s="1"/>
      <c r="F1015" s="1"/>
      <c r="G1015" s="9"/>
      <c r="H1015" s="9"/>
      <c r="I1015" s="9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x14ac:dyDescent="0.2">
      <c r="A1016" s="1"/>
      <c r="B1016" s="1"/>
      <c r="C1016" s="1"/>
      <c r="D1016" s="1"/>
      <c r="E1016" s="1"/>
      <c r="F1016" s="1"/>
      <c r="G1016" s="9"/>
      <c r="H1016" s="9"/>
      <c r="I1016" s="9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ht="12.75" x14ac:dyDescent="0.2">
      <c r="A1017" s="1"/>
      <c r="B1017" s="1"/>
      <c r="C1017" s="1"/>
      <c r="D1017" s="1"/>
      <c r="E1017" s="1"/>
      <c r="F1017" s="1"/>
      <c r="G1017" s="9"/>
      <c r="H1017" s="9"/>
      <c r="I1017" s="9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ht="12.75" x14ac:dyDescent="0.2">
      <c r="A1018" s="1"/>
      <c r="B1018" s="1"/>
      <c r="C1018" s="1"/>
      <c r="D1018" s="1"/>
      <c r="E1018" s="1"/>
      <c r="F1018" s="1"/>
      <c r="G1018" s="9"/>
      <c r="H1018" s="9"/>
      <c r="I1018" s="9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ht="12.75" x14ac:dyDescent="0.2">
      <c r="A1019" s="1"/>
      <c r="B1019" s="1"/>
      <c r="C1019" s="1"/>
      <c r="D1019" s="1"/>
      <c r="E1019" s="1"/>
      <c r="F1019" s="1"/>
      <c r="G1019" s="9"/>
      <c r="H1019" s="9"/>
      <c r="I1019" s="9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ht="12.75" x14ac:dyDescent="0.2">
      <c r="A1020" s="1"/>
      <c r="B1020" s="1"/>
      <c r="C1020" s="1"/>
      <c r="D1020" s="1"/>
      <c r="E1020" s="1"/>
      <c r="F1020" s="1"/>
      <c r="G1020" s="9"/>
      <c r="H1020" s="9"/>
      <c r="I1020" s="9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ht="12.75" x14ac:dyDescent="0.2">
      <c r="A1021" s="1"/>
      <c r="B1021" s="1"/>
      <c r="C1021" s="1"/>
      <c r="D1021" s="1"/>
      <c r="E1021" s="1"/>
      <c r="F1021" s="1"/>
      <c r="G1021" s="9"/>
      <c r="H1021" s="9"/>
      <c r="I1021" s="9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ht="12.75" x14ac:dyDescent="0.2">
      <c r="A1022" s="1"/>
      <c r="B1022" s="1"/>
      <c r="C1022" s="1"/>
      <c r="D1022" s="1"/>
      <c r="E1022" s="1"/>
      <c r="F1022" s="1"/>
      <c r="G1022" s="9"/>
      <c r="H1022" s="9"/>
      <c r="I1022" s="9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ht="12.75" x14ac:dyDescent="0.2">
      <c r="A1023" s="1"/>
      <c r="B1023" s="1"/>
      <c r="C1023" s="1"/>
      <c r="D1023" s="1"/>
      <c r="E1023" s="1"/>
      <c r="F1023" s="1"/>
      <c r="G1023" s="9"/>
      <c r="H1023" s="9"/>
      <c r="I1023" s="9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ht="12.75" x14ac:dyDescent="0.2">
      <c r="A1024" s="1"/>
      <c r="B1024" s="1"/>
      <c r="C1024" s="1"/>
      <c r="D1024" s="1"/>
      <c r="E1024" s="1"/>
      <c r="F1024" s="1"/>
      <c r="G1024" s="9"/>
      <c r="H1024" s="9"/>
      <c r="I1024" s="9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ht="12.75" x14ac:dyDescent="0.2">
      <c r="A1025" s="1"/>
      <c r="B1025" s="1"/>
      <c r="C1025" s="1"/>
      <c r="D1025" s="1"/>
      <c r="E1025" s="1"/>
      <c r="F1025" s="1"/>
      <c r="G1025" s="9"/>
      <c r="H1025" s="9"/>
      <c r="I1025" s="9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ht="12.75" x14ac:dyDescent="0.2">
      <c r="A1026" s="1"/>
      <c r="B1026" s="1"/>
      <c r="C1026" s="1"/>
      <c r="D1026" s="1"/>
      <c r="E1026" s="1"/>
      <c r="F1026" s="1"/>
      <c r="G1026" s="9"/>
      <c r="H1026" s="9"/>
      <c r="I1026" s="9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ht="12.75" x14ac:dyDescent="0.2">
      <c r="A1027" s="1"/>
      <c r="B1027" s="1"/>
      <c r="C1027" s="1"/>
      <c r="D1027" s="1"/>
      <c r="E1027" s="1"/>
      <c r="F1027" s="1"/>
      <c r="G1027" s="9"/>
      <c r="H1027" s="9"/>
      <c r="I1027" s="9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 spans="1:36" ht="12.75" x14ac:dyDescent="0.2">
      <c r="A1028" s="1"/>
      <c r="B1028" s="1"/>
      <c r="C1028" s="1"/>
      <c r="D1028" s="1"/>
      <c r="E1028" s="1"/>
      <c r="F1028" s="1"/>
      <c r="G1028" s="9"/>
      <c r="H1028" s="9"/>
      <c r="I1028" s="9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 spans="1:36" ht="12.75" x14ac:dyDescent="0.2">
      <c r="A1029" s="1"/>
      <c r="B1029" s="1"/>
      <c r="C1029" s="1"/>
      <c r="D1029" s="1"/>
      <c r="E1029" s="1"/>
      <c r="F1029" s="1"/>
      <c r="G1029" s="9"/>
      <c r="H1029" s="9"/>
      <c r="I1029" s="9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1:36" ht="12.75" x14ac:dyDescent="0.2">
      <c r="A1030" s="1"/>
      <c r="B1030" s="1"/>
      <c r="C1030" s="1"/>
      <c r="D1030" s="1"/>
      <c r="E1030" s="1"/>
      <c r="F1030" s="1"/>
      <c r="G1030" s="9"/>
      <c r="H1030" s="9"/>
      <c r="I1030" s="9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1:36" ht="12.75" x14ac:dyDescent="0.2">
      <c r="A1031" s="1"/>
      <c r="B1031" s="1"/>
      <c r="C1031" s="1"/>
      <c r="D1031" s="1"/>
      <c r="E1031" s="1"/>
      <c r="F1031" s="1"/>
      <c r="G1031" s="9"/>
      <c r="H1031" s="9"/>
      <c r="I1031" s="9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1:36" ht="12.75" x14ac:dyDescent="0.2">
      <c r="A1032" s="1"/>
      <c r="B1032" s="1"/>
      <c r="C1032" s="1"/>
      <c r="D1032" s="1"/>
      <c r="E1032" s="1"/>
      <c r="F1032" s="1"/>
      <c r="G1032" s="9"/>
      <c r="H1032" s="9"/>
      <c r="I1032" s="9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 spans="1:36" ht="12.75" x14ac:dyDescent="0.2">
      <c r="A1033" s="1"/>
      <c r="B1033" s="1"/>
      <c r="C1033" s="1"/>
      <c r="D1033" s="1"/>
      <c r="E1033" s="1"/>
      <c r="F1033" s="1"/>
      <c r="G1033" s="9"/>
      <c r="H1033" s="9"/>
      <c r="I1033" s="9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 spans="1:36" ht="12.75" x14ac:dyDescent="0.2">
      <c r="A1034" s="1"/>
      <c r="B1034" s="1"/>
      <c r="C1034" s="1"/>
      <c r="D1034" s="1"/>
      <c r="E1034" s="1"/>
      <c r="F1034" s="1"/>
      <c r="G1034" s="9"/>
      <c r="H1034" s="9"/>
      <c r="I1034" s="9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</row>
    <row r="1035" spans="1:36" ht="12.75" x14ac:dyDescent="0.2">
      <c r="A1035" s="1"/>
      <c r="B1035" s="1"/>
      <c r="C1035" s="1"/>
      <c r="D1035" s="1"/>
      <c r="E1035" s="1"/>
      <c r="F1035" s="1"/>
      <c r="G1035" s="9"/>
      <c r="H1035" s="9"/>
      <c r="I1035" s="9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</row>
    <row r="1036" spans="1:36" ht="12.75" x14ac:dyDescent="0.2">
      <c r="A1036" s="1"/>
      <c r="B1036" s="1"/>
      <c r="C1036" s="1"/>
      <c r="D1036" s="1"/>
      <c r="E1036" s="1"/>
      <c r="F1036" s="1"/>
      <c r="G1036" s="9"/>
      <c r="H1036" s="9"/>
      <c r="I1036" s="9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</row>
    <row r="1037" spans="1:36" ht="12.75" x14ac:dyDescent="0.2">
      <c r="A1037" s="1"/>
      <c r="B1037" s="1"/>
      <c r="C1037" s="1"/>
      <c r="D1037" s="1"/>
      <c r="E1037" s="1"/>
      <c r="F1037" s="1"/>
      <c r="G1037" s="9"/>
      <c r="H1037" s="9"/>
      <c r="I1037" s="9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</row>
    <row r="1038" spans="1:36" ht="12.75" x14ac:dyDescent="0.2">
      <c r="A1038" s="1"/>
      <c r="B1038" s="1"/>
      <c r="C1038" s="1"/>
      <c r="D1038" s="1"/>
      <c r="E1038" s="1"/>
      <c r="F1038" s="1"/>
      <c r="G1038" s="9"/>
      <c r="H1038" s="9"/>
      <c r="I1038" s="9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</row>
    <row r="1039" spans="1:36" ht="12.75" x14ac:dyDescent="0.2">
      <c r="A1039" s="1"/>
      <c r="B1039" s="1"/>
      <c r="C1039" s="1"/>
      <c r="D1039" s="1"/>
      <c r="E1039" s="1"/>
      <c r="F1039" s="1"/>
      <c r="G1039" s="9"/>
      <c r="H1039" s="9"/>
      <c r="I1039" s="9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 spans="1:36" ht="12.75" x14ac:dyDescent="0.2">
      <c r="A1040" s="1"/>
      <c r="B1040" s="1"/>
      <c r="C1040" s="1"/>
      <c r="D1040" s="1"/>
      <c r="E1040" s="1"/>
      <c r="F1040" s="1"/>
      <c r="G1040" s="9"/>
      <c r="H1040" s="9"/>
      <c r="I1040" s="9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</row>
    <row r="1041" spans="1:36" ht="12.75" x14ac:dyDescent="0.2">
      <c r="A1041" s="1"/>
      <c r="B1041" s="1"/>
      <c r="C1041" s="1"/>
      <c r="D1041" s="1"/>
      <c r="E1041" s="1"/>
      <c r="F1041" s="1"/>
      <c r="G1041" s="9"/>
      <c r="H1041" s="9"/>
      <c r="I1041" s="9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</row>
    <row r="1042" spans="1:36" ht="12.75" x14ac:dyDescent="0.2">
      <c r="A1042" s="1"/>
      <c r="B1042" s="1"/>
      <c r="C1042" s="1"/>
      <c r="D1042" s="1"/>
      <c r="E1042" s="1"/>
      <c r="F1042" s="1"/>
      <c r="G1042" s="9"/>
      <c r="H1042" s="9"/>
      <c r="I1042" s="9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</row>
    <row r="1043" spans="1:36" ht="12.75" x14ac:dyDescent="0.2">
      <c r="A1043" s="1"/>
      <c r="B1043" s="1"/>
      <c r="C1043" s="1"/>
      <c r="D1043" s="1"/>
      <c r="E1043" s="1"/>
      <c r="F1043" s="1"/>
      <c r="G1043" s="9"/>
      <c r="H1043" s="9"/>
      <c r="I1043" s="9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</row>
    <row r="1044" spans="1:36" ht="12.75" x14ac:dyDescent="0.2">
      <c r="A1044" s="1"/>
      <c r="B1044" s="1"/>
      <c r="C1044" s="1"/>
      <c r="D1044" s="1"/>
      <c r="E1044" s="1"/>
      <c r="F1044" s="1"/>
      <c r="G1044" s="9"/>
      <c r="H1044" s="9"/>
      <c r="I1044" s="9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</row>
    <row r="1045" spans="1:36" ht="12.75" x14ac:dyDescent="0.2">
      <c r="A1045" s="1"/>
      <c r="B1045" s="1"/>
      <c r="C1045" s="1"/>
      <c r="D1045" s="1"/>
      <c r="E1045" s="1"/>
      <c r="F1045" s="1"/>
      <c r="G1045" s="9"/>
      <c r="H1045" s="9"/>
      <c r="I1045" s="9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</row>
    <row r="1046" spans="1:36" ht="12.75" x14ac:dyDescent="0.2">
      <c r="A1046" s="1"/>
      <c r="B1046" s="1"/>
      <c r="C1046" s="1"/>
      <c r="D1046" s="1"/>
      <c r="E1046" s="1"/>
      <c r="F1046" s="1"/>
      <c r="G1046" s="9"/>
      <c r="H1046" s="9"/>
      <c r="I1046" s="9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</row>
    <row r="1047" spans="1:36" ht="12.75" x14ac:dyDescent="0.2">
      <c r="A1047" s="1"/>
      <c r="B1047" s="1"/>
      <c r="C1047" s="1"/>
      <c r="D1047" s="1"/>
      <c r="E1047" s="1"/>
      <c r="F1047" s="1"/>
      <c r="G1047" s="9"/>
      <c r="H1047" s="9"/>
      <c r="I1047" s="9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</row>
    <row r="1048" spans="1:36" ht="12.75" x14ac:dyDescent="0.2">
      <c r="A1048" s="1"/>
      <c r="B1048" s="1"/>
      <c r="C1048" s="1"/>
      <c r="D1048" s="1"/>
      <c r="E1048" s="1"/>
      <c r="F1048" s="1"/>
      <c r="G1048" s="9"/>
      <c r="H1048" s="9"/>
      <c r="I1048" s="9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</row>
    <row r="1049" spans="1:36" ht="12.75" x14ac:dyDescent="0.2">
      <c r="A1049" s="1"/>
      <c r="B1049" s="1"/>
      <c r="C1049" s="1"/>
      <c r="D1049" s="1"/>
      <c r="E1049" s="1"/>
      <c r="F1049" s="1"/>
      <c r="G1049" s="9"/>
      <c r="H1049" s="9"/>
      <c r="I1049" s="9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</row>
    <row r="1050" spans="1:36" ht="12.75" x14ac:dyDescent="0.2">
      <c r="A1050" s="1"/>
      <c r="B1050" s="1"/>
      <c r="C1050" s="1"/>
      <c r="D1050" s="1"/>
      <c r="E1050" s="1"/>
      <c r="F1050" s="1"/>
      <c r="G1050" s="9"/>
      <c r="H1050" s="9"/>
      <c r="I1050" s="9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</row>
    <row r="1051" spans="1:36" ht="12.75" x14ac:dyDescent="0.2">
      <c r="A1051" s="1"/>
      <c r="B1051" s="1"/>
      <c r="C1051" s="1"/>
      <c r="D1051" s="1"/>
      <c r="E1051" s="1"/>
      <c r="F1051" s="1"/>
      <c r="G1051" s="9"/>
      <c r="H1051" s="9"/>
      <c r="I1051" s="9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</row>
    <row r="1052" spans="1:36" ht="12.75" x14ac:dyDescent="0.2">
      <c r="A1052" s="1"/>
      <c r="B1052" s="1"/>
      <c r="C1052" s="1"/>
      <c r="D1052" s="1"/>
      <c r="E1052" s="1"/>
      <c r="F1052" s="1"/>
      <c r="G1052" s="9"/>
      <c r="H1052" s="9"/>
      <c r="I1052" s="9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</row>
    <row r="1053" spans="1:36" ht="12.75" x14ac:dyDescent="0.2">
      <c r="A1053" s="1"/>
      <c r="B1053" s="1"/>
      <c r="C1053" s="1"/>
      <c r="D1053" s="1"/>
      <c r="E1053" s="1"/>
      <c r="F1053" s="1"/>
      <c r="G1053" s="9"/>
      <c r="H1053" s="9"/>
      <c r="I1053" s="9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</row>
    <row r="1054" spans="1:36" ht="12.75" x14ac:dyDescent="0.2">
      <c r="A1054" s="1"/>
      <c r="B1054" s="1"/>
      <c r="C1054" s="1"/>
      <c r="D1054" s="1"/>
      <c r="E1054" s="1"/>
      <c r="F1054" s="1"/>
      <c r="G1054" s="9"/>
      <c r="H1054" s="9"/>
      <c r="I1054" s="9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</row>
    <row r="1055" spans="1:36" ht="12.75" x14ac:dyDescent="0.2">
      <c r="A1055" s="1"/>
      <c r="B1055" s="1"/>
      <c r="C1055" s="1"/>
      <c r="D1055" s="1"/>
      <c r="E1055" s="1"/>
      <c r="F1055" s="1"/>
      <c r="G1055" s="9"/>
      <c r="H1055" s="9"/>
      <c r="I1055" s="9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</row>
    <row r="1056" spans="1:36" ht="12.75" x14ac:dyDescent="0.2">
      <c r="A1056" s="1"/>
      <c r="B1056" s="1"/>
      <c r="C1056" s="1"/>
      <c r="D1056" s="1"/>
      <c r="E1056" s="1"/>
      <c r="F1056" s="1"/>
      <c r="G1056" s="9"/>
      <c r="H1056" s="9"/>
      <c r="I1056" s="9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</row>
    <row r="1057" spans="1:36" ht="12.75" x14ac:dyDescent="0.2">
      <c r="A1057" s="1"/>
      <c r="B1057" s="1"/>
      <c r="C1057" s="1"/>
      <c r="D1057" s="1"/>
      <c r="E1057" s="1"/>
      <c r="F1057" s="1"/>
      <c r="G1057" s="9"/>
      <c r="H1057" s="9"/>
      <c r="I1057" s="9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</row>
    <row r="1058" spans="1:36" ht="12.75" x14ac:dyDescent="0.2">
      <c r="A1058" s="1"/>
      <c r="B1058" s="1"/>
      <c r="C1058" s="1"/>
      <c r="D1058" s="1"/>
      <c r="E1058" s="1"/>
      <c r="F1058" s="1"/>
      <c r="G1058" s="9"/>
      <c r="H1058" s="9"/>
      <c r="I1058" s="9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</row>
    <row r="1059" spans="1:36" ht="12.75" x14ac:dyDescent="0.2">
      <c r="A1059" s="1"/>
      <c r="B1059" s="1"/>
      <c r="C1059" s="1"/>
      <c r="D1059" s="1"/>
      <c r="E1059" s="1"/>
      <c r="F1059" s="1"/>
      <c r="G1059" s="9"/>
      <c r="H1059" s="9"/>
      <c r="I1059" s="9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</row>
    <row r="1060" spans="1:36" ht="12.75" x14ac:dyDescent="0.2">
      <c r="A1060" s="1"/>
      <c r="B1060" s="1"/>
      <c r="C1060" s="1"/>
      <c r="D1060" s="1"/>
      <c r="E1060" s="1"/>
      <c r="F1060" s="1"/>
      <c r="G1060" s="9"/>
      <c r="H1060" s="9"/>
      <c r="I1060" s="9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</row>
    <row r="1061" spans="1:36" ht="12.75" x14ac:dyDescent="0.2">
      <c r="A1061" s="1"/>
      <c r="B1061" s="1"/>
      <c r="C1061" s="1"/>
      <c r="D1061" s="1"/>
      <c r="E1061" s="1"/>
      <c r="F1061" s="1"/>
      <c r="G1061" s="9"/>
      <c r="H1061" s="9"/>
      <c r="I1061" s="9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</row>
    <row r="1062" spans="1:36" ht="12.75" x14ac:dyDescent="0.2">
      <c r="A1062" s="1"/>
      <c r="B1062" s="1"/>
      <c r="C1062" s="1"/>
      <c r="D1062" s="1"/>
      <c r="E1062" s="1"/>
      <c r="F1062" s="1"/>
      <c r="G1062" s="9"/>
      <c r="H1062" s="9"/>
      <c r="I1062" s="9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</row>
    <row r="1063" spans="1:36" ht="12.75" x14ac:dyDescent="0.2">
      <c r="A1063" s="1"/>
      <c r="B1063" s="1"/>
      <c r="C1063" s="1"/>
      <c r="D1063" s="1"/>
      <c r="E1063" s="1"/>
      <c r="F1063" s="1"/>
      <c r="G1063" s="9"/>
      <c r="H1063" s="9"/>
      <c r="I1063" s="9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</row>
    <row r="1064" spans="1:36" ht="12.75" x14ac:dyDescent="0.2">
      <c r="A1064" s="1"/>
      <c r="B1064" s="1"/>
      <c r="C1064" s="1"/>
      <c r="D1064" s="1"/>
      <c r="E1064" s="1"/>
      <c r="F1064" s="1"/>
      <c r="G1064" s="9"/>
      <c r="H1064" s="9"/>
      <c r="I1064" s="9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</row>
    <row r="1065" spans="1:36" ht="12.75" x14ac:dyDescent="0.2">
      <c r="A1065" s="1"/>
      <c r="B1065" s="1"/>
      <c r="C1065" s="1"/>
      <c r="D1065" s="1"/>
      <c r="E1065" s="1"/>
      <c r="F1065" s="1"/>
      <c r="G1065" s="9"/>
      <c r="H1065" s="9"/>
      <c r="I1065" s="9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</row>
    <row r="1066" spans="1:36" ht="12.75" x14ac:dyDescent="0.2">
      <c r="A1066" s="1"/>
      <c r="B1066" s="1"/>
      <c r="C1066" s="1"/>
      <c r="D1066" s="1"/>
      <c r="E1066" s="1"/>
      <c r="F1066" s="1"/>
      <c r="G1066" s="9"/>
      <c r="H1066" s="9"/>
      <c r="I1066" s="9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</row>
    <row r="1067" spans="1:36" ht="12.75" x14ac:dyDescent="0.2">
      <c r="A1067" s="1"/>
      <c r="B1067" s="1"/>
      <c r="C1067" s="1"/>
      <c r="D1067" s="1"/>
      <c r="E1067" s="1"/>
      <c r="F1067" s="1"/>
      <c r="G1067" s="9"/>
      <c r="H1067" s="9"/>
      <c r="I1067" s="9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</row>
    <row r="1068" spans="1:36" ht="12.75" x14ac:dyDescent="0.2">
      <c r="A1068" s="1"/>
      <c r="B1068" s="1"/>
      <c r="C1068" s="1"/>
      <c r="D1068" s="1"/>
      <c r="E1068" s="1"/>
      <c r="F1068" s="1"/>
      <c r="G1068" s="9"/>
      <c r="H1068" s="9"/>
      <c r="I1068" s="9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</row>
    <row r="1069" spans="1:36" ht="12.75" x14ac:dyDescent="0.2">
      <c r="A1069" s="1"/>
      <c r="B1069" s="1"/>
      <c r="C1069" s="1"/>
      <c r="D1069" s="1"/>
      <c r="E1069" s="1"/>
      <c r="F1069" s="1"/>
      <c r="G1069" s="9"/>
      <c r="H1069" s="9"/>
      <c r="I1069" s="9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</row>
    <row r="1070" spans="1:36" ht="12.75" x14ac:dyDescent="0.2">
      <c r="A1070" s="1"/>
      <c r="B1070" s="1"/>
      <c r="C1070" s="1"/>
      <c r="D1070" s="1"/>
      <c r="E1070" s="1"/>
      <c r="F1070" s="1"/>
      <c r="G1070" s="9"/>
      <c r="H1070" s="9"/>
      <c r="I1070" s="9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</row>
    <row r="1071" spans="1:36" ht="12.75" x14ac:dyDescent="0.2">
      <c r="A1071" s="1"/>
      <c r="B1071" s="1"/>
      <c r="C1071" s="1"/>
      <c r="D1071" s="1"/>
      <c r="E1071" s="1"/>
      <c r="F1071" s="1"/>
      <c r="G1071" s="9"/>
      <c r="H1071" s="9"/>
      <c r="I1071" s="9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</row>
    <row r="1072" spans="1:36" ht="12.75" x14ac:dyDescent="0.2">
      <c r="A1072" s="1"/>
      <c r="B1072" s="1"/>
      <c r="C1072" s="1"/>
      <c r="D1072" s="1"/>
      <c r="E1072" s="1"/>
      <c r="F1072" s="1"/>
      <c r="G1072" s="9"/>
      <c r="H1072" s="9"/>
      <c r="I1072" s="9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</row>
    <row r="1073" spans="1:36" ht="12.75" x14ac:dyDescent="0.2">
      <c r="A1073" s="1"/>
      <c r="B1073" s="1"/>
      <c r="C1073" s="1"/>
      <c r="D1073" s="1"/>
      <c r="E1073" s="1"/>
      <c r="F1073" s="1"/>
      <c r="G1073" s="9"/>
      <c r="H1073" s="9"/>
      <c r="I1073" s="9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</row>
    <row r="1074" spans="1:36" ht="12.75" x14ac:dyDescent="0.2">
      <c r="A1074" s="1"/>
      <c r="B1074" s="1"/>
      <c r="C1074" s="1"/>
      <c r="D1074" s="1"/>
      <c r="E1074" s="1"/>
      <c r="F1074" s="1"/>
      <c r="G1074" s="9"/>
      <c r="H1074" s="9"/>
      <c r="I1074" s="9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</row>
    <row r="1075" spans="1:36" ht="12.75" x14ac:dyDescent="0.2">
      <c r="A1075" s="1"/>
      <c r="B1075" s="1"/>
      <c r="C1075" s="1"/>
      <c r="D1075" s="1"/>
      <c r="E1075" s="1"/>
      <c r="F1075" s="1"/>
      <c r="G1075" s="9"/>
      <c r="H1075" s="9"/>
      <c r="I1075" s="9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</row>
    <row r="1076" spans="1:36" ht="12.75" x14ac:dyDescent="0.2">
      <c r="A1076" s="1"/>
      <c r="B1076" s="1"/>
      <c r="C1076" s="1"/>
      <c r="D1076" s="1"/>
      <c r="E1076" s="1"/>
      <c r="F1076" s="1"/>
      <c r="G1076" s="9"/>
      <c r="H1076" s="9"/>
      <c r="I1076" s="9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</row>
    <row r="1077" spans="1:36" ht="12.75" x14ac:dyDescent="0.2">
      <c r="A1077" s="1"/>
      <c r="B1077" s="1"/>
      <c r="C1077" s="1"/>
      <c r="D1077" s="1"/>
      <c r="E1077" s="1"/>
      <c r="F1077" s="1"/>
      <c r="G1077" s="9"/>
      <c r="H1077" s="9"/>
      <c r="I1077" s="9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</row>
    <row r="1078" spans="1:36" ht="12.75" x14ac:dyDescent="0.2">
      <c r="A1078" s="1"/>
      <c r="B1078" s="1"/>
      <c r="C1078" s="1"/>
      <c r="D1078" s="1"/>
      <c r="E1078" s="1"/>
      <c r="F1078" s="1"/>
      <c r="G1078" s="9"/>
      <c r="H1078" s="9"/>
      <c r="I1078" s="9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</row>
    <row r="1079" spans="1:36" ht="12.75" x14ac:dyDescent="0.2">
      <c r="A1079" s="1"/>
      <c r="B1079" s="1"/>
      <c r="C1079" s="1"/>
      <c r="D1079" s="1"/>
      <c r="E1079" s="1"/>
      <c r="F1079" s="1"/>
      <c r="G1079" s="9"/>
      <c r="H1079" s="9"/>
      <c r="I1079" s="9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</row>
    <row r="1080" spans="1:36" ht="12.75" x14ac:dyDescent="0.2">
      <c r="A1080" s="1"/>
      <c r="B1080" s="1"/>
      <c r="C1080" s="1"/>
      <c r="D1080" s="1"/>
      <c r="E1080" s="1"/>
      <c r="F1080" s="1"/>
      <c r="G1080" s="9"/>
      <c r="H1080" s="9"/>
      <c r="I1080" s="9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</row>
    <row r="1081" spans="1:36" ht="12.75" x14ac:dyDescent="0.2">
      <c r="A1081" s="1"/>
      <c r="B1081" s="1"/>
      <c r="C1081" s="1"/>
      <c r="D1081" s="1"/>
      <c r="E1081" s="1"/>
      <c r="F1081" s="1"/>
      <c r="G1081" s="9"/>
      <c r="H1081" s="9"/>
      <c r="I1081" s="9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</row>
    <row r="1082" spans="1:36" ht="12.75" x14ac:dyDescent="0.2">
      <c r="A1082" s="1"/>
      <c r="B1082" s="1"/>
      <c r="C1082" s="1"/>
      <c r="D1082" s="1"/>
      <c r="E1082" s="1"/>
      <c r="F1082" s="1"/>
      <c r="G1082" s="9"/>
      <c r="H1082" s="9"/>
      <c r="I1082" s="9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</row>
    <row r="1083" spans="1:36" ht="12.75" x14ac:dyDescent="0.2">
      <c r="A1083" s="1"/>
      <c r="B1083" s="1"/>
      <c r="C1083" s="1"/>
      <c r="D1083" s="1"/>
      <c r="E1083" s="1"/>
      <c r="F1083" s="1"/>
      <c r="G1083" s="9"/>
      <c r="H1083" s="9"/>
      <c r="I1083" s="9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</row>
    <row r="1084" spans="1:36" ht="12.75" x14ac:dyDescent="0.2">
      <c r="A1084" s="1"/>
      <c r="B1084" s="1"/>
      <c r="C1084" s="1"/>
      <c r="D1084" s="1"/>
      <c r="E1084" s="1"/>
      <c r="F1084" s="1"/>
      <c r="G1084" s="9"/>
      <c r="H1084" s="9"/>
      <c r="I1084" s="9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</row>
    <row r="1085" spans="1:36" ht="12.75" x14ac:dyDescent="0.2">
      <c r="A1085" s="1"/>
      <c r="B1085" s="1"/>
      <c r="C1085" s="1"/>
      <c r="D1085" s="1"/>
      <c r="E1085" s="1"/>
      <c r="F1085" s="1"/>
      <c r="G1085" s="9"/>
      <c r="H1085" s="9"/>
      <c r="I1085" s="9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</row>
    <row r="1086" spans="1:36" ht="12.75" x14ac:dyDescent="0.2">
      <c r="A1086" s="1"/>
      <c r="B1086" s="1"/>
      <c r="C1086" s="1"/>
      <c r="D1086" s="1"/>
      <c r="E1086" s="1"/>
      <c r="F1086" s="1"/>
      <c r="G1086" s="9"/>
      <c r="H1086" s="9"/>
      <c r="I1086" s="9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</row>
    <row r="1087" spans="1:36" ht="12.75" x14ac:dyDescent="0.2">
      <c r="A1087" s="1"/>
      <c r="B1087" s="1"/>
      <c r="C1087" s="1"/>
      <c r="D1087" s="1"/>
      <c r="E1087" s="1"/>
      <c r="F1087" s="1"/>
      <c r="G1087" s="9"/>
      <c r="H1087" s="9"/>
      <c r="I1087" s="9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</row>
    <row r="1088" spans="1:36" ht="12.75" x14ac:dyDescent="0.2">
      <c r="A1088" s="1"/>
      <c r="B1088" s="1"/>
      <c r="C1088" s="1"/>
      <c r="D1088" s="1"/>
      <c r="E1088" s="1"/>
      <c r="F1088" s="1"/>
      <c r="G1088" s="9"/>
      <c r="H1088" s="9"/>
      <c r="I1088" s="9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</row>
    <row r="1089" spans="1:36" ht="12.75" x14ac:dyDescent="0.2">
      <c r="A1089" s="1"/>
      <c r="B1089" s="1"/>
      <c r="C1089" s="1"/>
      <c r="D1089" s="1"/>
      <c r="E1089" s="1"/>
      <c r="F1089" s="1"/>
      <c r="G1089" s="9"/>
      <c r="H1089" s="9"/>
      <c r="I1089" s="9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</row>
    <row r="1090" spans="1:36" ht="12.75" x14ac:dyDescent="0.2">
      <c r="A1090" s="1"/>
      <c r="B1090" s="1"/>
      <c r="C1090" s="1"/>
      <c r="D1090" s="1"/>
      <c r="E1090" s="1"/>
      <c r="F1090" s="1"/>
      <c r="G1090" s="9"/>
      <c r="H1090" s="9"/>
      <c r="I1090" s="9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</row>
    <row r="1091" spans="1:36" ht="12.75" x14ac:dyDescent="0.2">
      <c r="A1091" s="1"/>
      <c r="B1091" s="1"/>
      <c r="C1091" s="1"/>
      <c r="D1091" s="1"/>
      <c r="E1091" s="1"/>
      <c r="F1091" s="1"/>
      <c r="G1091" s="9"/>
      <c r="H1091" s="9"/>
      <c r="I1091" s="9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</row>
    <row r="1092" spans="1:36" ht="12.75" x14ac:dyDescent="0.2">
      <c r="A1092" s="1"/>
      <c r="B1092" s="1"/>
      <c r="C1092" s="1"/>
      <c r="D1092" s="1"/>
      <c r="E1092" s="1"/>
      <c r="F1092" s="1"/>
      <c r="G1092" s="9"/>
      <c r="H1092" s="9"/>
      <c r="I1092" s="9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</row>
    <row r="1093" spans="1:36" ht="12.75" x14ac:dyDescent="0.2">
      <c r="A1093" s="1"/>
      <c r="B1093" s="1"/>
      <c r="C1093" s="1"/>
      <c r="D1093" s="1"/>
      <c r="E1093" s="1"/>
      <c r="F1093" s="1"/>
      <c r="G1093" s="9"/>
      <c r="H1093" s="9"/>
      <c r="I1093" s="9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</row>
    <row r="1094" spans="1:36" ht="12.75" x14ac:dyDescent="0.2">
      <c r="A1094" s="1"/>
      <c r="B1094" s="1"/>
      <c r="C1094" s="1"/>
      <c r="D1094" s="1"/>
      <c r="E1094" s="1"/>
      <c r="F1094" s="1"/>
      <c r="G1094" s="9"/>
      <c r="H1094" s="9"/>
      <c r="I1094" s="9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</row>
    <row r="1095" spans="1:36" ht="12.75" x14ac:dyDescent="0.2">
      <c r="A1095" s="1"/>
      <c r="B1095" s="1"/>
      <c r="C1095" s="1"/>
      <c r="D1095" s="1"/>
      <c r="E1095" s="1"/>
      <c r="F1095" s="1"/>
      <c r="G1095" s="9"/>
      <c r="H1095" s="9"/>
      <c r="I1095" s="9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</row>
    <row r="1096" spans="1:36" ht="12.75" x14ac:dyDescent="0.2">
      <c r="A1096" s="1"/>
      <c r="B1096" s="1"/>
      <c r="C1096" s="1"/>
      <c r="D1096" s="1"/>
      <c r="E1096" s="1"/>
      <c r="F1096" s="1"/>
      <c r="G1096" s="9"/>
      <c r="H1096" s="9"/>
      <c r="I1096" s="9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</row>
    <row r="1097" spans="1:36" ht="12.75" x14ac:dyDescent="0.2">
      <c r="A1097" s="1"/>
      <c r="B1097" s="1"/>
      <c r="C1097" s="1"/>
      <c r="D1097" s="1"/>
      <c r="E1097" s="1"/>
      <c r="F1097" s="1"/>
      <c r="G1097" s="9"/>
      <c r="H1097" s="9"/>
      <c r="I1097" s="9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</row>
    <row r="1098" spans="1:36" ht="12.75" x14ac:dyDescent="0.2">
      <c r="A1098" s="1"/>
      <c r="B1098" s="1"/>
      <c r="C1098" s="1"/>
      <c r="D1098" s="1"/>
      <c r="E1098" s="1"/>
      <c r="F1098" s="1"/>
      <c r="G1098" s="9"/>
      <c r="H1098" s="9"/>
      <c r="I1098" s="9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</row>
    <row r="1099" spans="1:36" ht="12.75" x14ac:dyDescent="0.2">
      <c r="A1099" s="1"/>
      <c r="B1099" s="1"/>
      <c r="C1099" s="1"/>
      <c r="D1099" s="1"/>
      <c r="E1099" s="1"/>
      <c r="F1099" s="1"/>
      <c r="G1099" s="9"/>
      <c r="H1099" s="9"/>
      <c r="I1099" s="9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</row>
    <row r="1100" spans="1:36" ht="12.75" x14ac:dyDescent="0.2">
      <c r="A1100" s="1"/>
      <c r="B1100" s="1"/>
      <c r="C1100" s="1"/>
      <c r="D1100" s="1"/>
      <c r="E1100" s="1"/>
      <c r="F1100" s="1"/>
      <c r="G1100" s="9"/>
      <c r="H1100" s="9"/>
      <c r="I1100" s="9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</row>
    <row r="1101" spans="1:36" ht="12.75" x14ac:dyDescent="0.2">
      <c r="A1101" s="1"/>
      <c r="B1101" s="1"/>
      <c r="C1101" s="1"/>
      <c r="D1101" s="1"/>
      <c r="E1101" s="1"/>
      <c r="F1101" s="1"/>
      <c r="G1101" s="9"/>
      <c r="H1101" s="9"/>
      <c r="I1101" s="9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</row>
    <row r="1102" spans="1:36" ht="12.75" x14ac:dyDescent="0.2">
      <c r="A1102" s="1"/>
      <c r="B1102" s="1"/>
      <c r="C1102" s="1"/>
      <c r="D1102" s="1"/>
      <c r="E1102" s="1"/>
      <c r="F1102" s="1"/>
      <c r="G1102" s="9"/>
      <c r="H1102" s="9"/>
      <c r="I1102" s="9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</row>
    <row r="1103" spans="1:36" ht="12.75" x14ac:dyDescent="0.2">
      <c r="A1103" s="1"/>
      <c r="B1103" s="1"/>
      <c r="C1103" s="1"/>
      <c r="D1103" s="1"/>
      <c r="E1103" s="1"/>
      <c r="F1103" s="1"/>
      <c r="G1103" s="9"/>
      <c r="H1103" s="9"/>
      <c r="I1103" s="9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</row>
    <row r="1104" spans="1:36" ht="12.75" x14ac:dyDescent="0.2">
      <c r="A1104" s="1"/>
      <c r="B1104" s="1"/>
      <c r="C1104" s="1"/>
      <c r="D1104" s="1"/>
      <c r="E1104" s="1"/>
      <c r="F1104" s="1"/>
      <c r="G1104" s="9"/>
      <c r="H1104" s="9"/>
      <c r="I1104" s="9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</row>
    <row r="1105" spans="1:36" ht="12.75" x14ac:dyDescent="0.2">
      <c r="A1105" s="1"/>
      <c r="B1105" s="1"/>
      <c r="C1105" s="1"/>
      <c r="D1105" s="1"/>
      <c r="E1105" s="1"/>
      <c r="F1105" s="1"/>
      <c r="G1105" s="9"/>
      <c r="H1105" s="9"/>
      <c r="I1105" s="9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</row>
    <row r="1106" spans="1:36" ht="12.75" x14ac:dyDescent="0.2">
      <c r="A1106" s="1"/>
      <c r="B1106" s="1"/>
      <c r="C1106" s="1"/>
      <c r="D1106" s="1"/>
      <c r="E1106" s="1"/>
      <c r="F1106" s="1"/>
      <c r="G1106" s="9"/>
      <c r="H1106" s="9"/>
      <c r="I1106" s="9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</row>
    <row r="1107" spans="1:36" ht="12.75" x14ac:dyDescent="0.2">
      <c r="A1107" s="1"/>
      <c r="B1107" s="1"/>
      <c r="C1107" s="1"/>
      <c r="D1107" s="1"/>
      <c r="E1107" s="1"/>
      <c r="F1107" s="1"/>
      <c r="G1107" s="9"/>
      <c r="H1107" s="9"/>
      <c r="I1107" s="9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</row>
    <row r="1108" spans="1:36" ht="12.75" x14ac:dyDescent="0.2">
      <c r="A1108" s="1"/>
      <c r="B1108" s="1"/>
      <c r="C1108" s="1"/>
      <c r="D1108" s="1"/>
      <c r="E1108" s="1"/>
      <c r="F1108" s="1"/>
      <c r="G1108" s="9"/>
      <c r="H1108" s="9"/>
      <c r="I1108" s="9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</row>
    <row r="1109" spans="1:36" ht="12.75" x14ac:dyDescent="0.2">
      <c r="A1109" s="1"/>
      <c r="B1109" s="1"/>
      <c r="C1109" s="1"/>
      <c r="D1109" s="1"/>
      <c r="E1109" s="1"/>
      <c r="F1109" s="1"/>
      <c r="G1109" s="9"/>
      <c r="H1109" s="9"/>
      <c r="I1109" s="9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</row>
    <row r="1110" spans="1:36" ht="12.75" x14ac:dyDescent="0.2">
      <c r="A1110" s="1"/>
      <c r="B1110" s="1"/>
      <c r="C1110" s="1"/>
      <c r="D1110" s="1"/>
      <c r="E1110" s="1"/>
      <c r="F1110" s="1"/>
      <c r="G1110" s="9"/>
      <c r="H1110" s="9"/>
      <c r="I1110" s="9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</row>
    <row r="1111" spans="1:36" ht="12.75" x14ac:dyDescent="0.2">
      <c r="A1111" s="1"/>
      <c r="B1111" s="1"/>
      <c r="C1111" s="1"/>
      <c r="D1111" s="1"/>
      <c r="E1111" s="1"/>
      <c r="F1111" s="1"/>
      <c r="G1111" s="9"/>
      <c r="H1111" s="9"/>
      <c r="I1111" s="9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</row>
    <row r="1112" spans="1:36" ht="12.75" x14ac:dyDescent="0.2">
      <c r="A1112" s="1"/>
      <c r="B1112" s="1"/>
      <c r="C1112" s="1"/>
      <c r="D1112" s="1"/>
      <c r="E1112" s="1"/>
      <c r="F1112" s="1"/>
      <c r="G1112" s="9"/>
      <c r="H1112" s="9"/>
      <c r="I1112" s="9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</row>
    <row r="1113" spans="1:36" ht="12.75" x14ac:dyDescent="0.2">
      <c r="A1113" s="1"/>
      <c r="B1113" s="1"/>
      <c r="C1113" s="1"/>
      <c r="D1113" s="1"/>
      <c r="E1113" s="1"/>
      <c r="F1113" s="1"/>
      <c r="G1113" s="9"/>
      <c r="H1113" s="9"/>
      <c r="I1113" s="9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</row>
    <row r="1114" spans="1:36" ht="12.75" x14ac:dyDescent="0.2">
      <c r="A1114" s="1"/>
      <c r="B1114" s="1"/>
      <c r="C1114" s="1"/>
      <c r="D1114" s="1"/>
      <c r="E1114" s="1"/>
      <c r="F1114" s="1"/>
      <c r="G1114" s="9"/>
      <c r="H1114" s="9"/>
      <c r="I1114" s="9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</row>
    <row r="1115" spans="1:36" ht="12.75" x14ac:dyDescent="0.2">
      <c r="A1115" s="1"/>
      <c r="B1115" s="1"/>
      <c r="C1115" s="1"/>
      <c r="D1115" s="1"/>
      <c r="E1115" s="1"/>
      <c r="F1115" s="1"/>
      <c r="G1115" s="9"/>
      <c r="H1115" s="9"/>
      <c r="I1115" s="9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</row>
    <row r="1116" spans="1:36" ht="12.75" x14ac:dyDescent="0.2">
      <c r="A1116" s="1"/>
      <c r="B1116" s="1"/>
      <c r="C1116" s="1"/>
      <c r="D1116" s="1"/>
      <c r="E1116" s="1"/>
      <c r="F1116" s="1"/>
      <c r="G1116" s="9"/>
      <c r="H1116" s="9"/>
      <c r="I1116" s="9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</row>
    <row r="1117" spans="1:36" ht="12.75" x14ac:dyDescent="0.2">
      <c r="A1117" s="1"/>
      <c r="B1117" s="1"/>
      <c r="C1117" s="1"/>
      <c r="D1117" s="1"/>
      <c r="E1117" s="1"/>
      <c r="F1117" s="1"/>
      <c r="G1117" s="9"/>
      <c r="H1117" s="9"/>
      <c r="I1117" s="9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</row>
    <row r="1118" spans="1:36" ht="12.75" x14ac:dyDescent="0.2">
      <c r="A1118" s="1"/>
      <c r="B1118" s="1"/>
      <c r="C1118" s="1"/>
      <c r="D1118" s="1"/>
      <c r="E1118" s="1"/>
      <c r="F1118" s="1"/>
      <c r="G1118" s="9"/>
      <c r="H1118" s="9"/>
      <c r="I1118" s="9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</row>
    <row r="1119" spans="1:36" ht="12.75" x14ac:dyDescent="0.2">
      <c r="A1119" s="1"/>
      <c r="B1119" s="1"/>
      <c r="C1119" s="1"/>
      <c r="D1119" s="1"/>
      <c r="E1119" s="1"/>
      <c r="F1119" s="1"/>
      <c r="G1119" s="9"/>
      <c r="H1119" s="9"/>
      <c r="I1119" s="9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</row>
    <row r="1120" spans="1:36" ht="12.75" x14ac:dyDescent="0.2">
      <c r="A1120" s="1"/>
      <c r="B1120" s="1"/>
      <c r="C1120" s="1"/>
      <c r="D1120" s="1"/>
      <c r="E1120" s="1"/>
      <c r="F1120" s="1"/>
      <c r="G1120" s="9"/>
      <c r="H1120" s="9"/>
      <c r="I1120" s="9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</row>
    <row r="1121" spans="1:36" ht="12.75" x14ac:dyDescent="0.2">
      <c r="A1121" s="1"/>
      <c r="B1121" s="1"/>
      <c r="C1121" s="1"/>
      <c r="D1121" s="1"/>
      <c r="E1121" s="1"/>
      <c r="F1121" s="1"/>
      <c r="G1121" s="9"/>
      <c r="H1121" s="9"/>
      <c r="I1121" s="9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</row>
    <row r="1122" spans="1:36" ht="12.75" x14ac:dyDescent="0.2">
      <c r="A1122" s="1"/>
      <c r="B1122" s="1"/>
      <c r="C1122" s="1"/>
      <c r="D1122" s="1"/>
      <c r="E1122" s="1"/>
      <c r="F1122" s="1"/>
      <c r="G1122" s="9"/>
      <c r="H1122" s="9"/>
      <c r="I1122" s="9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</row>
    <row r="1123" spans="1:36" ht="12.75" x14ac:dyDescent="0.2">
      <c r="A1123" s="1"/>
      <c r="B1123" s="1"/>
      <c r="C1123" s="1"/>
      <c r="D1123" s="1"/>
      <c r="E1123" s="1"/>
      <c r="F1123" s="1"/>
      <c r="G1123" s="9"/>
      <c r="H1123" s="9"/>
      <c r="I1123" s="9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</row>
    <row r="1124" spans="1:36" ht="12.75" x14ac:dyDescent="0.2">
      <c r="A1124" s="1"/>
      <c r="B1124" s="1"/>
      <c r="C1124" s="1"/>
      <c r="D1124" s="1"/>
      <c r="E1124" s="1"/>
      <c r="F1124" s="1"/>
      <c r="G1124" s="9"/>
      <c r="H1124" s="9"/>
      <c r="I1124" s="9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</row>
    <row r="1125" spans="1:36" ht="12.75" x14ac:dyDescent="0.2">
      <c r="A1125" s="1"/>
      <c r="B1125" s="1"/>
      <c r="C1125" s="1"/>
      <c r="D1125" s="1"/>
      <c r="E1125" s="1"/>
      <c r="F1125" s="1"/>
      <c r="G1125" s="9"/>
      <c r="H1125" s="9"/>
      <c r="I1125" s="9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</row>
    <row r="1126" spans="1:36" ht="12.75" x14ac:dyDescent="0.2">
      <c r="A1126" s="1"/>
      <c r="B1126" s="1"/>
      <c r="C1126" s="1"/>
      <c r="D1126" s="1"/>
      <c r="E1126" s="1"/>
      <c r="F1126" s="1"/>
      <c r="G1126" s="9"/>
      <c r="H1126" s="9"/>
      <c r="I1126" s="9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</row>
    <row r="1127" spans="1:36" ht="12.75" x14ac:dyDescent="0.2">
      <c r="A1127" s="1"/>
      <c r="B1127" s="1"/>
      <c r="C1127" s="1"/>
      <c r="D1127" s="1"/>
      <c r="E1127" s="1"/>
      <c r="F1127" s="1"/>
      <c r="G1127" s="9"/>
      <c r="H1127" s="9"/>
      <c r="I1127" s="9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</row>
    <row r="1128" spans="1:36" ht="12.75" x14ac:dyDescent="0.2">
      <c r="A1128" s="1"/>
      <c r="B1128" s="1"/>
      <c r="C1128" s="1"/>
      <c r="D1128" s="1"/>
      <c r="E1128" s="1"/>
      <c r="F1128" s="1"/>
      <c r="G1128" s="9"/>
      <c r="H1128" s="9"/>
      <c r="I1128" s="9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</row>
    <row r="1129" spans="1:36" ht="12.75" x14ac:dyDescent="0.2">
      <c r="A1129" s="1"/>
      <c r="B1129" s="1"/>
      <c r="C1129" s="1"/>
      <c r="D1129" s="1"/>
      <c r="E1129" s="1"/>
      <c r="F1129" s="1"/>
      <c r="G1129" s="9"/>
      <c r="H1129" s="9"/>
      <c r="I1129" s="9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</row>
    <row r="1130" spans="1:36" ht="12.75" x14ac:dyDescent="0.2">
      <c r="A1130" s="1"/>
      <c r="B1130" s="1"/>
      <c r="C1130" s="1"/>
      <c r="D1130" s="1"/>
      <c r="E1130" s="1"/>
      <c r="F1130" s="1"/>
      <c r="G1130" s="9"/>
      <c r="H1130" s="9"/>
      <c r="I1130" s="9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</row>
    <row r="1131" spans="1:36" ht="12.75" x14ac:dyDescent="0.2">
      <c r="A1131" s="1"/>
      <c r="B1131" s="1"/>
      <c r="C1131" s="1"/>
      <c r="D1131" s="1"/>
      <c r="E1131" s="1"/>
      <c r="F1131" s="1"/>
      <c r="G1131" s="9"/>
      <c r="H1131" s="9"/>
      <c r="I1131" s="9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</row>
    <row r="1132" spans="1:36" ht="12.75" x14ac:dyDescent="0.2">
      <c r="A1132" s="1"/>
      <c r="B1132" s="1"/>
      <c r="C1132" s="1"/>
      <c r="D1132" s="1"/>
      <c r="E1132" s="1"/>
      <c r="F1132" s="1"/>
      <c r="G1132" s="9"/>
      <c r="H1132" s="9"/>
      <c r="I1132" s="9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</row>
    <row r="1133" spans="1:36" ht="12.75" x14ac:dyDescent="0.2">
      <c r="A1133" s="1"/>
      <c r="B1133" s="1"/>
      <c r="C1133" s="1"/>
      <c r="D1133" s="1"/>
      <c r="E1133" s="1"/>
      <c r="F1133" s="1"/>
      <c r="G1133" s="9"/>
      <c r="H1133" s="9"/>
      <c r="I1133" s="9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</row>
    <row r="1134" spans="1:36" ht="12.75" x14ac:dyDescent="0.2">
      <c r="A1134" s="1"/>
      <c r="B1134" s="1"/>
      <c r="C1134" s="1"/>
      <c r="D1134" s="1"/>
      <c r="E1134" s="1"/>
      <c r="F1134" s="1"/>
      <c r="G1134" s="9"/>
      <c r="H1134" s="9"/>
      <c r="I1134" s="9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</row>
    <row r="1135" spans="1:36" ht="12.75" x14ac:dyDescent="0.2">
      <c r="A1135" s="1"/>
      <c r="B1135" s="1"/>
      <c r="C1135" s="1"/>
      <c r="D1135" s="1"/>
      <c r="E1135" s="1"/>
      <c r="F1135" s="1"/>
      <c r="G1135" s="9"/>
      <c r="H1135" s="9"/>
      <c r="I1135" s="9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</row>
    <row r="1136" spans="1:36" ht="12.75" x14ac:dyDescent="0.2">
      <c r="A1136" s="1"/>
      <c r="B1136" s="1"/>
      <c r="C1136" s="1"/>
      <c r="D1136" s="1"/>
      <c r="E1136" s="1"/>
      <c r="F1136" s="1"/>
      <c r="G1136" s="9"/>
      <c r="H1136" s="9"/>
      <c r="I1136" s="9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</row>
    <row r="1137" spans="1:36" ht="12.75" x14ac:dyDescent="0.2">
      <c r="A1137" s="1"/>
      <c r="B1137" s="1"/>
      <c r="C1137" s="1"/>
      <c r="D1137" s="1"/>
      <c r="E1137" s="1"/>
      <c r="F1137" s="1"/>
      <c r="G1137" s="9"/>
      <c r="H1137" s="9"/>
      <c r="I1137" s="9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</row>
    <row r="1138" spans="1:36" ht="12.75" x14ac:dyDescent="0.2">
      <c r="A1138" s="1"/>
      <c r="B1138" s="1"/>
      <c r="C1138" s="1"/>
      <c r="D1138" s="1"/>
      <c r="E1138" s="1"/>
      <c r="F1138" s="1"/>
      <c r="G1138" s="9"/>
      <c r="H1138" s="9"/>
      <c r="I1138" s="9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</row>
    <row r="1139" spans="1:36" ht="12.75" x14ac:dyDescent="0.2">
      <c r="A1139" s="1"/>
      <c r="B1139" s="1"/>
      <c r="C1139" s="1"/>
      <c r="D1139" s="1"/>
      <c r="E1139" s="1"/>
      <c r="F1139" s="1"/>
      <c r="G1139" s="9"/>
      <c r="H1139" s="9"/>
      <c r="I1139" s="9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</row>
    <row r="1140" spans="1:36" ht="12.75" x14ac:dyDescent="0.2">
      <c r="A1140" s="1"/>
      <c r="B1140" s="1"/>
      <c r="C1140" s="1"/>
      <c r="D1140" s="1"/>
      <c r="E1140" s="1"/>
      <c r="F1140" s="1"/>
      <c r="G1140" s="9"/>
      <c r="H1140" s="9"/>
      <c r="I1140" s="9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</row>
    <row r="1141" spans="1:36" ht="12.75" x14ac:dyDescent="0.2">
      <c r="A1141" s="1"/>
      <c r="B1141" s="1"/>
      <c r="C1141" s="1"/>
      <c r="D1141" s="1"/>
      <c r="E1141" s="1"/>
      <c r="F1141" s="1"/>
      <c r="G1141" s="9"/>
      <c r="H1141" s="9"/>
      <c r="I1141" s="9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</row>
    <row r="1142" spans="1:36" ht="12.75" x14ac:dyDescent="0.2">
      <c r="A1142" s="1"/>
      <c r="B1142" s="1"/>
      <c r="C1142" s="1"/>
      <c r="D1142" s="1"/>
      <c r="E1142" s="1"/>
      <c r="F1142" s="1"/>
      <c r="G1142" s="9"/>
      <c r="H1142" s="9"/>
      <c r="I1142" s="9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</row>
    <row r="1143" spans="1:36" ht="12.75" x14ac:dyDescent="0.2">
      <c r="A1143" s="1"/>
      <c r="B1143" s="1"/>
      <c r="C1143" s="1"/>
      <c r="D1143" s="1"/>
      <c r="E1143" s="1"/>
      <c r="F1143" s="1"/>
      <c r="G1143" s="9"/>
      <c r="H1143" s="9"/>
      <c r="I1143" s="9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</row>
    <row r="1144" spans="1:36" ht="12.75" x14ac:dyDescent="0.2">
      <c r="A1144" s="1"/>
      <c r="B1144" s="1"/>
      <c r="C1144" s="1"/>
      <c r="D1144" s="1"/>
      <c r="E1144" s="1"/>
      <c r="F1144" s="1"/>
      <c r="G1144" s="9"/>
      <c r="H1144" s="9"/>
      <c r="I1144" s="9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</row>
    <row r="1145" spans="1:36" ht="12.75" x14ac:dyDescent="0.2">
      <c r="A1145" s="1"/>
      <c r="B1145" s="1"/>
      <c r="C1145" s="1"/>
      <c r="D1145" s="1"/>
      <c r="E1145" s="1"/>
      <c r="F1145" s="1"/>
      <c r="G1145" s="9"/>
      <c r="H1145" s="9"/>
      <c r="I1145" s="9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</row>
    <row r="1146" spans="1:36" ht="12.75" x14ac:dyDescent="0.2">
      <c r="A1146" s="1"/>
      <c r="B1146" s="1"/>
      <c r="C1146" s="1"/>
      <c r="D1146" s="1"/>
      <c r="E1146" s="1"/>
      <c r="F1146" s="1"/>
      <c r="G1146" s="9"/>
      <c r="H1146" s="9"/>
      <c r="I1146" s="9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</row>
    <row r="1147" spans="1:36" ht="12.75" x14ac:dyDescent="0.2">
      <c r="A1147" s="1"/>
      <c r="B1147" s="1"/>
      <c r="C1147" s="1"/>
      <c r="D1147" s="1"/>
      <c r="E1147" s="1"/>
      <c r="F1147" s="1"/>
      <c r="G1147" s="9"/>
      <c r="H1147" s="9"/>
      <c r="I1147" s="9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</row>
    <row r="1148" spans="1:36" ht="12.75" x14ac:dyDescent="0.2">
      <c r="A1148" s="1"/>
      <c r="B1148" s="1"/>
      <c r="C1148" s="1"/>
      <c r="D1148" s="1"/>
      <c r="E1148" s="1"/>
      <c r="F1148" s="1"/>
      <c r="G1148" s="9"/>
      <c r="H1148" s="9"/>
      <c r="I1148" s="9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</row>
    <row r="1149" spans="1:36" ht="12.75" x14ac:dyDescent="0.2">
      <c r="A1149" s="1"/>
      <c r="B1149" s="1"/>
      <c r="C1149" s="1"/>
      <c r="D1149" s="1"/>
      <c r="E1149" s="1"/>
      <c r="F1149" s="1"/>
      <c r="G1149" s="9"/>
      <c r="H1149" s="9"/>
      <c r="I1149" s="9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</row>
    <row r="1150" spans="1:36" ht="12.75" x14ac:dyDescent="0.2">
      <c r="A1150" s="1"/>
      <c r="B1150" s="1"/>
      <c r="C1150" s="1"/>
      <c r="D1150" s="1"/>
      <c r="E1150" s="1"/>
      <c r="F1150" s="1"/>
      <c r="G1150" s="9"/>
      <c r="H1150" s="9"/>
      <c r="I1150" s="9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</row>
    <row r="1151" spans="1:36" ht="12.75" x14ac:dyDescent="0.2">
      <c r="A1151" s="1"/>
      <c r="B1151" s="1"/>
      <c r="C1151" s="1"/>
      <c r="D1151" s="1"/>
      <c r="E1151" s="1"/>
      <c r="F1151" s="1"/>
      <c r="G1151" s="9"/>
      <c r="H1151" s="9"/>
      <c r="I1151" s="9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</row>
    <row r="1152" spans="1:36" ht="12.75" x14ac:dyDescent="0.2">
      <c r="A1152" s="1"/>
      <c r="B1152" s="1"/>
      <c r="C1152" s="1"/>
      <c r="D1152" s="1"/>
      <c r="E1152" s="1"/>
      <c r="F1152" s="1"/>
      <c r="G1152" s="9"/>
      <c r="H1152" s="9"/>
      <c r="I1152" s="9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</row>
    <row r="1153" spans="1:36" ht="12.75" x14ac:dyDescent="0.2">
      <c r="A1153" s="1"/>
      <c r="B1153" s="1"/>
      <c r="C1153" s="1"/>
      <c r="D1153" s="1"/>
      <c r="E1153" s="1"/>
      <c r="F1153" s="1"/>
      <c r="G1153" s="9"/>
      <c r="H1153" s="9"/>
      <c r="I1153" s="9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</row>
    <row r="1154" spans="1:36" ht="12.75" x14ac:dyDescent="0.2">
      <c r="A1154" s="1"/>
      <c r="B1154" s="1"/>
      <c r="C1154" s="1"/>
      <c r="D1154" s="1"/>
      <c r="E1154" s="1"/>
      <c r="F1154" s="1"/>
      <c r="G1154" s="9"/>
      <c r="H1154" s="9"/>
      <c r="I1154" s="9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</row>
    <row r="1155" spans="1:36" ht="12.75" x14ac:dyDescent="0.2">
      <c r="A1155" s="1"/>
      <c r="B1155" s="1"/>
      <c r="C1155" s="1"/>
      <c r="D1155" s="1"/>
      <c r="E1155" s="1"/>
      <c r="F1155" s="1"/>
      <c r="G1155" s="9"/>
      <c r="H1155" s="9"/>
      <c r="I1155" s="9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</row>
    <row r="1156" spans="1:36" ht="12.75" x14ac:dyDescent="0.2">
      <c r="A1156" s="1"/>
      <c r="B1156" s="1"/>
      <c r="C1156" s="1"/>
      <c r="D1156" s="1"/>
      <c r="E1156" s="1"/>
      <c r="F1156" s="1"/>
      <c r="G1156" s="9"/>
      <c r="H1156" s="9"/>
      <c r="I1156" s="9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</row>
    <row r="1157" spans="1:36" ht="12.75" x14ac:dyDescent="0.2">
      <c r="A1157" s="1"/>
      <c r="B1157" s="1"/>
      <c r="C1157" s="1"/>
      <c r="D1157" s="1"/>
      <c r="E1157" s="1"/>
      <c r="F1157" s="1"/>
      <c r="G1157" s="9"/>
      <c r="H1157" s="9"/>
      <c r="I1157" s="9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</row>
    <row r="1158" spans="1:36" ht="12.75" x14ac:dyDescent="0.2">
      <c r="A1158" s="1"/>
      <c r="B1158" s="1"/>
      <c r="C1158" s="1"/>
      <c r="D1158" s="1"/>
      <c r="E1158" s="1"/>
      <c r="F1158" s="1"/>
      <c r="G1158" s="9"/>
      <c r="H1158" s="9"/>
      <c r="I1158" s="9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</row>
    <row r="1159" spans="1:36" ht="12.75" x14ac:dyDescent="0.2">
      <c r="A1159" s="1"/>
      <c r="B1159" s="1"/>
      <c r="C1159" s="1"/>
      <c r="D1159" s="1"/>
      <c r="E1159" s="1"/>
      <c r="F1159" s="1"/>
      <c r="G1159" s="9"/>
      <c r="H1159" s="9"/>
      <c r="I1159" s="9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</row>
    <row r="1160" spans="1:36" ht="12.75" x14ac:dyDescent="0.2">
      <c r="A1160" s="1"/>
      <c r="B1160" s="1"/>
      <c r="C1160" s="1"/>
      <c r="D1160" s="1"/>
      <c r="E1160" s="1"/>
      <c r="F1160" s="1"/>
      <c r="G1160" s="9"/>
      <c r="H1160" s="9"/>
      <c r="I1160" s="9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</row>
    <row r="1161" spans="1:36" ht="12.75" x14ac:dyDescent="0.2">
      <c r="A1161" s="1"/>
      <c r="B1161" s="1"/>
      <c r="C1161" s="1"/>
      <c r="D1161" s="1"/>
      <c r="E1161" s="1"/>
      <c r="F1161" s="1"/>
      <c r="G1161" s="9"/>
      <c r="H1161" s="9"/>
      <c r="I1161" s="9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</row>
    <row r="1162" spans="1:36" ht="12.75" x14ac:dyDescent="0.2">
      <c r="A1162" s="1"/>
      <c r="B1162" s="1"/>
      <c r="C1162" s="1"/>
      <c r="D1162" s="1"/>
      <c r="E1162" s="1"/>
      <c r="F1162" s="1"/>
      <c r="G1162" s="9"/>
      <c r="H1162" s="9"/>
      <c r="I1162" s="9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</row>
    <row r="1163" spans="1:36" ht="12.75" x14ac:dyDescent="0.2">
      <c r="A1163" s="1"/>
      <c r="B1163" s="1"/>
      <c r="C1163" s="1"/>
      <c r="D1163" s="1"/>
      <c r="E1163" s="1"/>
      <c r="F1163" s="1"/>
      <c r="G1163" s="9"/>
      <c r="H1163" s="9"/>
      <c r="I1163" s="9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</row>
    <row r="1164" spans="1:36" ht="12.75" x14ac:dyDescent="0.2">
      <c r="A1164" s="1"/>
      <c r="B1164" s="1"/>
      <c r="C1164" s="1"/>
      <c r="D1164" s="1"/>
      <c r="E1164" s="1"/>
      <c r="F1164" s="1"/>
      <c r="G1164" s="9"/>
      <c r="H1164" s="9"/>
      <c r="I1164" s="9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</row>
    <row r="1165" spans="1:36" ht="12.75" x14ac:dyDescent="0.2">
      <c r="A1165" s="1"/>
      <c r="B1165" s="1"/>
      <c r="C1165" s="1"/>
      <c r="D1165" s="1"/>
      <c r="E1165" s="1"/>
      <c r="F1165" s="1"/>
      <c r="G1165" s="9"/>
      <c r="H1165" s="9"/>
      <c r="I1165" s="9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</row>
    <row r="1166" spans="1:36" ht="12.75" x14ac:dyDescent="0.2">
      <c r="A1166" s="1"/>
      <c r="B1166" s="1"/>
      <c r="C1166" s="1"/>
      <c r="D1166" s="1"/>
      <c r="E1166" s="1"/>
      <c r="F1166" s="1"/>
      <c r="G1166" s="9"/>
      <c r="H1166" s="9"/>
      <c r="I1166" s="9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</row>
    <row r="1167" spans="1:36" ht="12.75" x14ac:dyDescent="0.2">
      <c r="A1167" s="1"/>
      <c r="B1167" s="1"/>
      <c r="C1167" s="1"/>
      <c r="D1167" s="1"/>
      <c r="E1167" s="1"/>
      <c r="F1167" s="1"/>
      <c r="G1167" s="9"/>
      <c r="H1167" s="9"/>
      <c r="I1167" s="9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</row>
    <row r="1168" spans="1:36" ht="12.75" x14ac:dyDescent="0.2">
      <c r="A1168" s="1"/>
      <c r="B1168" s="1"/>
      <c r="C1168" s="1"/>
      <c r="D1168" s="1"/>
      <c r="E1168" s="1"/>
      <c r="F1168" s="1"/>
      <c r="G1168" s="9"/>
      <c r="H1168" s="9"/>
      <c r="I1168" s="9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</row>
    <row r="1169" spans="1:36" ht="12.75" x14ac:dyDescent="0.2">
      <c r="A1169" s="1"/>
      <c r="B1169" s="1"/>
      <c r="C1169" s="1"/>
      <c r="D1169" s="1"/>
      <c r="E1169" s="1"/>
      <c r="F1169" s="1"/>
      <c r="G1169" s="9"/>
      <c r="H1169" s="9"/>
      <c r="I1169" s="9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</row>
    <row r="1170" spans="1:36" ht="12.75" x14ac:dyDescent="0.2">
      <c r="A1170" s="1"/>
      <c r="B1170" s="1"/>
      <c r="C1170" s="1"/>
      <c r="D1170" s="1"/>
      <c r="E1170" s="1"/>
      <c r="F1170" s="1"/>
      <c r="G1170" s="9"/>
      <c r="H1170" s="9"/>
      <c r="I1170" s="9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</row>
    <row r="1171" spans="1:36" ht="12.75" x14ac:dyDescent="0.2">
      <c r="A1171" s="1"/>
      <c r="B1171" s="1"/>
      <c r="C1171" s="1"/>
      <c r="D1171" s="1"/>
      <c r="E1171" s="1"/>
      <c r="F1171" s="1"/>
      <c r="G1171" s="9"/>
      <c r="H1171" s="9"/>
      <c r="I1171" s="9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</row>
    <row r="1172" spans="1:36" ht="12.75" x14ac:dyDescent="0.2">
      <c r="A1172" s="1"/>
      <c r="B1172" s="1"/>
      <c r="C1172" s="1"/>
      <c r="D1172" s="1"/>
      <c r="E1172" s="1"/>
      <c r="F1172" s="1"/>
      <c r="G1172" s="9"/>
      <c r="H1172" s="9"/>
      <c r="I1172" s="9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</row>
    <row r="1173" spans="1:36" ht="12.75" x14ac:dyDescent="0.2">
      <c r="A1173" s="1"/>
      <c r="B1173" s="1"/>
      <c r="C1173" s="1"/>
      <c r="D1173" s="1"/>
      <c r="E1173" s="1"/>
      <c r="F1173" s="1"/>
      <c r="G1173" s="9"/>
      <c r="H1173" s="9"/>
      <c r="I1173" s="9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</row>
    <row r="1174" spans="1:36" ht="12.75" x14ac:dyDescent="0.2">
      <c r="A1174" s="1"/>
      <c r="B1174" s="1"/>
      <c r="C1174" s="1"/>
      <c r="D1174" s="1"/>
      <c r="E1174" s="1"/>
      <c r="F1174" s="1"/>
      <c r="G1174" s="9"/>
      <c r="H1174" s="9"/>
      <c r="I1174" s="9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</row>
    <row r="1175" spans="1:36" ht="12.75" x14ac:dyDescent="0.2">
      <c r="A1175" s="1"/>
      <c r="B1175" s="1"/>
      <c r="C1175" s="1"/>
      <c r="D1175" s="1"/>
      <c r="E1175" s="1"/>
      <c r="F1175" s="1"/>
      <c r="G1175" s="9"/>
      <c r="H1175" s="9"/>
      <c r="I1175" s="9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</row>
    <row r="1176" spans="1:36" ht="12.75" x14ac:dyDescent="0.2">
      <c r="A1176" s="1"/>
      <c r="B1176" s="1"/>
      <c r="C1176" s="1"/>
      <c r="D1176" s="1"/>
      <c r="E1176" s="1"/>
      <c r="F1176" s="1"/>
      <c r="G1176" s="9"/>
      <c r="H1176" s="9"/>
      <c r="I1176" s="9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</row>
    <row r="1177" spans="1:36" ht="12.75" x14ac:dyDescent="0.2">
      <c r="A1177" s="1"/>
      <c r="B1177" s="1"/>
      <c r="C1177" s="1"/>
      <c r="D1177" s="1"/>
      <c r="E1177" s="1"/>
      <c r="F1177" s="1"/>
      <c r="G1177" s="9"/>
      <c r="H1177" s="9"/>
      <c r="I1177" s="9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</row>
    <row r="1178" spans="1:36" ht="12.75" x14ac:dyDescent="0.2">
      <c r="A1178" s="1"/>
      <c r="B1178" s="1"/>
      <c r="C1178" s="1"/>
      <c r="D1178" s="1"/>
      <c r="E1178" s="1"/>
      <c r="F1178" s="1"/>
      <c r="G1178" s="9"/>
      <c r="H1178" s="9"/>
      <c r="I1178" s="9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</row>
    <row r="1179" spans="1:36" ht="12.75" x14ac:dyDescent="0.2">
      <c r="A1179" s="1"/>
      <c r="B1179" s="1"/>
      <c r="C1179" s="1"/>
      <c r="D1179" s="1"/>
      <c r="E1179" s="1"/>
      <c r="F1179" s="1"/>
      <c r="G1179" s="9"/>
      <c r="H1179" s="9"/>
      <c r="I1179" s="9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</row>
    <row r="1180" spans="1:36" ht="12.75" x14ac:dyDescent="0.2">
      <c r="A1180" s="1"/>
      <c r="B1180" s="1"/>
      <c r="C1180" s="1"/>
      <c r="D1180" s="1"/>
      <c r="E1180" s="1"/>
      <c r="F1180" s="1"/>
      <c r="G1180" s="9"/>
      <c r="H1180" s="9"/>
      <c r="I1180" s="9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</row>
    <row r="1181" spans="1:36" ht="12.75" x14ac:dyDescent="0.2">
      <c r="A1181" s="1"/>
      <c r="B1181" s="1"/>
      <c r="C1181" s="1"/>
      <c r="D1181" s="1"/>
      <c r="E1181" s="1"/>
      <c r="F1181" s="1"/>
      <c r="G1181" s="9"/>
      <c r="H1181" s="9"/>
      <c r="I1181" s="9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</row>
    <row r="1182" spans="1:36" ht="12.75" x14ac:dyDescent="0.2">
      <c r="A1182" s="1"/>
      <c r="B1182" s="1"/>
      <c r="C1182" s="1"/>
      <c r="D1182" s="1"/>
      <c r="E1182" s="1"/>
      <c r="F1182" s="1"/>
      <c r="G1182" s="9"/>
      <c r="H1182" s="9"/>
      <c r="I1182" s="9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</row>
    <row r="1183" spans="1:36" ht="12.75" x14ac:dyDescent="0.2">
      <c r="A1183" s="1"/>
      <c r="B1183" s="1"/>
      <c r="C1183" s="1"/>
      <c r="D1183" s="1"/>
      <c r="E1183" s="1"/>
      <c r="F1183" s="1"/>
      <c r="G1183" s="9"/>
      <c r="H1183" s="9"/>
      <c r="I1183" s="9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</row>
    <row r="1184" spans="1:36" ht="12.75" x14ac:dyDescent="0.2">
      <c r="A1184" s="1"/>
      <c r="B1184" s="1"/>
      <c r="C1184" s="1"/>
      <c r="D1184" s="1"/>
      <c r="E1184" s="1"/>
      <c r="F1184" s="1"/>
      <c r="G1184" s="9"/>
      <c r="H1184" s="9"/>
      <c r="I1184" s="9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</row>
    <row r="1185" spans="1:36" ht="12.75" x14ac:dyDescent="0.2">
      <c r="A1185" s="1"/>
      <c r="B1185" s="1"/>
      <c r="C1185" s="1"/>
      <c r="D1185" s="1"/>
      <c r="E1185" s="1"/>
      <c r="F1185" s="1"/>
      <c r="G1185" s="9"/>
      <c r="H1185" s="9"/>
      <c r="I1185" s="9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</row>
    <row r="1186" spans="1:36" ht="12.75" x14ac:dyDescent="0.2">
      <c r="A1186" s="1"/>
      <c r="B1186" s="1"/>
      <c r="C1186" s="1"/>
      <c r="D1186" s="1"/>
      <c r="E1186" s="1"/>
      <c r="F1186" s="1"/>
      <c r="G1186" s="9"/>
      <c r="H1186" s="9"/>
      <c r="I1186" s="9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</row>
    <row r="1187" spans="1:36" ht="12.75" x14ac:dyDescent="0.2">
      <c r="A1187" s="1"/>
      <c r="B1187" s="1"/>
      <c r="C1187" s="1"/>
      <c r="D1187" s="1"/>
      <c r="E1187" s="1"/>
      <c r="F1187" s="1"/>
      <c r="G1187" s="9"/>
      <c r="H1187" s="9"/>
      <c r="I1187" s="9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</row>
    <row r="1188" spans="1:36" ht="12.75" x14ac:dyDescent="0.2">
      <c r="A1188" s="1"/>
      <c r="B1188" s="1"/>
      <c r="C1188" s="1"/>
      <c r="D1188" s="1"/>
      <c r="E1188" s="1"/>
      <c r="F1188" s="1"/>
      <c r="G1188" s="9"/>
      <c r="H1188" s="9"/>
      <c r="I1188" s="9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</row>
    <row r="1189" spans="1:36" ht="12.75" x14ac:dyDescent="0.2">
      <c r="A1189" s="1"/>
      <c r="B1189" s="1"/>
      <c r="C1189" s="1"/>
      <c r="D1189" s="1"/>
      <c r="E1189" s="1"/>
      <c r="F1189" s="1"/>
      <c r="G1189" s="9"/>
      <c r="H1189" s="9"/>
      <c r="I1189" s="9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</row>
    <row r="1190" spans="1:36" ht="12.75" x14ac:dyDescent="0.2">
      <c r="A1190" s="1"/>
      <c r="B1190" s="1"/>
      <c r="C1190" s="1"/>
      <c r="D1190" s="1"/>
      <c r="E1190" s="1"/>
      <c r="F1190" s="1"/>
      <c r="G1190" s="9"/>
      <c r="H1190" s="9"/>
      <c r="I1190" s="9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</row>
    <row r="1191" spans="1:36" ht="12.75" x14ac:dyDescent="0.2">
      <c r="A1191" s="1"/>
      <c r="B1191" s="1"/>
      <c r="C1191" s="1"/>
      <c r="D1191" s="1"/>
      <c r="E1191" s="1"/>
      <c r="F1191" s="1"/>
      <c r="G1191" s="9"/>
      <c r="H1191" s="9"/>
      <c r="I1191" s="9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</row>
    <row r="1192" spans="1:36" ht="12.75" x14ac:dyDescent="0.2">
      <c r="A1192" s="1"/>
      <c r="B1192" s="1"/>
      <c r="C1192" s="1"/>
      <c r="D1192" s="1"/>
      <c r="E1192" s="1"/>
      <c r="F1192" s="1"/>
      <c r="G1192" s="9"/>
      <c r="H1192" s="9"/>
      <c r="I1192" s="9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</row>
    <row r="1193" spans="1:36" ht="12.75" x14ac:dyDescent="0.2">
      <c r="A1193" s="1"/>
      <c r="B1193" s="1"/>
      <c r="C1193" s="1"/>
      <c r="D1193" s="1"/>
      <c r="E1193" s="1"/>
      <c r="F1193" s="1"/>
      <c r="G1193" s="9"/>
      <c r="H1193" s="9"/>
      <c r="I1193" s="9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</row>
    <row r="1194" spans="1:36" ht="12.75" x14ac:dyDescent="0.2">
      <c r="A1194" s="1"/>
      <c r="B1194" s="1"/>
      <c r="C1194" s="1"/>
      <c r="D1194" s="1"/>
      <c r="E1194" s="1"/>
      <c r="F1194" s="1"/>
      <c r="G1194" s="9"/>
      <c r="H1194" s="9"/>
      <c r="I1194" s="9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</row>
    <row r="1195" spans="1:36" ht="12.75" x14ac:dyDescent="0.2">
      <c r="A1195" s="1"/>
      <c r="B1195" s="1"/>
      <c r="C1195" s="1"/>
      <c r="D1195" s="1"/>
      <c r="E1195" s="1"/>
      <c r="F1195" s="1"/>
      <c r="G1195" s="9"/>
      <c r="H1195" s="9"/>
      <c r="I1195" s="9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</row>
    <row r="1196" spans="1:36" ht="12.75" x14ac:dyDescent="0.2">
      <c r="A1196" s="1"/>
      <c r="B1196" s="1"/>
      <c r="C1196" s="1"/>
      <c r="D1196" s="1"/>
      <c r="E1196" s="1"/>
      <c r="F1196" s="1"/>
      <c r="G1196" s="9"/>
      <c r="H1196" s="9"/>
      <c r="I1196" s="9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</row>
    <row r="1197" spans="1:36" ht="12.75" x14ac:dyDescent="0.2">
      <c r="A1197" s="1"/>
      <c r="B1197" s="1"/>
      <c r="C1197" s="1"/>
      <c r="D1197" s="1"/>
      <c r="E1197" s="1"/>
      <c r="F1197" s="1"/>
      <c r="G1197" s="9"/>
      <c r="H1197" s="9"/>
      <c r="I1197" s="9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</row>
    <row r="1198" spans="1:36" ht="12.75" x14ac:dyDescent="0.2">
      <c r="A1198" s="1"/>
      <c r="B1198" s="1"/>
      <c r="C1198" s="1"/>
      <c r="D1198" s="1"/>
      <c r="E1198" s="1"/>
      <c r="F1198" s="1"/>
      <c r="G1198" s="9"/>
      <c r="H1198" s="9"/>
      <c r="I1198" s="9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</row>
    <row r="1199" spans="1:36" ht="12.75" x14ac:dyDescent="0.2">
      <c r="A1199" s="1"/>
      <c r="B1199" s="1"/>
      <c r="C1199" s="1"/>
      <c r="D1199" s="1"/>
      <c r="E1199" s="1"/>
      <c r="F1199" s="1"/>
      <c r="G1199" s="9"/>
      <c r="H1199" s="9"/>
      <c r="I1199" s="9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</row>
    <row r="1200" spans="1:36" ht="12.75" x14ac:dyDescent="0.2">
      <c r="A1200" s="1"/>
      <c r="B1200" s="1"/>
      <c r="C1200" s="1"/>
      <c r="D1200" s="1"/>
      <c r="E1200" s="1"/>
      <c r="F1200" s="1"/>
      <c r="G1200" s="9"/>
      <c r="H1200" s="9"/>
      <c r="I1200" s="9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</row>
    <row r="1201" spans="1:36" ht="12.75" x14ac:dyDescent="0.2">
      <c r="A1201" s="1"/>
      <c r="B1201" s="1"/>
      <c r="C1201" s="1"/>
      <c r="D1201" s="1"/>
      <c r="E1201" s="1"/>
      <c r="F1201" s="1"/>
      <c r="G1201" s="9"/>
      <c r="H1201" s="9"/>
      <c r="I1201" s="9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</row>
    <row r="1202" spans="1:36" ht="12.75" x14ac:dyDescent="0.2">
      <c r="A1202" s="1"/>
      <c r="B1202" s="1"/>
      <c r="C1202" s="1"/>
      <c r="D1202" s="1"/>
      <c r="E1202" s="1"/>
      <c r="F1202" s="1"/>
      <c r="G1202" s="9"/>
      <c r="H1202" s="9"/>
      <c r="I1202" s="9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</row>
    <row r="1203" spans="1:36" ht="12.75" x14ac:dyDescent="0.2">
      <c r="A1203" s="1"/>
      <c r="B1203" s="1"/>
      <c r="C1203" s="1"/>
      <c r="D1203" s="1"/>
      <c r="E1203" s="1"/>
      <c r="F1203" s="1"/>
      <c r="G1203" s="9"/>
      <c r="H1203" s="9"/>
      <c r="I1203" s="9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</row>
    <row r="1204" spans="1:36" ht="12.75" x14ac:dyDescent="0.2">
      <c r="A1204" s="1"/>
      <c r="B1204" s="1"/>
      <c r="C1204" s="1"/>
      <c r="D1204" s="1"/>
      <c r="E1204" s="1"/>
      <c r="F1204" s="1"/>
      <c r="G1204" s="9"/>
      <c r="H1204" s="9"/>
      <c r="I1204" s="9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</row>
    <row r="1205" spans="1:36" ht="12.75" x14ac:dyDescent="0.2">
      <c r="A1205" s="1"/>
      <c r="B1205" s="1"/>
      <c r="C1205" s="1"/>
      <c r="D1205" s="1"/>
      <c r="E1205" s="1"/>
      <c r="F1205" s="1"/>
      <c r="G1205" s="9"/>
      <c r="H1205" s="9"/>
      <c r="I1205" s="9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</row>
    <row r="1206" spans="1:36" ht="12.75" x14ac:dyDescent="0.2">
      <c r="A1206" s="1"/>
      <c r="B1206" s="1"/>
      <c r="C1206" s="1"/>
      <c r="D1206" s="1"/>
      <c r="E1206" s="1"/>
      <c r="F1206" s="1"/>
      <c r="G1206" s="9"/>
      <c r="H1206" s="9"/>
      <c r="I1206" s="9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</row>
    <row r="1207" spans="1:36" ht="12.75" x14ac:dyDescent="0.2">
      <c r="A1207" s="1"/>
      <c r="B1207" s="1"/>
      <c r="C1207" s="1"/>
      <c r="D1207" s="1"/>
      <c r="E1207" s="1"/>
      <c r="F1207" s="1"/>
      <c r="G1207" s="9"/>
      <c r="H1207" s="9"/>
      <c r="I1207" s="9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</row>
    <row r="1208" spans="1:36" ht="12.75" x14ac:dyDescent="0.2">
      <c r="A1208" s="1"/>
      <c r="B1208" s="1"/>
      <c r="C1208" s="1"/>
      <c r="D1208" s="1"/>
      <c r="E1208" s="1"/>
      <c r="F1208" s="1"/>
      <c r="G1208" s="9"/>
      <c r="H1208" s="9"/>
      <c r="I1208" s="9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</row>
    <row r="1209" spans="1:36" ht="12.75" x14ac:dyDescent="0.2">
      <c r="A1209" s="1"/>
      <c r="B1209" s="1"/>
      <c r="C1209" s="1"/>
      <c r="D1209" s="1"/>
      <c r="E1209" s="1"/>
      <c r="F1209" s="1"/>
      <c r="G1209" s="9"/>
      <c r="H1209" s="9"/>
      <c r="I1209" s="9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</row>
    <row r="1210" spans="1:36" ht="12.75" x14ac:dyDescent="0.2">
      <c r="A1210" s="1"/>
      <c r="B1210" s="1"/>
      <c r="C1210" s="1"/>
      <c r="D1210" s="1"/>
      <c r="E1210" s="1"/>
      <c r="F1210" s="1"/>
      <c r="G1210" s="9"/>
      <c r="H1210" s="9"/>
      <c r="I1210" s="9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</row>
    <row r="1211" spans="1:36" ht="12.75" x14ac:dyDescent="0.2">
      <c r="A1211" s="1"/>
      <c r="B1211" s="1"/>
      <c r="C1211" s="1"/>
      <c r="D1211" s="1"/>
      <c r="E1211" s="1"/>
      <c r="F1211" s="1"/>
      <c r="G1211" s="9"/>
      <c r="H1211" s="9"/>
      <c r="I1211" s="9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</row>
    <row r="1212" spans="1:36" ht="12.75" x14ac:dyDescent="0.2">
      <c r="A1212" s="1"/>
      <c r="B1212" s="1"/>
      <c r="C1212" s="1"/>
      <c r="D1212" s="1"/>
      <c r="E1212" s="1"/>
      <c r="F1212" s="1"/>
      <c r="G1212" s="9"/>
      <c r="H1212" s="9"/>
      <c r="I1212" s="9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</row>
    <row r="1213" spans="1:36" ht="12.75" x14ac:dyDescent="0.2">
      <c r="A1213" s="1"/>
      <c r="B1213" s="1"/>
      <c r="C1213" s="1"/>
      <c r="D1213" s="1"/>
      <c r="E1213" s="1"/>
      <c r="F1213" s="1"/>
      <c r="G1213" s="9"/>
      <c r="H1213" s="9"/>
      <c r="I1213" s="9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</row>
    <row r="1214" spans="1:36" ht="12.75" x14ac:dyDescent="0.2">
      <c r="A1214" s="1"/>
      <c r="B1214" s="1"/>
      <c r="C1214" s="1"/>
      <c r="D1214" s="1"/>
      <c r="E1214" s="1"/>
      <c r="F1214" s="1"/>
      <c r="G1214" s="9"/>
      <c r="H1214" s="9"/>
      <c r="I1214" s="9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</row>
    <row r="1215" spans="1:36" ht="12.75" x14ac:dyDescent="0.2">
      <c r="A1215" s="1"/>
      <c r="B1215" s="1"/>
      <c r="C1215" s="1"/>
      <c r="D1215" s="1"/>
      <c r="E1215" s="1"/>
      <c r="F1215" s="1"/>
      <c r="G1215" s="9"/>
      <c r="H1215" s="9"/>
      <c r="I1215" s="9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1004"/>
  <sheetViews>
    <sheetView workbookViewId="0"/>
  </sheetViews>
  <sheetFormatPr defaultColWidth="12.5703125" defaultRowHeight="15.75" customHeight="1" x14ac:dyDescent="0.2"/>
  <cols>
    <col min="1" max="1" width="25.85546875" customWidth="1"/>
    <col min="2" max="2" width="11.5703125" customWidth="1"/>
    <col min="3" max="3" width="10.42578125" customWidth="1"/>
    <col min="4" max="4" width="6" customWidth="1"/>
    <col min="5" max="5" width="7.5703125" customWidth="1"/>
    <col min="6" max="7" width="8.7109375" customWidth="1"/>
    <col min="8" max="8" width="8.42578125" customWidth="1"/>
    <col min="9" max="9" width="8.28515625" customWidth="1"/>
    <col min="10" max="10" width="7.5703125" customWidth="1"/>
    <col min="11" max="11" width="9.28515625" customWidth="1"/>
    <col min="12" max="12" width="8.85546875" customWidth="1"/>
    <col min="13" max="13" width="8.5703125" customWidth="1"/>
    <col min="14" max="14" width="8.42578125" customWidth="1"/>
    <col min="15" max="15" width="7.42578125" customWidth="1"/>
    <col min="16" max="16" width="7.140625" customWidth="1"/>
    <col min="17" max="17" width="9" customWidth="1"/>
    <col min="18" max="18" width="10" customWidth="1"/>
    <col min="19" max="19" width="10.7109375" customWidth="1"/>
    <col min="20" max="20" width="12.42578125" customWidth="1"/>
    <col min="21" max="21" width="10.85546875" customWidth="1"/>
    <col min="22" max="22" width="11" customWidth="1"/>
    <col min="23" max="23" width="7.42578125" customWidth="1"/>
    <col min="24" max="24" width="9.7109375" customWidth="1"/>
    <col min="25" max="25" width="6" customWidth="1"/>
    <col min="26" max="26" width="8" customWidth="1"/>
    <col min="27" max="27" width="4.42578125" customWidth="1"/>
    <col min="28" max="31" width="6.5703125" customWidth="1"/>
    <col min="32" max="33" width="6.85546875" customWidth="1"/>
    <col min="34" max="34" width="10.140625" customWidth="1"/>
    <col min="35" max="35" width="5.85546875" customWidth="1"/>
    <col min="36" max="36" width="14.42578125" customWidth="1"/>
    <col min="37" max="37" width="4.28515625" customWidth="1"/>
    <col min="38" max="38" width="10.42578125" customWidth="1"/>
    <col min="39" max="39" width="5" customWidth="1"/>
    <col min="40" max="40" width="11.5703125" customWidth="1"/>
    <col min="41" max="41" width="4.28515625" customWidth="1"/>
  </cols>
  <sheetData>
    <row r="1" spans="1:54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 customHeight="1" x14ac:dyDescent="0.2">
      <c r="A2" s="14"/>
      <c r="B2" s="15" t="s">
        <v>35</v>
      </c>
      <c r="C2" s="15"/>
      <c r="D2" s="15" t="s">
        <v>42</v>
      </c>
      <c r="E2" s="15"/>
      <c r="F2" s="15" t="s">
        <v>38</v>
      </c>
      <c r="G2" s="15"/>
      <c r="H2" s="15" t="s">
        <v>39</v>
      </c>
      <c r="I2" s="15"/>
      <c r="J2" s="15" t="s">
        <v>40</v>
      </c>
      <c r="K2" s="15"/>
      <c r="L2" s="15" t="s">
        <v>41</v>
      </c>
      <c r="M2" s="15"/>
      <c r="N2" s="15" t="s">
        <v>45</v>
      </c>
      <c r="O2" s="15"/>
      <c r="P2" s="15" t="s">
        <v>46</v>
      </c>
      <c r="Q2" s="15"/>
      <c r="R2" s="15" t="s">
        <v>47</v>
      </c>
      <c r="S2" s="15"/>
      <c r="T2" s="15" t="s">
        <v>48</v>
      </c>
      <c r="U2" s="15"/>
      <c r="V2" s="15" t="s">
        <v>49</v>
      </c>
      <c r="W2" s="15"/>
      <c r="X2" s="15" t="s">
        <v>67</v>
      </c>
      <c r="Y2" s="15"/>
      <c r="Z2" s="15" t="s">
        <v>51</v>
      </c>
      <c r="AA2" s="15"/>
      <c r="AB2" s="15" t="s">
        <v>44</v>
      </c>
      <c r="AC2" s="15"/>
      <c r="AD2" s="15" t="s">
        <v>43</v>
      </c>
      <c r="AE2" s="15"/>
      <c r="AF2" s="15" t="s">
        <v>68</v>
      </c>
      <c r="AG2" s="15"/>
      <c r="AH2" s="15" t="s">
        <v>52</v>
      </c>
      <c r="AI2" s="15"/>
      <c r="AJ2" s="15" t="s">
        <v>53</v>
      </c>
      <c r="AK2" s="15"/>
      <c r="AL2" s="15" t="s">
        <v>54</v>
      </c>
      <c r="AM2" s="15"/>
      <c r="AN2" s="15" t="s">
        <v>55</v>
      </c>
      <c r="AO2" s="15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.75" customHeight="1" x14ac:dyDescent="0.2">
      <c r="A3" s="1" t="s">
        <v>69</v>
      </c>
      <c r="B3" s="1" t="s">
        <v>70</v>
      </c>
      <c r="C3" s="1">
        <f>350*20</f>
        <v>7000</v>
      </c>
      <c r="D3" s="1">
        <v>2</v>
      </c>
      <c r="E3" s="1">
        <f>2*20</f>
        <v>40</v>
      </c>
      <c r="F3" s="1"/>
      <c r="G3" s="1">
        <v>0</v>
      </c>
      <c r="H3" s="1"/>
      <c r="I3" s="1">
        <v>0</v>
      </c>
      <c r="J3" s="1"/>
      <c r="K3" s="1">
        <v>0</v>
      </c>
      <c r="L3" s="1"/>
      <c r="M3" s="1">
        <v>0</v>
      </c>
      <c r="N3" s="1"/>
      <c r="O3" s="1">
        <v>0</v>
      </c>
      <c r="P3" s="1"/>
      <c r="Q3" s="1">
        <v>0</v>
      </c>
      <c r="R3" s="1"/>
      <c r="S3" s="1">
        <v>0</v>
      </c>
      <c r="T3" s="1" t="s">
        <v>71</v>
      </c>
      <c r="U3" s="1">
        <f>10*20</f>
        <v>200</v>
      </c>
      <c r="V3" s="1" t="s">
        <v>72</v>
      </c>
      <c r="W3" s="1">
        <f>15*20</f>
        <v>300</v>
      </c>
      <c r="X3" s="1" t="s">
        <v>71</v>
      </c>
      <c r="Y3" s="1">
        <f>20*10</f>
        <v>200</v>
      </c>
      <c r="Z3" s="1"/>
      <c r="AA3" s="1"/>
      <c r="AB3" s="1" t="s">
        <v>73</v>
      </c>
      <c r="AC3" s="1">
        <f>20*6</f>
        <v>120</v>
      </c>
      <c r="AD3" s="1" t="s">
        <v>74</v>
      </c>
      <c r="AE3" s="1">
        <f>5*20</f>
        <v>100</v>
      </c>
      <c r="AF3" s="1" t="s">
        <v>75</v>
      </c>
      <c r="AG3" s="1">
        <f>20*20</f>
        <v>400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5.75" customHeight="1" x14ac:dyDescent="0.2">
      <c r="A4" s="1" t="s">
        <v>76</v>
      </c>
      <c r="B4" s="1" t="s">
        <v>70</v>
      </c>
      <c r="C4" s="1">
        <f>350*250</f>
        <v>87500</v>
      </c>
      <c r="D4" s="1">
        <v>1</v>
      </c>
      <c r="E4" s="1">
        <f>1*250</f>
        <v>250</v>
      </c>
      <c r="F4" s="1" t="s">
        <v>77</v>
      </c>
      <c r="G4" s="1">
        <f>40*250</f>
        <v>10000</v>
      </c>
      <c r="H4" s="1"/>
      <c r="I4" s="1">
        <v>0</v>
      </c>
      <c r="J4" s="1"/>
      <c r="K4" s="1">
        <v>0</v>
      </c>
      <c r="L4" s="1"/>
      <c r="M4" s="1">
        <v>0</v>
      </c>
      <c r="N4" s="1"/>
      <c r="O4" s="1">
        <v>0</v>
      </c>
      <c r="P4" s="1"/>
      <c r="Q4" s="1">
        <v>0</v>
      </c>
      <c r="R4" s="1"/>
      <c r="S4" s="1">
        <v>0</v>
      </c>
      <c r="T4" s="1" t="s">
        <v>71</v>
      </c>
      <c r="U4" s="1">
        <f>10*250</f>
        <v>2500</v>
      </c>
      <c r="V4" s="1" t="s">
        <v>72</v>
      </c>
      <c r="W4" s="1">
        <f>250*15</f>
        <v>3750</v>
      </c>
      <c r="X4" s="1" t="s">
        <v>71</v>
      </c>
      <c r="Y4" s="1">
        <f>250*10</f>
        <v>2500</v>
      </c>
      <c r="Z4" s="1"/>
      <c r="AA4" s="1"/>
      <c r="AB4" s="1" t="s">
        <v>73</v>
      </c>
      <c r="AC4" s="1">
        <f>250*6</f>
        <v>1500</v>
      </c>
      <c r="AD4" s="1" t="s">
        <v>74</v>
      </c>
      <c r="AE4" s="1">
        <f>5*250</f>
        <v>1250</v>
      </c>
      <c r="AF4" s="1" t="s">
        <v>75</v>
      </c>
      <c r="AG4" s="1">
        <f>20*250</f>
        <v>5000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5.75" customHeight="1" x14ac:dyDescent="0.2">
      <c r="A5" s="1" t="s">
        <v>78</v>
      </c>
      <c r="B5" s="1" t="s">
        <v>79</v>
      </c>
      <c r="C5" s="1">
        <f>400*5</f>
        <v>2000</v>
      </c>
      <c r="D5" s="1">
        <v>1</v>
      </c>
      <c r="E5" s="1">
        <f>1*5</f>
        <v>5</v>
      </c>
      <c r="F5" s="1"/>
      <c r="G5" s="1">
        <v>0</v>
      </c>
      <c r="H5" s="1" t="s">
        <v>80</v>
      </c>
      <c r="I5" s="1">
        <f>30*5</f>
        <v>150</v>
      </c>
      <c r="J5" s="1" t="s">
        <v>80</v>
      </c>
      <c r="K5" s="1">
        <f>30*5</f>
        <v>150</v>
      </c>
      <c r="L5" s="1" t="s">
        <v>80</v>
      </c>
      <c r="M5" s="1">
        <f>30*5</f>
        <v>150</v>
      </c>
      <c r="N5" s="1"/>
      <c r="O5" s="1">
        <v>0</v>
      </c>
      <c r="P5" s="1"/>
      <c r="Q5" s="1">
        <v>0</v>
      </c>
      <c r="R5" s="1"/>
      <c r="S5" s="1">
        <v>0</v>
      </c>
      <c r="T5" s="1" t="s">
        <v>71</v>
      </c>
      <c r="U5" s="1">
        <f>10*5</f>
        <v>50</v>
      </c>
      <c r="V5" s="1" t="s">
        <v>72</v>
      </c>
      <c r="W5" s="1">
        <f>15*5</f>
        <v>75</v>
      </c>
      <c r="X5" s="1" t="s">
        <v>71</v>
      </c>
      <c r="Y5" s="1">
        <f>5*10</f>
        <v>50</v>
      </c>
      <c r="Z5" s="1"/>
      <c r="AA5" s="1"/>
      <c r="AB5" s="1" t="s">
        <v>73</v>
      </c>
      <c r="AC5" s="1">
        <f>5*6</f>
        <v>30</v>
      </c>
      <c r="AD5" s="1" t="s">
        <v>74</v>
      </c>
      <c r="AE5" s="1">
        <f>5*5</f>
        <v>25</v>
      </c>
      <c r="AF5" s="1" t="s">
        <v>75</v>
      </c>
      <c r="AG5" s="1">
        <f>20*5</f>
        <v>100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5.75" customHeight="1" x14ac:dyDescent="0.2">
      <c r="A6" s="1" t="s">
        <v>81</v>
      </c>
      <c r="B6" s="1" t="s">
        <v>79</v>
      </c>
      <c r="C6" s="1">
        <f>400*10</f>
        <v>4000</v>
      </c>
      <c r="D6" s="1">
        <v>1</v>
      </c>
      <c r="E6" s="1">
        <f>1*10</f>
        <v>10</v>
      </c>
      <c r="F6" s="1" t="s">
        <v>82</v>
      </c>
      <c r="G6" s="1">
        <f>20*10</f>
        <v>200</v>
      </c>
      <c r="H6" s="1" t="s">
        <v>80</v>
      </c>
      <c r="I6" s="1">
        <f>30*10</f>
        <v>300</v>
      </c>
      <c r="J6" s="1" t="s">
        <v>80</v>
      </c>
      <c r="K6" s="1">
        <f>30*10</f>
        <v>300</v>
      </c>
      <c r="L6" s="1" t="s">
        <v>80</v>
      </c>
      <c r="M6" s="1">
        <f>30*10</f>
        <v>300</v>
      </c>
      <c r="N6" s="1">
        <v>2</v>
      </c>
      <c r="O6" s="1">
        <v>20</v>
      </c>
      <c r="P6" s="1"/>
      <c r="Q6" s="1">
        <v>0</v>
      </c>
      <c r="R6" s="1"/>
      <c r="S6" s="1">
        <v>0</v>
      </c>
      <c r="T6" s="1" t="s">
        <v>71</v>
      </c>
      <c r="U6" s="1">
        <f>10*10</f>
        <v>100</v>
      </c>
      <c r="V6" s="1" t="s">
        <v>72</v>
      </c>
      <c r="W6" s="1">
        <f>15*10</f>
        <v>150</v>
      </c>
      <c r="X6" s="1" t="s">
        <v>71</v>
      </c>
      <c r="Y6" s="1">
        <f>10*10</f>
        <v>100</v>
      </c>
      <c r="Z6" s="1"/>
      <c r="AA6" s="1"/>
      <c r="AB6" s="1" t="s">
        <v>73</v>
      </c>
      <c r="AC6" s="1">
        <f>10*6</f>
        <v>60</v>
      </c>
      <c r="AD6" s="1" t="s">
        <v>74</v>
      </c>
      <c r="AE6" s="1">
        <f>5*10</f>
        <v>50</v>
      </c>
      <c r="AF6" s="1" t="s">
        <v>75</v>
      </c>
      <c r="AG6" s="1">
        <f>20*10</f>
        <v>200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5.75" customHeight="1" x14ac:dyDescent="0.2">
      <c r="A7" s="1" t="s">
        <v>83</v>
      </c>
      <c r="B7" s="1" t="s">
        <v>70</v>
      </c>
      <c r="C7" s="1">
        <f>350*5</f>
        <v>1750</v>
      </c>
      <c r="D7" s="1">
        <v>0</v>
      </c>
      <c r="E7" s="1">
        <v>0</v>
      </c>
      <c r="F7" s="1"/>
      <c r="G7" s="1">
        <v>0</v>
      </c>
      <c r="H7" s="1"/>
      <c r="I7" s="1">
        <v>0</v>
      </c>
      <c r="J7" s="1"/>
      <c r="K7" s="1">
        <v>0</v>
      </c>
      <c r="L7" s="1"/>
      <c r="M7" s="1">
        <v>0</v>
      </c>
      <c r="N7" s="1"/>
      <c r="O7" s="1">
        <v>0</v>
      </c>
      <c r="P7" s="1"/>
      <c r="Q7" s="1">
        <v>0</v>
      </c>
      <c r="R7" s="1"/>
      <c r="S7" s="1">
        <v>0</v>
      </c>
      <c r="T7" s="1" t="s">
        <v>82</v>
      </c>
      <c r="U7" s="1">
        <f>20*5</f>
        <v>100</v>
      </c>
      <c r="V7" s="1" t="s">
        <v>82</v>
      </c>
      <c r="W7" s="1">
        <f>20*5</f>
        <v>100</v>
      </c>
      <c r="X7" s="1" t="s">
        <v>82</v>
      </c>
      <c r="Y7" s="1">
        <f>5*20</f>
        <v>100</v>
      </c>
      <c r="Z7" s="1"/>
      <c r="AA7" s="1"/>
      <c r="AB7" s="1" t="s">
        <v>73</v>
      </c>
      <c r="AC7" s="1">
        <f t="shared" ref="AC7:AC9" si="0">5*6</f>
        <v>30</v>
      </c>
      <c r="AD7" s="1" t="s">
        <v>74</v>
      </c>
      <c r="AE7" s="1">
        <f t="shared" ref="AE7:AE9" si="1">5*5</f>
        <v>25</v>
      </c>
      <c r="AF7" s="1" t="s">
        <v>75</v>
      </c>
      <c r="AG7" s="1">
        <f t="shared" ref="AG7:AG9" si="2">20*5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5.75" customHeight="1" x14ac:dyDescent="0.2">
      <c r="A8" s="1" t="s">
        <v>84</v>
      </c>
      <c r="B8" s="1" t="s">
        <v>79</v>
      </c>
      <c r="C8" s="1">
        <f t="shared" ref="C8:C9" si="3">400*5</f>
        <v>2000</v>
      </c>
      <c r="D8" s="1">
        <v>1</v>
      </c>
      <c r="E8" s="1">
        <f t="shared" ref="E8:E9" si="4">1*5</f>
        <v>5</v>
      </c>
      <c r="F8" s="1" t="s">
        <v>77</v>
      </c>
      <c r="G8" s="1">
        <f t="shared" ref="G8:G9" si="5">40*5</f>
        <v>200</v>
      </c>
      <c r="H8" s="1"/>
      <c r="I8" s="1">
        <v>0</v>
      </c>
      <c r="J8" s="1"/>
      <c r="K8" s="1">
        <v>0</v>
      </c>
      <c r="L8" s="1"/>
      <c r="M8" s="1">
        <v>0</v>
      </c>
      <c r="N8" s="1"/>
      <c r="O8" s="1">
        <v>0</v>
      </c>
      <c r="P8" s="1"/>
      <c r="Q8" s="1">
        <v>0</v>
      </c>
      <c r="R8" s="1" t="s">
        <v>85</v>
      </c>
      <c r="S8" s="1">
        <f t="shared" ref="S8:S9" si="6">50*5</f>
        <v>250</v>
      </c>
      <c r="T8" s="1" t="s">
        <v>71</v>
      </c>
      <c r="U8" s="1">
        <f t="shared" ref="U8:U9" si="7">10*5</f>
        <v>50</v>
      </c>
      <c r="V8" s="1" t="s">
        <v>72</v>
      </c>
      <c r="W8" s="1">
        <f t="shared" ref="W8:W9" si="8">15*5</f>
        <v>75</v>
      </c>
      <c r="X8" s="1" t="s">
        <v>71</v>
      </c>
      <c r="Y8" s="1">
        <f t="shared" ref="Y8:Y9" si="9">5*10</f>
        <v>50</v>
      </c>
      <c r="Z8" s="1"/>
      <c r="AA8" s="1"/>
      <c r="AB8" s="1" t="s">
        <v>73</v>
      </c>
      <c r="AC8" s="1">
        <f t="shared" si="0"/>
        <v>30</v>
      </c>
      <c r="AD8" s="1" t="s">
        <v>74</v>
      </c>
      <c r="AE8" s="1">
        <f t="shared" si="1"/>
        <v>25</v>
      </c>
      <c r="AF8" s="1" t="s">
        <v>75</v>
      </c>
      <c r="AG8" s="1">
        <f t="shared" si="2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5.75" customHeight="1" x14ac:dyDescent="0.2">
      <c r="A9" s="1" t="s">
        <v>86</v>
      </c>
      <c r="B9" s="1" t="s">
        <v>79</v>
      </c>
      <c r="C9" s="1">
        <f t="shared" si="3"/>
        <v>2000</v>
      </c>
      <c r="D9" s="1">
        <v>1</v>
      </c>
      <c r="E9" s="1">
        <f t="shared" si="4"/>
        <v>5</v>
      </c>
      <c r="F9" s="1" t="s">
        <v>77</v>
      </c>
      <c r="G9" s="1">
        <f t="shared" si="5"/>
        <v>200</v>
      </c>
      <c r="H9" s="1"/>
      <c r="I9" s="1">
        <v>0</v>
      </c>
      <c r="J9" s="1"/>
      <c r="K9" s="1">
        <v>0</v>
      </c>
      <c r="L9" s="1"/>
      <c r="M9" s="1">
        <v>0</v>
      </c>
      <c r="N9" s="1"/>
      <c r="O9" s="1">
        <v>0</v>
      </c>
      <c r="P9" s="1">
        <v>2</v>
      </c>
      <c r="Q9" s="1">
        <f>2*5</f>
        <v>10</v>
      </c>
      <c r="R9" s="1" t="s">
        <v>85</v>
      </c>
      <c r="S9" s="1">
        <f t="shared" si="6"/>
        <v>250</v>
      </c>
      <c r="T9" s="1" t="s">
        <v>71</v>
      </c>
      <c r="U9" s="1">
        <f t="shared" si="7"/>
        <v>50</v>
      </c>
      <c r="V9" s="1" t="s">
        <v>72</v>
      </c>
      <c r="W9" s="1">
        <f t="shared" si="8"/>
        <v>75</v>
      </c>
      <c r="X9" s="1" t="s">
        <v>71</v>
      </c>
      <c r="Y9" s="1">
        <f t="shared" si="9"/>
        <v>50</v>
      </c>
      <c r="Z9" s="1"/>
      <c r="AA9" s="1"/>
      <c r="AB9" s="1" t="s">
        <v>73</v>
      </c>
      <c r="AC9" s="1">
        <f t="shared" si="0"/>
        <v>30</v>
      </c>
      <c r="AD9" s="1" t="s">
        <v>74</v>
      </c>
      <c r="AE9" s="1">
        <f t="shared" si="1"/>
        <v>25</v>
      </c>
      <c r="AF9" s="1" t="s">
        <v>75</v>
      </c>
      <c r="AG9" s="1">
        <f t="shared" si="2"/>
        <v>100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5.75" customHeight="1" x14ac:dyDescent="0.2">
      <c r="A10" s="16"/>
      <c r="B10" s="17"/>
      <c r="C10" s="18">
        <v>106250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4" ht="15.75" customHeight="1" x14ac:dyDescent="0.2">
      <c r="A11" s="16"/>
      <c r="B11" s="17"/>
      <c r="C11" s="18" t="s">
        <v>87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4" ht="15.75" customHeight="1" x14ac:dyDescent="0.2">
      <c r="A12" s="14"/>
      <c r="B12" s="15" t="s">
        <v>88</v>
      </c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15.75" customHeight="1" x14ac:dyDescent="0.2">
      <c r="A13" s="1" t="s">
        <v>89</v>
      </c>
      <c r="B13" s="1" t="s">
        <v>90</v>
      </c>
      <c r="C13" s="19">
        <f>250*55</f>
        <v>13750</v>
      </c>
      <c r="D13" s="1">
        <v>1</v>
      </c>
      <c r="E13" s="1">
        <v>55</v>
      </c>
      <c r="F13" s="1" t="s">
        <v>80</v>
      </c>
      <c r="G13" s="1">
        <f>30*55</f>
        <v>1650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 s="1"/>
      <c r="S13" s="1">
        <v>0</v>
      </c>
      <c r="T13" s="1" t="s">
        <v>71</v>
      </c>
      <c r="U13" s="1">
        <f>10*55</f>
        <v>550</v>
      </c>
      <c r="V13" s="1" t="s">
        <v>72</v>
      </c>
      <c r="W13" s="1">
        <f>55*15</f>
        <v>825</v>
      </c>
      <c r="X13" s="1"/>
      <c r="Y13" s="1"/>
      <c r="Z13" s="1"/>
      <c r="AA13" s="1"/>
      <c r="AB13" s="1" t="s">
        <v>73</v>
      </c>
      <c r="AC13" s="1">
        <f>55*6</f>
        <v>330</v>
      </c>
      <c r="AD13" s="1" t="s">
        <v>74</v>
      </c>
      <c r="AE13" s="1">
        <f>5*55</f>
        <v>275</v>
      </c>
      <c r="AF13" s="1" t="s">
        <v>75</v>
      </c>
      <c r="AG13" s="1">
        <f>20*55</f>
        <v>1100</v>
      </c>
      <c r="AH13" s="1" t="s">
        <v>91</v>
      </c>
      <c r="AI13" s="1">
        <f>5*55</f>
        <v>275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5.75" customHeight="1" x14ac:dyDescent="0.2">
      <c r="A14" s="1" t="s">
        <v>92</v>
      </c>
      <c r="B14" s="1" t="s">
        <v>93</v>
      </c>
      <c r="C14" s="19">
        <f>45*200</f>
        <v>9000</v>
      </c>
      <c r="D14" s="1">
        <v>1</v>
      </c>
      <c r="E14" s="1">
        <v>45</v>
      </c>
      <c r="F14" s="1" t="s">
        <v>80</v>
      </c>
      <c r="G14" s="1">
        <f>45*30</f>
        <v>1350</v>
      </c>
      <c r="H14" s="1"/>
      <c r="I14" s="1">
        <v>0</v>
      </c>
      <c r="J14" s="1"/>
      <c r="K14" s="1">
        <v>0</v>
      </c>
      <c r="L14" s="1"/>
      <c r="M14" s="1">
        <v>0</v>
      </c>
      <c r="N14" s="1"/>
      <c r="O14" s="1">
        <v>0</v>
      </c>
      <c r="P14" s="1"/>
      <c r="Q14" s="1">
        <v>0</v>
      </c>
      <c r="R14" s="1"/>
      <c r="S14" s="1">
        <v>0</v>
      </c>
      <c r="T14" s="1" t="s">
        <v>71</v>
      </c>
      <c r="U14" s="1">
        <f>10*45</f>
        <v>450</v>
      </c>
      <c r="V14" s="1" t="s">
        <v>72</v>
      </c>
      <c r="W14" s="1">
        <f>45*15</f>
        <v>675</v>
      </c>
      <c r="X14" s="1"/>
      <c r="Y14" s="1"/>
      <c r="Z14" s="1"/>
      <c r="AA14" s="1"/>
      <c r="AB14" s="1" t="s">
        <v>73</v>
      </c>
      <c r="AC14" s="1">
        <f>45*6</f>
        <v>270</v>
      </c>
      <c r="AD14" s="1" t="s">
        <v>74</v>
      </c>
      <c r="AE14" s="1">
        <f>5*45</f>
        <v>225</v>
      </c>
      <c r="AF14" s="1" t="s">
        <v>75</v>
      </c>
      <c r="AG14" s="1">
        <f>20*45</f>
        <v>900</v>
      </c>
      <c r="AH14" s="1" t="s">
        <v>91</v>
      </c>
      <c r="AI14" s="1">
        <f>5*45</f>
        <v>225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75" customHeight="1" x14ac:dyDescent="0.2">
      <c r="A15" s="1" t="s">
        <v>94</v>
      </c>
      <c r="B15" s="1" t="s">
        <v>90</v>
      </c>
      <c r="C15" s="1">
        <f>40*250</f>
        <v>10000</v>
      </c>
      <c r="D15" s="1">
        <v>1</v>
      </c>
      <c r="E15" s="1">
        <v>40</v>
      </c>
      <c r="F15" s="1" t="s">
        <v>77</v>
      </c>
      <c r="G15" s="1">
        <f>40*40</f>
        <v>1600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 s="1"/>
      <c r="S15" s="1">
        <v>0</v>
      </c>
      <c r="T15" s="1" t="s">
        <v>71</v>
      </c>
      <c r="U15" s="1">
        <f>10*40</f>
        <v>400</v>
      </c>
      <c r="V15" s="1" t="s">
        <v>72</v>
      </c>
      <c r="W15" s="1">
        <f>40*15</f>
        <v>600</v>
      </c>
      <c r="X15" s="1"/>
      <c r="Y15" s="1"/>
      <c r="Z15" s="1"/>
      <c r="AA15" s="1"/>
      <c r="AB15" s="1" t="s">
        <v>73</v>
      </c>
      <c r="AC15" s="1">
        <f>40*6</f>
        <v>240</v>
      </c>
      <c r="AD15" s="1" t="s">
        <v>74</v>
      </c>
      <c r="AE15" s="1">
        <f>5*40</f>
        <v>200</v>
      </c>
      <c r="AF15" s="1" t="s">
        <v>75</v>
      </c>
      <c r="AG15" s="1">
        <f>20*40</f>
        <v>800</v>
      </c>
      <c r="AH15" s="1" t="s">
        <v>91</v>
      </c>
      <c r="AI15" s="1">
        <f>5*40</f>
        <v>200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5.75" customHeight="1" x14ac:dyDescent="0.2">
      <c r="A16" s="1" t="s">
        <v>95</v>
      </c>
      <c r="B16" s="1" t="s">
        <v>90</v>
      </c>
      <c r="C16" s="1">
        <f t="shared" ref="C16:C17" si="10">15*250</f>
        <v>3750</v>
      </c>
      <c r="D16" s="1">
        <v>2</v>
      </c>
      <c r="E16" s="1">
        <v>30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 s="1"/>
      <c r="S16" s="1">
        <v>0</v>
      </c>
      <c r="T16" s="1" t="s">
        <v>71</v>
      </c>
      <c r="U16" s="1">
        <f t="shared" ref="U16:U17" si="11">10*15</f>
        <v>150</v>
      </c>
      <c r="V16" s="1" t="s">
        <v>72</v>
      </c>
      <c r="W16" s="1">
        <f t="shared" ref="W16:W17" si="12">15*15</f>
        <v>225</v>
      </c>
      <c r="X16" s="1"/>
      <c r="Y16" s="1"/>
      <c r="Z16" s="1"/>
      <c r="AA16" s="1"/>
      <c r="AB16" s="1" t="s">
        <v>73</v>
      </c>
      <c r="AC16" s="1">
        <f t="shared" ref="AC16:AC17" si="13">15*6</f>
        <v>90</v>
      </c>
      <c r="AD16" s="1" t="s">
        <v>74</v>
      </c>
      <c r="AE16" s="1">
        <f t="shared" ref="AE16:AE17" si="14">5*15</f>
        <v>75</v>
      </c>
      <c r="AF16" s="1" t="s">
        <v>75</v>
      </c>
      <c r="AG16" s="1">
        <f t="shared" ref="AG16:AG17" si="15">20*15</f>
        <v>300</v>
      </c>
      <c r="AH16" s="1" t="s">
        <v>91</v>
      </c>
      <c r="AI16" s="1">
        <f t="shared" ref="AI16:AI17" si="16">5*15</f>
        <v>75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75" customHeight="1" x14ac:dyDescent="0.2">
      <c r="A17" s="1" t="s">
        <v>96</v>
      </c>
      <c r="B17" s="1" t="s">
        <v>90</v>
      </c>
      <c r="C17" s="19">
        <f t="shared" si="10"/>
        <v>3750</v>
      </c>
      <c r="D17" s="1">
        <v>1</v>
      </c>
      <c r="E17" s="1">
        <v>15</v>
      </c>
      <c r="F17" s="1" t="s">
        <v>77</v>
      </c>
      <c r="G17" s="1">
        <f>40*15</f>
        <v>600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 s="1"/>
      <c r="S17" s="1">
        <v>0</v>
      </c>
      <c r="T17" s="1" t="s">
        <v>71</v>
      </c>
      <c r="U17" s="1">
        <f t="shared" si="11"/>
        <v>150</v>
      </c>
      <c r="V17" s="1" t="s">
        <v>72</v>
      </c>
      <c r="W17" s="1">
        <f t="shared" si="12"/>
        <v>225</v>
      </c>
      <c r="X17" s="1"/>
      <c r="Y17" s="1"/>
      <c r="Z17" s="1"/>
      <c r="AA17" s="1"/>
      <c r="AB17" s="1" t="s">
        <v>73</v>
      </c>
      <c r="AC17" s="1">
        <f t="shared" si="13"/>
        <v>90</v>
      </c>
      <c r="AD17" s="1" t="s">
        <v>74</v>
      </c>
      <c r="AE17" s="1">
        <f t="shared" si="14"/>
        <v>75</v>
      </c>
      <c r="AF17" s="1" t="s">
        <v>75</v>
      </c>
      <c r="AG17" s="1">
        <f t="shared" si="15"/>
        <v>300</v>
      </c>
      <c r="AH17" s="1" t="s">
        <v>91</v>
      </c>
      <c r="AI17" s="1">
        <f t="shared" si="16"/>
        <v>75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75" customHeight="1" x14ac:dyDescent="0.2">
      <c r="A18" s="1" t="s">
        <v>97</v>
      </c>
      <c r="B18" s="1" t="s">
        <v>90</v>
      </c>
      <c r="C18" s="19">
        <f>35*250</f>
        <v>8750</v>
      </c>
      <c r="D18" s="1">
        <v>1</v>
      </c>
      <c r="E18" s="1">
        <v>35</v>
      </c>
      <c r="F18" s="1" t="s">
        <v>77</v>
      </c>
      <c r="G18" s="1">
        <f>35*40</f>
        <v>1400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 s="1"/>
      <c r="S18" s="1">
        <v>0</v>
      </c>
      <c r="T18" s="1" t="s">
        <v>71</v>
      </c>
      <c r="U18" s="1">
        <f t="shared" ref="U18:U20" si="17">10*35</f>
        <v>350</v>
      </c>
      <c r="V18" s="1" t="s">
        <v>72</v>
      </c>
      <c r="W18" s="1">
        <f t="shared" ref="W18:W20" si="18">35*15</f>
        <v>525</v>
      </c>
      <c r="X18" s="1"/>
      <c r="Y18" s="1"/>
      <c r="Z18" s="1"/>
      <c r="AA18" s="1"/>
      <c r="AB18" s="1" t="s">
        <v>73</v>
      </c>
      <c r="AC18" s="1">
        <f t="shared" ref="AC18:AC20" si="19">35*6</f>
        <v>210</v>
      </c>
      <c r="AD18" s="1" t="s">
        <v>74</v>
      </c>
      <c r="AE18" s="1">
        <f t="shared" ref="AE18:AE20" si="20">5*35</f>
        <v>175</v>
      </c>
      <c r="AF18" s="1" t="s">
        <v>75</v>
      </c>
      <c r="AG18" s="1">
        <f t="shared" ref="AG18:AG20" si="21">20*35</f>
        <v>700</v>
      </c>
      <c r="AH18" s="1" t="s">
        <v>91</v>
      </c>
      <c r="AI18" s="1">
        <f t="shared" ref="AI18:AI20" si="22">5*35</f>
        <v>175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75" customHeight="1" x14ac:dyDescent="0.2">
      <c r="A19" s="1" t="s">
        <v>98</v>
      </c>
      <c r="B19" s="1" t="s">
        <v>70</v>
      </c>
      <c r="C19" s="1">
        <f t="shared" ref="C19:C20" si="23">35*350</f>
        <v>12250</v>
      </c>
      <c r="D19" s="1">
        <v>1</v>
      </c>
      <c r="E19" s="1">
        <v>35</v>
      </c>
      <c r="F19" s="1" t="s">
        <v>80</v>
      </c>
      <c r="G19" s="1">
        <f t="shared" ref="G19:G20" si="24">35*30</f>
        <v>1050</v>
      </c>
      <c r="H19" s="1" t="s">
        <v>80</v>
      </c>
      <c r="I19" s="1">
        <f t="shared" ref="I19:I20" si="25">30*35</f>
        <v>1050</v>
      </c>
      <c r="J19" s="1" t="s">
        <v>80</v>
      </c>
      <c r="K19" s="1">
        <f t="shared" ref="K19:K20" si="26">30*35</f>
        <v>1050</v>
      </c>
      <c r="L19" s="1" t="s">
        <v>80</v>
      </c>
      <c r="M19" s="1">
        <f t="shared" ref="M19:M20" si="27">30*35</f>
        <v>1050</v>
      </c>
      <c r="N19" s="1">
        <v>1</v>
      </c>
      <c r="O19" s="1">
        <v>35</v>
      </c>
      <c r="P19" s="1"/>
      <c r="Q19" s="1">
        <v>0</v>
      </c>
      <c r="R19" s="1"/>
      <c r="S19" s="1">
        <v>0</v>
      </c>
      <c r="T19" s="1" t="s">
        <v>71</v>
      </c>
      <c r="U19" s="1">
        <f t="shared" si="17"/>
        <v>350</v>
      </c>
      <c r="V19" s="1" t="s">
        <v>72</v>
      </c>
      <c r="W19" s="1">
        <f t="shared" si="18"/>
        <v>525</v>
      </c>
      <c r="X19" s="1"/>
      <c r="Y19" s="1"/>
      <c r="Z19" s="1"/>
      <c r="AA19" s="1"/>
      <c r="AB19" s="1" t="s">
        <v>73</v>
      </c>
      <c r="AC19" s="1">
        <f t="shared" si="19"/>
        <v>210</v>
      </c>
      <c r="AD19" s="1" t="s">
        <v>74</v>
      </c>
      <c r="AE19" s="1">
        <f t="shared" si="20"/>
        <v>175</v>
      </c>
      <c r="AF19" s="1" t="s">
        <v>75</v>
      </c>
      <c r="AG19" s="1">
        <f t="shared" si="21"/>
        <v>700</v>
      </c>
      <c r="AH19" s="1" t="s">
        <v>91</v>
      </c>
      <c r="AI19" s="1">
        <f t="shared" si="22"/>
        <v>175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75" customHeight="1" x14ac:dyDescent="0.2">
      <c r="A20" s="1" t="s">
        <v>99</v>
      </c>
      <c r="B20" s="1" t="s">
        <v>70</v>
      </c>
      <c r="C20" s="19">
        <f t="shared" si="23"/>
        <v>12250</v>
      </c>
      <c r="D20" s="1">
        <v>1</v>
      </c>
      <c r="E20" s="1">
        <v>35</v>
      </c>
      <c r="F20" s="1" t="s">
        <v>80</v>
      </c>
      <c r="G20" s="1">
        <f t="shared" si="24"/>
        <v>1050</v>
      </c>
      <c r="H20" s="1" t="s">
        <v>80</v>
      </c>
      <c r="I20" s="1">
        <f t="shared" si="25"/>
        <v>1050</v>
      </c>
      <c r="J20" s="1" t="s">
        <v>80</v>
      </c>
      <c r="K20" s="1">
        <f t="shared" si="26"/>
        <v>1050</v>
      </c>
      <c r="L20" s="1" t="s">
        <v>80</v>
      </c>
      <c r="M20" s="1">
        <f t="shared" si="27"/>
        <v>1050</v>
      </c>
      <c r="N20" s="1">
        <v>1</v>
      </c>
      <c r="O20" s="1">
        <v>35</v>
      </c>
      <c r="P20" s="1"/>
      <c r="Q20" s="1">
        <v>0</v>
      </c>
      <c r="R20" s="1"/>
      <c r="S20" s="1">
        <v>0</v>
      </c>
      <c r="T20" s="1" t="s">
        <v>71</v>
      </c>
      <c r="U20" s="1">
        <f t="shared" si="17"/>
        <v>350</v>
      </c>
      <c r="V20" s="1" t="s">
        <v>72</v>
      </c>
      <c r="W20" s="1">
        <f t="shared" si="18"/>
        <v>525</v>
      </c>
      <c r="X20" s="1"/>
      <c r="Y20" s="1"/>
      <c r="Z20" s="1"/>
      <c r="AA20" s="1"/>
      <c r="AB20" s="1" t="s">
        <v>73</v>
      </c>
      <c r="AC20" s="1">
        <f t="shared" si="19"/>
        <v>210</v>
      </c>
      <c r="AD20" s="1" t="s">
        <v>74</v>
      </c>
      <c r="AE20" s="1">
        <f t="shared" si="20"/>
        <v>175</v>
      </c>
      <c r="AF20" s="1" t="s">
        <v>75</v>
      </c>
      <c r="AG20" s="1">
        <f t="shared" si="21"/>
        <v>700</v>
      </c>
      <c r="AH20" s="1" t="s">
        <v>91</v>
      </c>
      <c r="AI20" s="1">
        <f t="shared" si="22"/>
        <v>175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5.75" customHeight="1" x14ac:dyDescent="0.2">
      <c r="A21" s="1" t="s">
        <v>100</v>
      </c>
      <c r="B21" s="1" t="s">
        <v>90</v>
      </c>
      <c r="C21" s="19">
        <f>30*250</f>
        <v>7500</v>
      </c>
      <c r="D21" s="1">
        <v>2</v>
      </c>
      <c r="E21" s="1">
        <v>60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 s="1"/>
      <c r="S21" s="1">
        <v>0</v>
      </c>
      <c r="T21" s="1" t="s">
        <v>71</v>
      </c>
      <c r="U21" s="1">
        <f>10*30</f>
        <v>300</v>
      </c>
      <c r="V21" s="1" t="s">
        <v>72</v>
      </c>
      <c r="W21" s="1">
        <f>30*15</f>
        <v>450</v>
      </c>
      <c r="X21" s="1"/>
      <c r="Y21" s="1"/>
      <c r="Z21" s="1"/>
      <c r="AA21" s="1"/>
      <c r="AB21" s="1" t="s">
        <v>73</v>
      </c>
      <c r="AC21" s="1">
        <f>30*6</f>
        <v>180</v>
      </c>
      <c r="AD21" s="1" t="s">
        <v>74</v>
      </c>
      <c r="AE21" s="1">
        <f>5*30</f>
        <v>150</v>
      </c>
      <c r="AF21" s="1" t="s">
        <v>75</v>
      </c>
      <c r="AG21" s="1">
        <f>20*30</f>
        <v>600</v>
      </c>
      <c r="AH21" s="1" t="s">
        <v>91</v>
      </c>
      <c r="AI21" s="1">
        <f>5*30</f>
        <v>150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75" customHeight="1" x14ac:dyDescent="0.2">
      <c r="A22" s="1" t="s">
        <v>101</v>
      </c>
      <c r="B22" s="1" t="s">
        <v>90</v>
      </c>
      <c r="C22" s="19">
        <f>5*250</f>
        <v>1250</v>
      </c>
      <c r="D22" s="1">
        <v>0</v>
      </c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 s="1"/>
      <c r="S22" s="1">
        <v>0</v>
      </c>
      <c r="T22" s="1" t="s">
        <v>82</v>
      </c>
      <c r="U22" s="1">
        <f>20*5</f>
        <v>100</v>
      </c>
      <c r="V22" s="1" t="s">
        <v>82</v>
      </c>
      <c r="W22" s="1">
        <f>5*20</f>
        <v>100</v>
      </c>
      <c r="X22" s="1"/>
      <c r="Y22" s="1"/>
      <c r="Z22" s="1"/>
      <c r="AA22" s="1"/>
      <c r="AB22" s="1" t="s">
        <v>73</v>
      </c>
      <c r="AC22" s="1">
        <f>5*6</f>
        <v>30</v>
      </c>
      <c r="AD22" s="1" t="s">
        <v>74</v>
      </c>
      <c r="AE22" s="1">
        <f>5*5</f>
        <v>25</v>
      </c>
      <c r="AF22" s="1" t="s">
        <v>75</v>
      </c>
      <c r="AG22" s="1">
        <f>20*5</f>
        <v>100</v>
      </c>
      <c r="AH22" s="1" t="s">
        <v>91</v>
      </c>
      <c r="AI22" s="1">
        <f>5*5</f>
        <v>25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5.75" customHeight="1" x14ac:dyDescent="0.2">
      <c r="A23" s="1" t="s">
        <v>102</v>
      </c>
      <c r="B23" s="1" t="s">
        <v>70</v>
      </c>
      <c r="C23" s="1">
        <f>10*350</f>
        <v>3500</v>
      </c>
      <c r="D23" s="1">
        <v>2</v>
      </c>
      <c r="E23" s="1">
        <v>20</v>
      </c>
      <c r="F23" s="1" t="s">
        <v>80</v>
      </c>
      <c r="G23" s="1">
        <f>30*10</f>
        <v>300</v>
      </c>
      <c r="H23" s="1" t="s">
        <v>80</v>
      </c>
      <c r="I23" s="1">
        <f>30*10</f>
        <v>300</v>
      </c>
      <c r="J23" s="1" t="s">
        <v>82</v>
      </c>
      <c r="K23" s="1">
        <f>20*10</f>
        <v>200</v>
      </c>
      <c r="L23" s="1" t="s">
        <v>82</v>
      </c>
      <c r="M23" s="1">
        <f>20*10</f>
        <v>200</v>
      </c>
      <c r="N23" s="1">
        <v>2</v>
      </c>
      <c r="O23" s="1">
        <v>20</v>
      </c>
      <c r="P23" s="1"/>
      <c r="Q23" s="1">
        <v>0</v>
      </c>
      <c r="R23" s="1"/>
      <c r="S23" s="1">
        <v>0</v>
      </c>
      <c r="T23" s="1" t="s">
        <v>71</v>
      </c>
      <c r="U23" s="1">
        <f>10*10</f>
        <v>100</v>
      </c>
      <c r="V23" s="1" t="s">
        <v>72</v>
      </c>
      <c r="W23" s="1">
        <f>10*15</f>
        <v>150</v>
      </c>
      <c r="X23" s="1"/>
      <c r="Y23" s="1"/>
      <c r="Z23" s="1" t="s">
        <v>82</v>
      </c>
      <c r="AA23" s="1">
        <f>10*20</f>
        <v>200</v>
      </c>
      <c r="AB23" s="1" t="s">
        <v>73</v>
      </c>
      <c r="AC23" s="1">
        <f>10*6</f>
        <v>60</v>
      </c>
      <c r="AD23" s="1" t="s">
        <v>74</v>
      </c>
      <c r="AE23" s="1">
        <f>5*10</f>
        <v>50</v>
      </c>
      <c r="AF23" s="1" t="s">
        <v>75</v>
      </c>
      <c r="AG23" s="1">
        <f>20*10</f>
        <v>200</v>
      </c>
      <c r="AH23" s="1" t="s">
        <v>91</v>
      </c>
      <c r="AI23" s="1">
        <f>5*10</f>
        <v>50</v>
      </c>
      <c r="AJ23" s="1" t="s">
        <v>85</v>
      </c>
      <c r="AK23" s="1">
        <f>50*10</f>
        <v>500</v>
      </c>
      <c r="AL23" s="1" t="s">
        <v>103</v>
      </c>
      <c r="AM23" s="1">
        <f>15*10</f>
        <v>150</v>
      </c>
      <c r="AN23" s="1" t="s">
        <v>103</v>
      </c>
      <c r="AO23" s="1">
        <f>15*10</f>
        <v>150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75" customHeight="1" x14ac:dyDescent="0.2">
      <c r="A24" s="1" t="s">
        <v>104</v>
      </c>
      <c r="B24" s="1" t="s">
        <v>70</v>
      </c>
      <c r="C24" s="1">
        <f>5*350</f>
        <v>1750</v>
      </c>
      <c r="D24" s="1">
        <v>1</v>
      </c>
      <c r="E24" s="1">
        <v>5</v>
      </c>
      <c r="F24" s="1"/>
      <c r="G24" s="1">
        <v>0</v>
      </c>
      <c r="H24" s="1" t="s">
        <v>80</v>
      </c>
      <c r="I24" s="1">
        <f>30*5</f>
        <v>150</v>
      </c>
      <c r="J24" s="1" t="s">
        <v>80</v>
      </c>
      <c r="K24" s="1">
        <f>30*5</f>
        <v>150</v>
      </c>
      <c r="L24" s="1" t="s">
        <v>80</v>
      </c>
      <c r="M24" s="1">
        <f>30*5</f>
        <v>150</v>
      </c>
      <c r="N24" s="1"/>
      <c r="O24" s="1">
        <v>0</v>
      </c>
      <c r="P24" s="1"/>
      <c r="Q24" s="1">
        <v>0</v>
      </c>
      <c r="R24" s="1"/>
      <c r="S24" s="1">
        <v>0</v>
      </c>
      <c r="T24" s="1" t="s">
        <v>71</v>
      </c>
      <c r="U24" s="1">
        <f>10*5</f>
        <v>50</v>
      </c>
      <c r="V24" s="1" t="s">
        <v>72</v>
      </c>
      <c r="W24" s="1">
        <f>5*15</f>
        <v>75</v>
      </c>
      <c r="X24" s="1"/>
      <c r="Y24" s="1"/>
      <c r="Z24" s="1"/>
      <c r="AA24" s="1"/>
      <c r="AB24" s="1" t="s">
        <v>73</v>
      </c>
      <c r="AC24" s="1">
        <f>5*6</f>
        <v>30</v>
      </c>
      <c r="AD24" s="1" t="s">
        <v>74</v>
      </c>
      <c r="AE24" s="1">
        <f>5*5</f>
        <v>25</v>
      </c>
      <c r="AF24" s="1" t="s">
        <v>75</v>
      </c>
      <c r="AG24" s="1">
        <f>20*5</f>
        <v>100</v>
      </c>
      <c r="AH24" s="1" t="s">
        <v>91</v>
      </c>
      <c r="AI24" s="1">
        <f>5*5</f>
        <v>25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5.75" customHeight="1" x14ac:dyDescent="0.2">
      <c r="A25" s="1" t="s">
        <v>105</v>
      </c>
      <c r="B25" s="1" t="s">
        <v>70</v>
      </c>
      <c r="C25" s="1">
        <f>10*350</f>
        <v>3500</v>
      </c>
      <c r="D25" s="1">
        <v>1</v>
      </c>
      <c r="E25" s="1">
        <v>10</v>
      </c>
      <c r="F25" s="1"/>
      <c r="G25" s="1">
        <v>0</v>
      </c>
      <c r="H25" s="1"/>
      <c r="I25" s="1">
        <v>0</v>
      </c>
      <c r="J25" s="1" t="s">
        <v>77</v>
      </c>
      <c r="K25" s="1">
        <f>40*10</f>
        <v>400</v>
      </c>
      <c r="L25" s="1"/>
      <c r="M25" s="1">
        <v>0</v>
      </c>
      <c r="N25" s="1">
        <v>2</v>
      </c>
      <c r="O25" s="1">
        <v>20</v>
      </c>
      <c r="P25" s="1"/>
      <c r="Q25" s="1">
        <v>0</v>
      </c>
      <c r="R25" s="1"/>
      <c r="S25" s="1">
        <v>0</v>
      </c>
      <c r="T25" s="1" t="s">
        <v>71</v>
      </c>
      <c r="U25" s="1">
        <f>10*10</f>
        <v>100</v>
      </c>
      <c r="V25" s="1" t="s">
        <v>72</v>
      </c>
      <c r="W25" s="1">
        <f>10*15</f>
        <v>150</v>
      </c>
      <c r="X25" s="1"/>
      <c r="Y25" s="1"/>
      <c r="Z25" s="1"/>
      <c r="AA25" s="1"/>
      <c r="AB25" s="1" t="s">
        <v>73</v>
      </c>
      <c r="AC25" s="1">
        <f>10*6</f>
        <v>60</v>
      </c>
      <c r="AD25" s="1" t="s">
        <v>74</v>
      </c>
      <c r="AE25" s="1">
        <f>5*10</f>
        <v>50</v>
      </c>
      <c r="AF25" s="1" t="s">
        <v>75</v>
      </c>
      <c r="AG25" s="1">
        <f>20*10</f>
        <v>200</v>
      </c>
      <c r="AH25" s="1" t="s">
        <v>91</v>
      </c>
      <c r="AI25" s="1">
        <f>5*10</f>
        <v>50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75" customHeight="1" x14ac:dyDescent="0.2">
      <c r="A26" s="1" t="s">
        <v>106</v>
      </c>
      <c r="B26" s="1" t="s">
        <v>70</v>
      </c>
      <c r="C26" s="1">
        <f>20*350</f>
        <v>7000</v>
      </c>
      <c r="D26" s="1">
        <v>2</v>
      </c>
      <c r="E26" s="1">
        <v>40</v>
      </c>
      <c r="F26" s="1" t="s">
        <v>77</v>
      </c>
      <c r="G26" s="1">
        <f>40*20</f>
        <v>800</v>
      </c>
      <c r="H26" s="1" t="s">
        <v>77</v>
      </c>
      <c r="I26" s="1">
        <f>20*40</f>
        <v>800</v>
      </c>
      <c r="J26" s="1" t="s">
        <v>77</v>
      </c>
      <c r="K26" s="1">
        <f>40*20</f>
        <v>800</v>
      </c>
      <c r="L26" s="1" t="s">
        <v>77</v>
      </c>
      <c r="M26" s="1">
        <f>40*20</f>
        <v>800</v>
      </c>
      <c r="N26" s="1"/>
      <c r="O26" s="1">
        <v>0</v>
      </c>
      <c r="P26" s="1"/>
      <c r="Q26" s="1">
        <v>0</v>
      </c>
      <c r="R26" s="1"/>
      <c r="S26" s="1">
        <v>0</v>
      </c>
      <c r="T26" s="1" t="s">
        <v>71</v>
      </c>
      <c r="U26" s="1">
        <f>10*20</f>
        <v>200</v>
      </c>
      <c r="V26" s="1" t="s">
        <v>72</v>
      </c>
      <c r="W26" s="1">
        <f>20*15</f>
        <v>300</v>
      </c>
      <c r="X26" s="1"/>
      <c r="Y26" s="1"/>
      <c r="Z26" s="1"/>
      <c r="AA26" s="1"/>
      <c r="AB26" s="1" t="s">
        <v>73</v>
      </c>
      <c r="AC26" s="1">
        <f>20*6</f>
        <v>120</v>
      </c>
      <c r="AD26" s="1" t="s">
        <v>74</v>
      </c>
      <c r="AE26" s="1">
        <f>5*20</f>
        <v>100</v>
      </c>
      <c r="AF26" s="1" t="s">
        <v>75</v>
      </c>
      <c r="AG26" s="1">
        <f>20*20</f>
        <v>400</v>
      </c>
      <c r="AH26" s="1" t="s">
        <v>91</v>
      </c>
      <c r="AI26" s="1">
        <f>5*20</f>
        <v>100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2.75" x14ac:dyDescent="0.2">
      <c r="A27" s="1" t="s">
        <v>107</v>
      </c>
      <c r="B27" s="1" t="s">
        <v>90</v>
      </c>
      <c r="C27" s="1">
        <f>35*250</f>
        <v>8750</v>
      </c>
      <c r="D27" s="1">
        <v>1</v>
      </c>
      <c r="E27" s="1">
        <v>35</v>
      </c>
      <c r="F27" s="1"/>
      <c r="G27" s="1">
        <v>0</v>
      </c>
      <c r="H27" s="1"/>
      <c r="I27" s="1">
        <v>0</v>
      </c>
      <c r="J27" s="1"/>
      <c r="K27" s="1">
        <v>0</v>
      </c>
      <c r="L27" s="1"/>
      <c r="M27" s="1">
        <v>0</v>
      </c>
      <c r="N27" s="1">
        <v>2</v>
      </c>
      <c r="O27" s="1">
        <v>70</v>
      </c>
      <c r="P27" s="1"/>
      <c r="Q27" s="1">
        <v>0</v>
      </c>
      <c r="R27" s="1"/>
      <c r="S27" s="1">
        <v>0</v>
      </c>
      <c r="T27" s="1" t="s">
        <v>71</v>
      </c>
      <c r="U27" s="1">
        <f>35*10</f>
        <v>350</v>
      </c>
      <c r="V27" s="1" t="s">
        <v>72</v>
      </c>
      <c r="W27" s="1">
        <f>35*15</f>
        <v>525</v>
      </c>
      <c r="X27" s="1"/>
      <c r="Y27" s="1"/>
      <c r="Z27" s="1"/>
      <c r="AA27" s="1"/>
      <c r="AB27" s="1" t="s">
        <v>73</v>
      </c>
      <c r="AC27" s="1">
        <f>35*6</f>
        <v>210</v>
      </c>
      <c r="AD27" s="1" t="s">
        <v>74</v>
      </c>
      <c r="AE27" s="1">
        <f>5*35</f>
        <v>175</v>
      </c>
      <c r="AF27" s="1" t="s">
        <v>75</v>
      </c>
      <c r="AG27" s="1">
        <f>20*35</f>
        <v>700</v>
      </c>
      <c r="AH27" s="1" t="s">
        <v>91</v>
      </c>
      <c r="AI27" s="1">
        <f>5*35</f>
        <v>175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2.75" x14ac:dyDescent="0.2">
      <c r="A28" s="16"/>
      <c r="B28" s="20"/>
      <c r="C28" s="18">
        <v>106750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</row>
    <row r="29" spans="1:54" ht="12.75" x14ac:dyDescent="0.2">
      <c r="A29" s="16"/>
      <c r="B29" s="20"/>
      <c r="C29" s="18" t="s">
        <v>87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</row>
    <row r="30" spans="1:54" ht="12.75" x14ac:dyDescent="0.2">
      <c r="A30" s="14"/>
      <c r="B30" s="15" t="s">
        <v>108</v>
      </c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2.75" x14ac:dyDescent="0.2">
      <c r="A31" s="1" t="s">
        <v>109</v>
      </c>
      <c r="B31" s="1" t="s">
        <v>90</v>
      </c>
      <c r="C31" s="1">
        <f>10*250</f>
        <v>2500</v>
      </c>
      <c r="D31" s="1">
        <v>2</v>
      </c>
      <c r="E31" s="1">
        <v>20</v>
      </c>
      <c r="F31" s="1"/>
      <c r="G31" s="1">
        <v>0</v>
      </c>
      <c r="H31" s="1"/>
      <c r="I31" s="1">
        <v>0</v>
      </c>
      <c r="J31" s="1"/>
      <c r="K31" s="1">
        <v>0</v>
      </c>
      <c r="L31" s="1"/>
      <c r="M31" s="1">
        <v>0</v>
      </c>
      <c r="N31" s="1"/>
      <c r="O31" s="1">
        <v>0</v>
      </c>
      <c r="P31" s="1"/>
      <c r="Q31" s="1">
        <v>0</v>
      </c>
      <c r="R31" s="1"/>
      <c r="S31" s="1">
        <v>0</v>
      </c>
      <c r="T31" s="1" t="s">
        <v>71</v>
      </c>
      <c r="U31" s="1">
        <f>10*10</f>
        <v>100</v>
      </c>
      <c r="V31" s="1" t="s">
        <v>72</v>
      </c>
      <c r="W31" s="1">
        <f>10*15</f>
        <v>150</v>
      </c>
      <c r="X31" s="1" t="s">
        <v>71</v>
      </c>
      <c r="Y31" s="1">
        <f>10*10</f>
        <v>100</v>
      </c>
      <c r="Z31" s="1"/>
      <c r="AA31" s="1"/>
      <c r="AB31" s="1" t="s">
        <v>73</v>
      </c>
      <c r="AC31" s="1">
        <f>10*6</f>
        <v>60</v>
      </c>
      <c r="AD31" s="1" t="s">
        <v>74</v>
      </c>
      <c r="AE31" s="1">
        <f>5*10</f>
        <v>50</v>
      </c>
      <c r="AF31" s="1" t="s">
        <v>75</v>
      </c>
      <c r="AG31" s="1">
        <f>20*10</f>
        <v>200</v>
      </c>
      <c r="AH31" s="1" t="s">
        <v>91</v>
      </c>
      <c r="AI31" s="1">
        <f>5*10</f>
        <v>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2.75" x14ac:dyDescent="0.2">
      <c r="A32" s="1" t="s">
        <v>110</v>
      </c>
      <c r="B32" s="1" t="s">
        <v>90</v>
      </c>
      <c r="C32" s="1">
        <f>25*250</f>
        <v>6250</v>
      </c>
      <c r="D32" s="1">
        <v>1</v>
      </c>
      <c r="E32" s="1">
        <v>25</v>
      </c>
      <c r="F32" s="1" t="s">
        <v>77</v>
      </c>
      <c r="G32" s="1">
        <f>40*25</f>
        <v>1000</v>
      </c>
      <c r="H32" s="1"/>
      <c r="I32" s="1">
        <v>0</v>
      </c>
      <c r="J32" s="1"/>
      <c r="K32" s="1">
        <v>0</v>
      </c>
      <c r="L32" s="1"/>
      <c r="M32" s="1">
        <v>0</v>
      </c>
      <c r="N32" s="1"/>
      <c r="O32" s="1">
        <v>0</v>
      </c>
      <c r="P32" s="1"/>
      <c r="Q32" s="1">
        <v>0</v>
      </c>
      <c r="R32" s="1"/>
      <c r="S32" s="1">
        <v>0</v>
      </c>
      <c r="T32" s="1" t="s">
        <v>71</v>
      </c>
      <c r="U32" s="1">
        <f>10*25</f>
        <v>250</v>
      </c>
      <c r="V32" s="1" t="s">
        <v>72</v>
      </c>
      <c r="W32" s="1">
        <f>25*15</f>
        <v>375</v>
      </c>
      <c r="X32" s="1" t="s">
        <v>71</v>
      </c>
      <c r="Y32" s="1">
        <f>10*25</f>
        <v>250</v>
      </c>
      <c r="Z32" s="1"/>
      <c r="AA32" s="1"/>
      <c r="AB32" s="1" t="s">
        <v>73</v>
      </c>
      <c r="AC32" s="1">
        <f>25*6</f>
        <v>150</v>
      </c>
      <c r="AD32" s="1" t="s">
        <v>74</v>
      </c>
      <c r="AE32" s="1">
        <f>5*25</f>
        <v>125</v>
      </c>
      <c r="AF32" s="1" t="s">
        <v>75</v>
      </c>
      <c r="AG32" s="1">
        <f>20*25</f>
        <v>500</v>
      </c>
      <c r="AH32" s="1" t="s">
        <v>91</v>
      </c>
      <c r="AI32" s="1">
        <f>5*25</f>
        <v>125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2.75" x14ac:dyDescent="0.2">
      <c r="A33" s="1" t="s">
        <v>111</v>
      </c>
      <c r="B33" s="1" t="s">
        <v>90</v>
      </c>
      <c r="C33" s="1">
        <f>10*250</f>
        <v>2500</v>
      </c>
      <c r="D33" s="1">
        <v>1</v>
      </c>
      <c r="E33" s="1">
        <v>10</v>
      </c>
      <c r="F33" s="1" t="s">
        <v>80</v>
      </c>
      <c r="G33" s="1">
        <f>30*10</f>
        <v>300</v>
      </c>
      <c r="H33" s="1" t="s">
        <v>80</v>
      </c>
      <c r="I33" s="1">
        <f>30*10</f>
        <v>300</v>
      </c>
      <c r="J33" s="1" t="s">
        <v>80</v>
      </c>
      <c r="K33" s="1">
        <f>30*10</f>
        <v>300</v>
      </c>
      <c r="L33" s="1" t="s">
        <v>80</v>
      </c>
      <c r="M33" s="1">
        <f>30*10</f>
        <v>300</v>
      </c>
      <c r="N33" s="1">
        <v>1</v>
      </c>
      <c r="O33" s="1">
        <v>10</v>
      </c>
      <c r="P33" s="1"/>
      <c r="Q33" s="1">
        <v>0</v>
      </c>
      <c r="R33" s="1"/>
      <c r="S33" s="1">
        <v>0</v>
      </c>
      <c r="T33" s="1" t="s">
        <v>71</v>
      </c>
      <c r="U33" s="1">
        <f>10*10</f>
        <v>100</v>
      </c>
      <c r="V33" s="1" t="s">
        <v>72</v>
      </c>
      <c r="W33" s="1">
        <f>10*15</f>
        <v>150</v>
      </c>
      <c r="X33" s="1" t="s">
        <v>71</v>
      </c>
      <c r="Y33" s="1">
        <f>10*10</f>
        <v>100</v>
      </c>
      <c r="Z33" s="1"/>
      <c r="AA33" s="1"/>
      <c r="AB33" s="1" t="s">
        <v>73</v>
      </c>
      <c r="AC33" s="1">
        <f>10*6</f>
        <v>60</v>
      </c>
      <c r="AD33" s="1" t="s">
        <v>74</v>
      </c>
      <c r="AE33" s="1">
        <f>5*10</f>
        <v>50</v>
      </c>
      <c r="AF33" s="1" t="s">
        <v>75</v>
      </c>
      <c r="AG33" s="1">
        <f>20*10</f>
        <v>200</v>
      </c>
      <c r="AH33" s="1" t="s">
        <v>91</v>
      </c>
      <c r="AI33" s="1">
        <f>5*10</f>
        <v>50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2.75" x14ac:dyDescent="0.2">
      <c r="A34" s="19"/>
      <c r="B34" s="19"/>
      <c r="C34" s="21">
        <v>11250</v>
      </c>
      <c r="D34" s="19">
        <v>29</v>
      </c>
      <c r="E34" s="21">
        <f>SUM(E3:E33)</f>
        <v>830</v>
      </c>
      <c r="F34" s="19" t="s">
        <v>112</v>
      </c>
      <c r="G34" s="21">
        <f>SUM(G3:G33)</f>
        <v>21700</v>
      </c>
      <c r="H34" s="19" t="s">
        <v>90</v>
      </c>
      <c r="I34" s="21">
        <f>SUM(I3:I33)</f>
        <v>4100</v>
      </c>
      <c r="J34" s="19" t="s">
        <v>113</v>
      </c>
      <c r="K34" s="21">
        <f>SUM(K3:K33)</f>
        <v>4400</v>
      </c>
      <c r="L34" s="19" t="s">
        <v>114</v>
      </c>
      <c r="M34" s="21">
        <f>SUM(M3:M33)</f>
        <v>4000</v>
      </c>
      <c r="N34" s="19">
        <v>11</v>
      </c>
      <c r="O34" s="21">
        <f>SUM(O3:O33)</f>
        <v>210</v>
      </c>
      <c r="P34" s="19">
        <v>2</v>
      </c>
      <c r="Q34" s="21">
        <f>SUM(Q3:Q33)</f>
        <v>10</v>
      </c>
      <c r="R34" s="19" t="s">
        <v>115</v>
      </c>
      <c r="S34" s="21">
        <f>SUM(S3:S33)</f>
        <v>500</v>
      </c>
      <c r="T34" s="19" t="s">
        <v>116</v>
      </c>
      <c r="U34" s="21">
        <f>SUM(U3:U33)</f>
        <v>7450</v>
      </c>
      <c r="V34" s="19" t="s">
        <v>117</v>
      </c>
      <c r="W34" s="21">
        <f>SUM(W3:W33)</f>
        <v>11075</v>
      </c>
      <c r="X34" s="19" t="s">
        <v>118</v>
      </c>
      <c r="Y34" s="21">
        <f>SUM(Y3:Y33)</f>
        <v>3500</v>
      </c>
      <c r="Z34" s="19" t="s">
        <v>82</v>
      </c>
      <c r="AA34" s="21">
        <v>200</v>
      </c>
      <c r="AB34" s="19" t="s">
        <v>119</v>
      </c>
      <c r="AC34" s="21">
        <f>SUM(AC3:AC33)</f>
        <v>4410</v>
      </c>
      <c r="AD34" s="19" t="s">
        <v>120</v>
      </c>
      <c r="AE34" s="21">
        <f>SUM(AE3:AE33)</f>
        <v>3675</v>
      </c>
      <c r="AF34" s="19" t="s">
        <v>121</v>
      </c>
      <c r="AG34" s="21">
        <f>SUM(AG3:AG33)</f>
        <v>14700</v>
      </c>
      <c r="AH34" s="19" t="s">
        <v>122</v>
      </c>
      <c r="AI34" s="21">
        <f>SUM(AI3:AI33)</f>
        <v>2175</v>
      </c>
      <c r="AJ34" s="19" t="s">
        <v>85</v>
      </c>
      <c r="AK34" s="21">
        <f>SUM(AK3:AK33)</f>
        <v>500</v>
      </c>
      <c r="AL34" s="19" t="s">
        <v>103</v>
      </c>
      <c r="AM34" s="21">
        <f>SUM(AM3:AM33)</f>
        <v>150</v>
      </c>
      <c r="AN34" s="19" t="s">
        <v>103</v>
      </c>
      <c r="AO34" s="21">
        <f>SUM(AO3:AO33)</f>
        <v>150</v>
      </c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</row>
    <row r="35" spans="1:54" ht="12.75" x14ac:dyDescent="0.2">
      <c r="A35" s="1"/>
      <c r="B35" s="1"/>
      <c r="C35" s="21" t="s">
        <v>62</v>
      </c>
      <c r="D35" s="1"/>
      <c r="E35" s="21">
        <f>830*7</f>
        <v>5810</v>
      </c>
      <c r="F35" s="1"/>
      <c r="G35" s="21">
        <f>G34*7/1000</f>
        <v>151.9</v>
      </c>
      <c r="H35" s="1"/>
      <c r="I35" s="21">
        <f>I34*7/1000</f>
        <v>28.7</v>
      </c>
      <c r="J35" s="1"/>
      <c r="K35" s="21" t="s">
        <v>65</v>
      </c>
      <c r="L35" s="1"/>
      <c r="M35" s="21" t="s">
        <v>59</v>
      </c>
      <c r="N35" s="1"/>
      <c r="O35" s="21">
        <f>O34*7</f>
        <v>1470</v>
      </c>
      <c r="P35" s="1"/>
      <c r="Q35" s="21">
        <f>Q34*7</f>
        <v>70</v>
      </c>
      <c r="R35" s="1"/>
      <c r="S35" s="21">
        <f>S34*7/1000</f>
        <v>3.5</v>
      </c>
      <c r="T35" s="1"/>
      <c r="U35" s="21">
        <f>7450*7/1000</f>
        <v>52.15</v>
      </c>
      <c r="V35" s="1"/>
      <c r="W35" s="21" t="s">
        <v>66</v>
      </c>
      <c r="X35" s="1"/>
      <c r="Y35" s="21" t="s">
        <v>60</v>
      </c>
      <c r="Z35" s="1"/>
      <c r="AA35" s="21" t="s">
        <v>61</v>
      </c>
      <c r="AB35" s="1"/>
      <c r="AC35" s="21" t="s">
        <v>57</v>
      </c>
      <c r="AD35" s="1"/>
      <c r="AE35" s="21" t="s">
        <v>60</v>
      </c>
      <c r="AF35" s="1"/>
      <c r="AG35" s="21" t="s">
        <v>123</v>
      </c>
      <c r="AH35" s="1"/>
      <c r="AI35" s="21" t="s">
        <v>124</v>
      </c>
      <c r="AJ35" s="1"/>
      <c r="AK35" s="21" t="s">
        <v>125</v>
      </c>
      <c r="AL35" s="1"/>
      <c r="AM35" s="21" t="s">
        <v>126</v>
      </c>
      <c r="AN35" s="1"/>
      <c r="AO35" s="21" t="s">
        <v>126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2.75" x14ac:dyDescent="0.2">
      <c r="A38" s="1" t="s">
        <v>127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2.75" x14ac:dyDescent="0.2">
      <c r="A39" s="22" t="s">
        <v>35</v>
      </c>
      <c r="B39" s="22" t="s">
        <v>36</v>
      </c>
      <c r="C39" s="22" t="s">
        <v>37</v>
      </c>
      <c r="D39" s="22" t="s">
        <v>42</v>
      </c>
      <c r="E39" s="22" t="s">
        <v>38</v>
      </c>
      <c r="F39" s="22" t="s">
        <v>39</v>
      </c>
      <c r="G39" s="22" t="s">
        <v>40</v>
      </c>
      <c r="H39" s="22" t="s">
        <v>41</v>
      </c>
      <c r="I39" s="22" t="s">
        <v>45</v>
      </c>
      <c r="J39" s="22" t="s">
        <v>46</v>
      </c>
      <c r="K39" s="22" t="s">
        <v>47</v>
      </c>
      <c r="L39" s="22" t="s">
        <v>48</v>
      </c>
      <c r="M39" s="22" t="s">
        <v>49</v>
      </c>
      <c r="N39" s="22" t="s">
        <v>50</v>
      </c>
      <c r="O39" s="22" t="s">
        <v>51</v>
      </c>
      <c r="P39" s="22" t="s">
        <v>44</v>
      </c>
      <c r="Q39" s="22" t="s">
        <v>43</v>
      </c>
      <c r="R39" s="22" t="s">
        <v>68</v>
      </c>
      <c r="S39" s="22" t="s">
        <v>52</v>
      </c>
      <c r="T39" s="22" t="s">
        <v>53</v>
      </c>
      <c r="U39" s="22" t="s">
        <v>54</v>
      </c>
      <c r="V39" s="22" t="s">
        <v>55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2.75" x14ac:dyDescent="0.2">
      <c r="A40" s="23" t="s">
        <v>87</v>
      </c>
      <c r="B40" s="23" t="s">
        <v>63</v>
      </c>
      <c r="C40" s="23" t="s">
        <v>64</v>
      </c>
      <c r="D40" s="23">
        <v>5810</v>
      </c>
      <c r="E40" s="23" t="s">
        <v>56</v>
      </c>
      <c r="F40" s="23" t="s">
        <v>57</v>
      </c>
      <c r="G40" s="23" t="s">
        <v>65</v>
      </c>
      <c r="H40" s="23" t="s">
        <v>59</v>
      </c>
      <c r="I40" s="23">
        <v>1470</v>
      </c>
      <c r="J40" s="23">
        <v>70</v>
      </c>
      <c r="K40" s="23" t="s">
        <v>125</v>
      </c>
      <c r="L40" s="23" t="s">
        <v>58</v>
      </c>
      <c r="M40" s="23" t="s">
        <v>66</v>
      </c>
      <c r="N40" s="23" t="s">
        <v>60</v>
      </c>
      <c r="O40" s="23" t="s">
        <v>61</v>
      </c>
      <c r="P40" s="23" t="s">
        <v>57</v>
      </c>
      <c r="Q40" s="23" t="s">
        <v>60</v>
      </c>
      <c r="R40" s="23" t="s">
        <v>123</v>
      </c>
      <c r="S40" s="23" t="s">
        <v>124</v>
      </c>
      <c r="T40" s="23" t="s">
        <v>125</v>
      </c>
      <c r="U40" s="23" t="s">
        <v>126</v>
      </c>
      <c r="V40" s="23" t="s">
        <v>126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spans="1:54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spans="1:54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1:54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spans="1:54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1:54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spans="1:54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spans="1:54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spans="1:54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spans="1:54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spans="1:54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spans="1:54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spans="1:54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spans="1:54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spans="1:54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spans="1:54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spans="1:54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spans="1:54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1:54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1:54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spans="1:54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1:54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1:54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1:54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spans="1:54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spans="1:54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spans="1:54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spans="1:54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spans="1:54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spans="1:54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spans="1:54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spans="1:54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spans="1:54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1:54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spans="1:54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spans="1:54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spans="1:54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spans="1:54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spans="1:54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spans="1:54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spans="1:54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spans="1:54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spans="1:54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spans="1:54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spans="1:54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spans="1:54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1:54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spans="1:54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spans="1:54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spans="1:54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spans="1:54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spans="1:54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spans="1:54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spans="1:54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spans="1:54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spans="1:54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spans="1:54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spans="1:54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spans="1:54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spans="1:54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spans="1:54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spans="1:54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spans="1:54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spans="1:54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1:54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1:54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1:54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spans="1:54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spans="1:54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spans="1:54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spans="1:54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spans="1:54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spans="1:54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spans="1:54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spans="1:54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spans="1:54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spans="1:54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spans="1:54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spans="1:54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spans="1:54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spans="1:54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spans="1:54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spans="1:54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spans="1:54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spans="1:54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spans="1:54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spans="1:54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spans="1:54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spans="1:54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spans="1:54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spans="1:54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spans="1:54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 spans="1:54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 spans="1:54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 spans="1:54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 spans="1:54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 spans="1:54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 spans="1:54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spans="1:54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spans="1:54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spans="1:54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 spans="1:54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spans="1:54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 spans="1:54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 spans="1:54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 spans="1:54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 spans="1:54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spans="1:54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spans="1:54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spans="1:54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spans="1:54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 spans="1:54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 spans="1:54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spans="1:54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 spans="1:54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 spans="1:54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 spans="1:54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 spans="1:54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spans="1:54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spans="1:54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 spans="1:54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spans="1:54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spans="1:54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spans="1:54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 spans="1:54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spans="1:54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spans="1:54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spans="1:54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 spans="1:54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 spans="1:54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 spans="1:54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 spans="1:54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spans="1:54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 spans="1:54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spans="1:54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 spans="1:54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 spans="1:54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 spans="1:54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 spans="1:54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 spans="1:54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 spans="1:54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 spans="1:54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 spans="1:54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 spans="1:54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 spans="1:54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 spans="1:54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spans="1:54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spans="1:54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 spans="1:54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 spans="1:54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spans="1:54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spans="1:54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spans="1:54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spans="1:54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spans="1:54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spans="1:54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spans="1:54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spans="1:54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spans="1:54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spans="1:54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spans="1:54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spans="1:54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spans="1:54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spans="1:54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 spans="1:54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spans="1:54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spans="1:54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 spans="1:54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 spans="1:54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 spans="1:54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 spans="1:54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 spans="1:54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spans="1:54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spans="1:54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spans="1:54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 spans="1:54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spans="1:54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 spans="1:54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spans="1:54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 spans="1:54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spans="1:54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 spans="1:54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spans="1:54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 spans="1:54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spans="1:54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 spans="1:54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spans="1:54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 spans="1:54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spans="1:54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 spans="1:54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spans="1:54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spans="1:54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spans="1:54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spans="1:54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spans="1:54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spans="1:54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spans="1:54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spans="1:54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spans="1:54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 spans="1:54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spans="1:54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 spans="1:54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spans="1:54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 spans="1:54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 spans="1:54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 spans="1:54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spans="1:54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 spans="1:54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spans="1:54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 spans="1:54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spans="1:54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 spans="1:54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 spans="1:54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 spans="1:54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spans="1:54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 spans="1:54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spans="1:54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 spans="1:54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spans="1:54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 spans="1:54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spans="1:54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spans="1:54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spans="1:54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 spans="1:54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spans="1:54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 spans="1:54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 spans="1:54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 spans="1:54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 spans="1:54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 spans="1:54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 spans="1:54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 spans="1:54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 spans="1:54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 spans="1:54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 spans="1:54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 spans="1:54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 spans="1:54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 spans="1:54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spans="1:54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spans="1:54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spans="1:54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 spans="1:54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spans="1:54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 spans="1:54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spans="1:54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spans="1:54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spans="1:54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 spans="1:54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spans="1:54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 spans="1:54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spans="1:54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 spans="1:54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spans="1:54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 spans="1:54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spans="1:54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 spans="1:54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 spans="1:54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 spans="1:54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 spans="1:54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 spans="1:54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 spans="1:54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 spans="1:54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 spans="1:54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 spans="1:54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spans="1:54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 spans="1:54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spans="1:54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 spans="1:54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spans="1:54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 spans="1:54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spans="1:54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 spans="1:54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spans="1:54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 spans="1:54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spans="1:54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 spans="1:54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spans="1:54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 spans="1:54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spans="1:54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 spans="1:54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spans="1:54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spans="1:54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spans="1:54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spans="1:54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 spans="1:54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 spans="1:54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 spans="1:54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 spans="1:54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 spans="1:54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 spans="1:54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 spans="1:54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 spans="1:54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 spans="1:54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 spans="1:54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 spans="1:54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 spans="1:54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 spans="1:54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 spans="1:54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 spans="1:54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 spans="1:54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 spans="1:54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 spans="1:54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 spans="1:54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 spans="1:54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 spans="1:54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 spans="1:54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 spans="1:54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 spans="1:54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 spans="1:54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 spans="1:54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 spans="1:54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 spans="1:54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 spans="1:54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 spans="1:54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 spans="1:54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 spans="1:54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 spans="1:54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 spans="1:54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spans="1:54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 spans="1:54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 spans="1:54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 spans="1:54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 spans="1:54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 spans="1:54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spans="1:54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 spans="1:54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spans="1:54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 spans="1:54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 spans="1:54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 spans="1:54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 spans="1:54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 spans="1:54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 spans="1:54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 spans="1:54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 spans="1:54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 spans="1:54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 spans="1:54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 spans="1:54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 spans="1:54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 spans="1:54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 spans="1:54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 spans="1:54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 spans="1:54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 spans="1:54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 spans="1:54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 spans="1:54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 spans="1:54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 spans="1:54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 spans="1:54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 spans="1:54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 spans="1:54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 spans="1:54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 spans="1:54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 spans="1:54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 spans="1:54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 spans="1:54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 spans="1:54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 spans="1:54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 spans="1:54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 spans="1:54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 spans="1:54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 spans="1:54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 spans="1:54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 spans="1:54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 spans="1:54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 spans="1:54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 spans="1:54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 spans="1:54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spans="1:54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 spans="1:54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 spans="1:54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 spans="1:54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 spans="1:54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 spans="1:54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 spans="1:54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 spans="1:54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 spans="1:54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 spans="1:54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 spans="1:54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 spans="1:54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 spans="1:54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 spans="1:54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 spans="1:54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 spans="1:54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 spans="1:54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 spans="1:54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 spans="1:54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 spans="1:54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 spans="1:54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 spans="1:54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 spans="1:54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 spans="1:54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 spans="1:54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 spans="1:54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 spans="1:54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 spans="1:54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 spans="1:54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 spans="1:54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 spans="1:54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 spans="1:54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 spans="1:54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 spans="1:54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 spans="1:54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 spans="1:54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 spans="1:54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 spans="1:54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 spans="1:54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 spans="1:54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 spans="1:54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 spans="1:54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 spans="1:54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 spans="1:54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 spans="1:54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 spans="1:54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 spans="1:54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 spans="1:54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 spans="1:54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 spans="1:54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 spans="1:54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 spans="1:54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 spans="1:54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 spans="1:54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 spans="1:54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 spans="1:54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 spans="1:54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 spans="1:54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 spans="1:54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 spans="1:54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 spans="1:54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 spans="1:54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 spans="1:54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 spans="1:54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 spans="1:54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 spans="1:54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 spans="1:54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 spans="1:54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 spans="1:54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 spans="1:54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 spans="1:54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 spans="1:54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 spans="1:54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 spans="1:54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 spans="1:54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 spans="1:54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 spans="1:54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 spans="1:54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 spans="1:54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 spans="1:54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 spans="1:54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 spans="1:54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 spans="1:54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 spans="1:54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 spans="1:54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 spans="1:54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 spans="1:54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 spans="1:54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 spans="1:54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 spans="1:54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 spans="1:54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 spans="1:54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 spans="1:54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 spans="1:54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 spans="1:54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 spans="1:54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 spans="1:54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 spans="1:54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 spans="1:54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 spans="1:54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 spans="1:54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 spans="1:54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 spans="1:54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 spans="1:54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 spans="1:54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 spans="1:54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 spans="1:54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 spans="1:54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 spans="1:54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 spans="1:54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 spans="1:54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 spans="1:54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 spans="1:54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 spans="1:54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 spans="1:54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 spans="1:54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 spans="1:54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 spans="1:54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 spans="1:54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 spans="1:54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 spans="1:54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 spans="1:54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0" spans="1:54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</row>
    <row r="991" spans="1:54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2" spans="1:54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</row>
    <row r="993" spans="1:54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  <row r="994" spans="1:54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</row>
    <row r="995" spans="1:54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</row>
    <row r="996" spans="1:54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</row>
    <row r="997" spans="1:54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8" spans="1:54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</row>
    <row r="999" spans="1:54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</row>
    <row r="1000" spans="1:54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</row>
    <row r="1001" spans="1:54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</row>
    <row r="1002" spans="1:54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</row>
    <row r="1003" spans="1:54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</row>
    <row r="1004" spans="1:54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record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janithi illamperuma</dc:creator>
  <cp:lastModifiedBy>Nanayakkara H it21484582</cp:lastModifiedBy>
  <dcterms:created xsi:type="dcterms:W3CDTF">2025-02-12T13:40:35Z</dcterms:created>
  <dcterms:modified xsi:type="dcterms:W3CDTF">2025-02-15T07:51:19Z</dcterms:modified>
</cp:coreProperties>
</file>