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hongbo/Desktop/PIM_at_HW/upmem_communication_performance_test/"/>
    </mc:Choice>
  </mc:AlternateContent>
  <xr:revisionPtr revIDLastSave="0" documentId="13_ncr:1_{D96CAD50-1528-1B46-9174-C2721C37ACC6}" xr6:coauthVersionLast="47" xr6:coauthVersionMax="47" xr10:uidLastSave="{00000000-0000-0000-0000-000000000000}"/>
  <bookViews>
    <workbookView xWindow="0" yWindow="0" windowWidth="51200" windowHeight="28800" activeTab="3" xr2:uid="{25B01C09-0A08-DA47-AB65-6825C89D0A76}"/>
  </bookViews>
  <sheets>
    <sheet name="Send" sheetId="2" r:id="rId1"/>
    <sheet name="Receive" sheetId="3" r:id="rId2"/>
    <sheet name="ReceiveDev" sheetId="1" r:id="rId3"/>
    <sheet name="Laun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4" l="1"/>
  <c r="H20" i="4"/>
  <c r="H21" i="4"/>
  <c r="G22" i="4"/>
  <c r="F22" i="4"/>
  <c r="G20" i="4"/>
  <c r="G21" i="4"/>
  <c r="G19" i="4"/>
  <c r="A8" i="2"/>
  <c r="K4" i="3"/>
  <c r="K5" i="3"/>
  <c r="K6" i="3"/>
  <c r="K7" i="3"/>
  <c r="K8" i="3"/>
  <c r="K9" i="3"/>
  <c r="K10" i="3"/>
  <c r="K11" i="3"/>
  <c r="K12" i="3"/>
  <c r="K13" i="3"/>
  <c r="K14" i="3"/>
  <c r="K3" i="3"/>
  <c r="K6" i="2"/>
  <c r="K7" i="2"/>
  <c r="K8" i="2"/>
  <c r="K9" i="2"/>
  <c r="K10" i="2"/>
  <c r="K11" i="2"/>
  <c r="K12" i="2"/>
  <c r="K13" i="2"/>
  <c r="K14" i="2"/>
  <c r="K3" i="2"/>
  <c r="K4" i="2"/>
  <c r="K5" i="2"/>
  <c r="C14" i="3"/>
  <c r="C13" i="3"/>
  <c r="C12" i="3"/>
  <c r="C11" i="3"/>
  <c r="C10" i="3"/>
  <c r="C9" i="3"/>
  <c r="C8" i="3"/>
  <c r="C7" i="3"/>
  <c r="C6" i="3"/>
  <c r="C5" i="3"/>
  <c r="C4" i="3"/>
  <c r="C3" i="3"/>
  <c r="C3" i="2"/>
  <c r="C4" i="2"/>
  <c r="O23" i="1"/>
  <c r="A4" i="1"/>
  <c r="A5" i="1"/>
  <c r="A6" i="1"/>
  <c r="A7" i="1"/>
  <c r="A8" i="1"/>
  <c r="A9" i="1"/>
  <c r="A10" i="1"/>
  <c r="A11" i="1"/>
  <c r="A12" i="1"/>
  <c r="A3" i="1"/>
  <c r="P18" i="1"/>
  <c r="P19" i="1"/>
  <c r="P20" i="1"/>
  <c r="P21" i="1"/>
  <c r="P22" i="1"/>
  <c r="P23" i="1"/>
  <c r="P24" i="1"/>
  <c r="P25" i="1"/>
  <c r="P26" i="1"/>
  <c r="P17" i="1"/>
  <c r="O18" i="1"/>
  <c r="O19" i="1"/>
  <c r="O20" i="1"/>
  <c r="O21" i="1"/>
  <c r="O22" i="1"/>
  <c r="O24" i="1"/>
  <c r="O25" i="1"/>
  <c r="O26" i="1"/>
  <c r="O17" i="1"/>
  <c r="K17" i="1"/>
  <c r="K18" i="1"/>
  <c r="K19" i="1"/>
  <c r="K20" i="1"/>
  <c r="K21" i="1"/>
  <c r="K22" i="1"/>
  <c r="K23" i="1"/>
  <c r="K24" i="1"/>
  <c r="K25" i="1"/>
  <c r="K26" i="1"/>
  <c r="N18" i="1"/>
  <c r="N19" i="1"/>
  <c r="N20" i="1"/>
  <c r="N21" i="1"/>
  <c r="N22" i="1"/>
  <c r="N23" i="1"/>
  <c r="N24" i="1"/>
  <c r="N25" i="1"/>
  <c r="N26" i="1"/>
  <c r="N17" i="1"/>
  <c r="C14" i="2"/>
  <c r="C13" i="2"/>
  <c r="C12" i="2"/>
  <c r="C11" i="2"/>
  <c r="C10" i="2"/>
  <c r="C9" i="2"/>
  <c r="C8" i="2"/>
  <c r="C7" i="2"/>
  <c r="C6" i="2"/>
  <c r="C5" i="2"/>
  <c r="C10" i="1"/>
  <c r="C11" i="1"/>
  <c r="C12" i="1"/>
  <c r="C6" i="1"/>
  <c r="C7" i="1"/>
  <c r="C8" i="1"/>
  <c r="C9" i="1"/>
  <c r="C4" i="1"/>
  <c r="C5" i="1"/>
  <c r="C3" i="1"/>
</calcChain>
</file>

<file path=xl/sharedStrings.xml><?xml version="1.0" encoding="utf-8"?>
<sst xmlns="http://schemas.openxmlformats.org/spreadsheetml/2006/main" count="100" uniqueCount="63">
  <si>
    <t>Direct</t>
  </si>
  <si>
    <t>UPMEM</t>
  </si>
  <si>
    <t>Data</t>
  </si>
  <si>
    <t>IDEAL</t>
  </si>
  <si>
    <t>FlushOnly</t>
  </si>
  <si>
    <t>FlushLoopOnly</t>
  </si>
  <si>
    <t>ReadOnly</t>
  </si>
  <si>
    <t>ReadPrefetch</t>
  </si>
  <si>
    <t>Transpose</t>
  </si>
  <si>
    <t>multithread</t>
  </si>
  <si>
    <t>Bandwidth</t>
  </si>
  <si>
    <t>upmem</t>
  </si>
  <si>
    <t>openmp+direct</t>
  </si>
  <si>
    <t>4 rank</t>
  </si>
  <si>
    <t>256 DPUS</t>
  </si>
  <si>
    <t>1 core</t>
  </si>
  <si>
    <t>Setup</t>
  </si>
  <si>
    <t>2 DIMMS</t>
  </si>
  <si>
    <t>2 channels</t>
  </si>
  <si>
    <t xml:space="preserve">gather </t>
  </si>
  <si>
    <t>Data / DPU</t>
  </si>
  <si>
    <t>4 ranks</t>
  </si>
  <si>
    <t>2DIMMS</t>
  </si>
  <si>
    <t>1core/direct</t>
  </si>
  <si>
    <t>4 threads/upmem</t>
  </si>
  <si>
    <t>16 ranks</t>
  </si>
  <si>
    <t>8 DIMMS</t>
  </si>
  <si>
    <t>? Channel</t>
  </si>
  <si>
    <t>? Threads</t>
  </si>
  <si>
    <t>8 cores</t>
  </si>
  <si>
    <t>1024 DPUS</t>
  </si>
  <si>
    <t>Total Size /KB</t>
  </si>
  <si>
    <t>Size per DIMM / KB</t>
  </si>
  <si>
    <t>10MB</t>
  </si>
  <si>
    <t>5MB</t>
  </si>
  <si>
    <t>160MB</t>
  </si>
  <si>
    <t>Bandwidth Improvement</t>
  </si>
  <si>
    <t>{"buffer_length":256,"mode":"sync","offset":0,"total_length":65536,"type":"send"}</t>
  </si>
  <si>
    <t>{"buffer_length":256,"mode":"sync","offset":256,"total_length":65536,"type":"receive"}</t>
  </si>
  <si>
    <t>{"type":"exec"}</t>
  </si>
  <si>
    <t>{"buffer_length":256,"mode":"sync","offset":512,"total_length":65536,"type":"receive"}</t>
  </si>
  <si>
    <t>{"buffer_length":256,"mode":"sync","offset":768,"total_length":65536,"type":"receive"}</t>
  </si>
  <si>
    <t>Ownership of memory</t>
  </si>
  <si>
    <t>host</t>
  </si>
  <si>
    <t>host-&gt;DPU</t>
  </si>
  <si>
    <t>DPU-&gt;host</t>
  </si>
  <si>
    <t>Common</t>
  </si>
  <si>
    <t>on 2 DIMMS</t>
  </si>
  <si>
    <t>on 2 channels</t>
  </si>
  <si>
    <t>4 ranks = 256 DPUS</t>
  </si>
  <si>
    <t>UPMEM SDK</t>
  </si>
  <si>
    <t>&gt;4 threads on &gt;4 cores</t>
  </si>
  <si>
    <t>Ideal</t>
  </si>
  <si>
    <t>assume 10ns / cacheline</t>
  </si>
  <si>
    <t>1 thread on 1 core</t>
  </si>
  <si>
    <t>actual # threads unclear because of UPMEM SDK's implementation</t>
  </si>
  <si>
    <t>dpu_switch_mux_for_rank</t>
  </si>
  <si>
    <t>Components</t>
  </si>
  <si>
    <t>ufi_select_all_even_disabled</t>
  </si>
  <si>
    <t>ufi_set_mram_mux</t>
  </si>
  <si>
    <t>dpu_check_wavegen_mux_status_for_rank</t>
  </si>
  <si>
    <t>1000 rounds * 4 ranks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</si>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</sst>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2" borderId="0" xfId="1"/>
    <xf numFmtId="164" fontId="1" fillId="2" borderId="0" xfId="1" applyNumberFormat="1"/>
    <xf numFmtId="11" fontId="1" fillId="2" borderId="0" xfId="1" applyNumberFormat="1"/>
    <xf numFmtId="0" fontId="2" fillId="3" borderId="0" xfId="2"/>
    <xf numFmtId="164" fontId="2" fillId="3" borderId="0" xfId="2" applyNumberFormat="1"/>
    <xf numFmtId="11" fontId="2" fillId="3" borderId="0" xfId="2" applyNumberFormat="1"/>
    <xf numFmtId="0" fontId="3" fillId="4" borderId="0" xfId="3"/>
    <xf numFmtId="164" fontId="3" fillId="4" borderId="0" xfId="3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Send!$C$2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25109361329835E-2"/>
                  <c:y val="0.163962525517643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Send!$B$3:$B$15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xVal>
          <c:yVal>
            <c:numRef>
              <c:f>Send!$C$3:$C$15</c:f>
              <c:numCache>
                <c:formatCode>0.000E+00</c:formatCode>
                <c:ptCount val="13"/>
                <c:pt idx="0">
                  <c:v>1.28E-6</c:v>
                </c:pt>
                <c:pt idx="1">
                  <c:v>2.5600000000000001E-6</c:v>
                </c:pt>
                <c:pt idx="2">
                  <c:v>5.1200000000000001E-6</c:v>
                </c:pt>
                <c:pt idx="3">
                  <c:v>1.024E-5</c:v>
                </c:pt>
                <c:pt idx="4">
                  <c:v>2.048E-5</c:v>
                </c:pt>
                <c:pt idx="5">
                  <c:v>4.0960000000000001E-5</c:v>
                </c:pt>
                <c:pt idx="6">
                  <c:v>8.1920000000000002E-5</c:v>
                </c:pt>
                <c:pt idx="7">
                  <c:v>1.6384E-4</c:v>
                </c:pt>
                <c:pt idx="8">
                  <c:v>3.2768000000000001E-4</c:v>
                </c:pt>
                <c:pt idx="9">
                  <c:v>6.5536000000000001E-4</c:v>
                </c:pt>
                <c:pt idx="10">
                  <c:v>1.31072E-3</c:v>
                </c:pt>
                <c:pt idx="11">
                  <c:v>2.6214400000000001E-3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7-D446-98FD-CD4D6EE78BF0}"/>
            </c:ext>
          </c:extLst>
        </c:ser>
        <c:ser>
          <c:idx val="1"/>
          <c:order val="1"/>
          <c:tx>
            <c:strRef>
              <c:f>Send!$D$2</c:f>
              <c:strCache>
                <c:ptCount val="1"/>
                <c:pt idx="0">
                  <c:v>UPMEM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Send!$B$3:$B$15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xVal>
          <c:yVal>
            <c:numRef>
              <c:f>Send!$D$3:$D$15</c:f>
              <c:numCache>
                <c:formatCode>0.00E+00</c:formatCode>
                <c:ptCount val="13"/>
                <c:pt idx="0" formatCode="General">
                  <c:v>1.4195399999999999E-4</c:v>
                </c:pt>
                <c:pt idx="1">
                  <c:v>9.6364299999999995E-5</c:v>
                </c:pt>
                <c:pt idx="2" formatCode="0.000E+00">
                  <c:v>9.9926000000000005E-5</c:v>
                </c:pt>
                <c:pt idx="3" formatCode="0.000E+00">
                  <c:v>1.14082E-4</c:v>
                </c:pt>
                <c:pt idx="4" formatCode="0.000E+00">
                  <c:v>1.4262300000000001E-4</c:v>
                </c:pt>
                <c:pt idx="5" formatCode="0.000E+00">
                  <c:v>1.6004699999999999E-4</c:v>
                </c:pt>
                <c:pt idx="6" formatCode="0.000E+00">
                  <c:v>1.65599E-4</c:v>
                </c:pt>
                <c:pt idx="7" formatCode="0.000E+00">
                  <c:v>2.34305E-4</c:v>
                </c:pt>
                <c:pt idx="8" formatCode="0.000E+00">
                  <c:v>3.9397500000000002E-4</c:v>
                </c:pt>
                <c:pt idx="9" formatCode="0.000E+00">
                  <c:v>6.9665500000000002E-4</c:v>
                </c:pt>
                <c:pt idx="10" formatCode="0.000E+00">
                  <c:v>1.2886200000000001E-3</c:v>
                </c:pt>
                <c:pt idx="11" formatCode="0.000E+00">
                  <c:v>2.3513900000000001E-3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77-D446-98FD-CD4D6EE78BF0}"/>
            </c:ext>
          </c:extLst>
        </c:ser>
        <c:ser>
          <c:idx val="2"/>
          <c:order val="2"/>
          <c:tx>
            <c:strRef>
              <c:f>Send!$J$2</c:f>
              <c:strCache>
                <c:ptCount val="1"/>
                <c:pt idx="0">
                  <c:v>Direct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89594964423668"/>
                  <c:y val="3.199074074074074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Send!$B$3:$B$15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xVal>
          <c:yVal>
            <c:numRef>
              <c:f>Send!$J$3:$J$14</c:f>
              <c:numCache>
                <c:formatCode>0.00E+00</c:formatCode>
                <c:ptCount val="12"/>
                <c:pt idx="0">
                  <c:v>1.0166899999999999E-5</c:v>
                </c:pt>
                <c:pt idx="1">
                  <c:v>1.99869E-5</c:v>
                </c:pt>
                <c:pt idx="2" formatCode="0.000E+00">
                  <c:v>1.6050599999999998E-5</c:v>
                </c:pt>
                <c:pt idx="3" formatCode="0.000E+00">
                  <c:v>2.5599700000000002E-5</c:v>
                </c:pt>
                <c:pt idx="4" formatCode="0.000E+00">
                  <c:v>5.1776200000000001E-5</c:v>
                </c:pt>
                <c:pt idx="5" formatCode="0.000E+00">
                  <c:v>9.9921199999999995E-5</c:v>
                </c:pt>
                <c:pt idx="6" formatCode="0.000E+00">
                  <c:v>2.0879899999999999E-4</c:v>
                </c:pt>
                <c:pt idx="7" formatCode="0.000E+00">
                  <c:v>3.8256400000000001E-4</c:v>
                </c:pt>
                <c:pt idx="8" formatCode="0.000E+00">
                  <c:v>7.1241200000000005E-4</c:v>
                </c:pt>
                <c:pt idx="9" formatCode="0.000E+00">
                  <c:v>1.35732E-3</c:v>
                </c:pt>
                <c:pt idx="10" formatCode="0.000E+00">
                  <c:v>2.6243400000000002E-3</c:v>
                </c:pt>
                <c:pt idx="11" formatCode="0.000E+00">
                  <c:v>5.6999700000000004E-3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77-D446-98FD-CD4D6EE7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79216"/>
        <c:axId val="1443251776"/>
      </c:scatterChart>
      <c:valAx>
        <c:axId val="1443279216"/>
        <c:scaling>
          <c:logBase val="2"/>
          <c:orientation val="minMax"/>
          <c:min val="8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51776"/>
        <c:crosses val="autoZero"/>
        <c:crossBetween val="midCat"/>
      </c:valAx>
      <c:valAx>
        <c:axId val="1443251776"/>
        <c:scaling>
          <c:logBase val="2"/>
          <c:orientation val="minMax"/>
          <c:max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7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Receive!$C$2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25109361329835E-2"/>
                  <c:y val="0.163962525517643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Receive!$B$3:$B$15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xVal>
          <c:yVal>
            <c:numRef>
              <c:f>Receive!$C$3:$C$15</c:f>
              <c:numCache>
                <c:formatCode>0.000E+00</c:formatCode>
                <c:ptCount val="13"/>
                <c:pt idx="0">
                  <c:v>1.28E-6</c:v>
                </c:pt>
                <c:pt idx="1">
                  <c:v>2.5600000000000001E-6</c:v>
                </c:pt>
                <c:pt idx="2">
                  <c:v>5.1200000000000001E-6</c:v>
                </c:pt>
                <c:pt idx="3">
                  <c:v>1.024E-5</c:v>
                </c:pt>
                <c:pt idx="4">
                  <c:v>2.048E-5</c:v>
                </c:pt>
                <c:pt idx="5">
                  <c:v>4.0960000000000001E-5</c:v>
                </c:pt>
                <c:pt idx="6">
                  <c:v>8.1920000000000002E-5</c:v>
                </c:pt>
                <c:pt idx="7">
                  <c:v>1.6384E-4</c:v>
                </c:pt>
                <c:pt idx="8">
                  <c:v>3.2768000000000001E-4</c:v>
                </c:pt>
                <c:pt idx="9">
                  <c:v>6.5536000000000001E-4</c:v>
                </c:pt>
                <c:pt idx="10">
                  <c:v>1.31072E-3</c:v>
                </c:pt>
                <c:pt idx="11">
                  <c:v>2.6214400000000001E-3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B-AF4D-AB16-3E1D666B96FF}"/>
            </c:ext>
          </c:extLst>
        </c:ser>
        <c:ser>
          <c:idx val="1"/>
          <c:order val="1"/>
          <c:tx>
            <c:strRef>
              <c:f>Receive!$D$2</c:f>
              <c:strCache>
                <c:ptCount val="1"/>
                <c:pt idx="0">
                  <c:v>UPMEM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Receive!$B$3:$B$15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xVal>
          <c:yVal>
            <c:numRef>
              <c:f>Receive!$D$3:$D$15</c:f>
              <c:numCache>
                <c:formatCode>0.00E+00</c:formatCode>
                <c:ptCount val="13"/>
                <c:pt idx="0" formatCode="General">
                  <c:v>1.42118E-4</c:v>
                </c:pt>
                <c:pt idx="1">
                  <c:v>1.04782E-4</c:v>
                </c:pt>
                <c:pt idx="2" formatCode="0.000E+00">
                  <c:v>1.17465E-4</c:v>
                </c:pt>
                <c:pt idx="3" formatCode="0.000E+00">
                  <c:v>1.4510400000000001E-4</c:v>
                </c:pt>
                <c:pt idx="4" formatCode="0.000E+00">
                  <c:v>2.0185900000000001E-4</c:v>
                </c:pt>
                <c:pt idx="5" formatCode="0.000E+00">
                  <c:v>2.1001900000000001E-4</c:v>
                </c:pt>
                <c:pt idx="6" formatCode="0.000E+00">
                  <c:v>2.2035499999999999E-4</c:v>
                </c:pt>
                <c:pt idx="7" formatCode="0.000E+00">
                  <c:v>3.2559499999999998E-4</c:v>
                </c:pt>
                <c:pt idx="8" formatCode="0.000E+00">
                  <c:v>5.6724200000000003E-4</c:v>
                </c:pt>
                <c:pt idx="9" formatCode="0.000E+00">
                  <c:v>1.0412799999999999E-3</c:v>
                </c:pt>
                <c:pt idx="10" formatCode="0.000E+00">
                  <c:v>2.0467100000000002E-3</c:v>
                </c:pt>
                <c:pt idx="11" formatCode="0.000E+00">
                  <c:v>4.01798E-3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B-AF4D-AB16-3E1D666B96FF}"/>
            </c:ext>
          </c:extLst>
        </c:ser>
        <c:ser>
          <c:idx val="2"/>
          <c:order val="2"/>
          <c:tx>
            <c:strRef>
              <c:f>Receive!$J$2</c:f>
              <c:strCache>
                <c:ptCount val="1"/>
                <c:pt idx="0">
                  <c:v>Direct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89594964423668"/>
                  <c:y val="3.199074074074074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Receive!$B$3:$B$15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xVal>
          <c:yVal>
            <c:numRef>
              <c:f>Receive!$J$3:$J$14</c:f>
              <c:numCache>
                <c:formatCode>0.00E+00</c:formatCode>
                <c:ptCount val="12"/>
                <c:pt idx="0">
                  <c:v>1.29774E-5</c:v>
                </c:pt>
                <c:pt idx="1">
                  <c:v>1.5007E-5</c:v>
                </c:pt>
                <c:pt idx="2" formatCode="0.000E+00">
                  <c:v>2.0780300000000002E-5</c:v>
                </c:pt>
                <c:pt idx="3" formatCode="0.000E+00">
                  <c:v>3.5589700000000002E-5</c:v>
                </c:pt>
                <c:pt idx="4" formatCode="0.000E+00">
                  <c:v>6.3728799999999999E-5</c:v>
                </c:pt>
                <c:pt idx="5" formatCode="0.000E+00">
                  <c:v>1.1654099999999999E-4</c:v>
                </c:pt>
                <c:pt idx="6" formatCode="0.000E+00">
                  <c:v>2.2104000000000001E-4</c:v>
                </c:pt>
                <c:pt idx="7" formatCode="0.000E+00">
                  <c:v>4.3998099999999999E-4</c:v>
                </c:pt>
                <c:pt idx="8" formatCode="0.000E+00">
                  <c:v>8.5231300000000005E-4</c:v>
                </c:pt>
                <c:pt idx="9" formatCode="0.000E+00">
                  <c:v>1.6706799999999999E-3</c:v>
                </c:pt>
                <c:pt idx="10" formatCode="0.000E+00">
                  <c:v>3.45809E-3</c:v>
                </c:pt>
                <c:pt idx="11" formatCode="0.000E+00">
                  <c:v>6.8170100000000001E-3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5B-AF4D-AB16-3E1D666B9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79216"/>
        <c:axId val="1443251776"/>
      </c:scatterChart>
      <c:valAx>
        <c:axId val="1443279216"/>
        <c:scaling>
          <c:logBase val="2"/>
          <c:orientation val="minMax"/>
          <c:min val="8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51776"/>
        <c:crosses val="autoZero"/>
        <c:crossBetween val="midCat"/>
      </c:valAx>
      <c:valAx>
        <c:axId val="1443251776"/>
        <c:scaling>
          <c:logBase val="2"/>
          <c:orientation val="minMax"/>
          <c:max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7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 Timespent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ReceiveDev!$C$2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25109361329835E-2"/>
                  <c:y val="0.163962525517643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ReceiveDev!$B$3:$B$15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ReceiveDev!$C$3:$C$15</c:f>
              <c:numCache>
                <c:formatCode>0.000E+00</c:formatCode>
                <c:ptCount val="13"/>
                <c:pt idx="0">
                  <c:v>5.1200000000000001E-6</c:v>
                </c:pt>
                <c:pt idx="1">
                  <c:v>1.024E-5</c:v>
                </c:pt>
                <c:pt idx="2">
                  <c:v>2.048E-5</c:v>
                </c:pt>
                <c:pt idx="3">
                  <c:v>4.0960000000000001E-5</c:v>
                </c:pt>
                <c:pt idx="4">
                  <c:v>8.1920000000000002E-5</c:v>
                </c:pt>
                <c:pt idx="5">
                  <c:v>1.6384E-4</c:v>
                </c:pt>
                <c:pt idx="6">
                  <c:v>3.2768000000000001E-4</c:v>
                </c:pt>
                <c:pt idx="7">
                  <c:v>6.5536000000000001E-4</c:v>
                </c:pt>
                <c:pt idx="8">
                  <c:v>1.31072E-3</c:v>
                </c:pt>
                <c:pt idx="9">
                  <c:v>2.6214400000000001E-3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2-EB42-B75A-0AC4A1CD3C25}"/>
            </c:ext>
          </c:extLst>
        </c:ser>
        <c:ser>
          <c:idx val="1"/>
          <c:order val="1"/>
          <c:tx>
            <c:strRef>
              <c:f>ReceiveDev!$D$2</c:f>
              <c:strCache>
                <c:ptCount val="1"/>
                <c:pt idx="0">
                  <c:v>UPMEM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ReceiveDev!$B$3:$B$15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ReceiveDev!$D$3:$D$15</c:f>
              <c:numCache>
                <c:formatCode>0.000E+00</c:formatCode>
                <c:ptCount val="13"/>
                <c:pt idx="0">
                  <c:v>1.7191099999999999E-4</c:v>
                </c:pt>
                <c:pt idx="1">
                  <c:v>1.51664E-4</c:v>
                </c:pt>
                <c:pt idx="2">
                  <c:v>2.0755E-4</c:v>
                </c:pt>
                <c:pt idx="3">
                  <c:v>2.1600300000000001E-4</c:v>
                </c:pt>
                <c:pt idx="4">
                  <c:v>2.1555399999999999E-4</c:v>
                </c:pt>
                <c:pt idx="5">
                  <c:v>3.2564699999999998E-4</c:v>
                </c:pt>
                <c:pt idx="6">
                  <c:v>5.6045499999999996E-4</c:v>
                </c:pt>
                <c:pt idx="7">
                  <c:v>1.04116E-3</c:v>
                </c:pt>
                <c:pt idx="8">
                  <c:v>2.0522000000000001E-3</c:v>
                </c:pt>
                <c:pt idx="9">
                  <c:v>3.9906300000000002E-3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2-EB42-B75A-0AC4A1CD3C25}"/>
            </c:ext>
          </c:extLst>
        </c:ser>
        <c:ser>
          <c:idx val="2"/>
          <c:order val="2"/>
          <c:tx>
            <c:strRef>
              <c:f>ReceiveDev!$J$2</c:f>
              <c:strCache>
                <c:ptCount val="1"/>
                <c:pt idx="0">
                  <c:v>Direct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89594964423668"/>
                  <c:y val="3.199074074074074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ReceiveDev!$B$3:$B$15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ReceiveDev!$J$3:$J$12</c:f>
              <c:numCache>
                <c:formatCode>0.000E+00</c:formatCode>
                <c:ptCount val="10"/>
                <c:pt idx="0">
                  <c:v>2.2651200000000001E-5</c:v>
                </c:pt>
                <c:pt idx="1">
                  <c:v>3.4699700000000003E-5</c:v>
                </c:pt>
                <c:pt idx="2">
                  <c:v>6.2198400000000004E-5</c:v>
                </c:pt>
                <c:pt idx="3">
                  <c:v>1.17137E-4</c:v>
                </c:pt>
                <c:pt idx="4">
                  <c:v>2.23465E-4</c:v>
                </c:pt>
                <c:pt idx="5">
                  <c:v>4.6504000000000001E-4</c:v>
                </c:pt>
                <c:pt idx="6">
                  <c:v>8.0728799999999997E-4</c:v>
                </c:pt>
                <c:pt idx="7">
                  <c:v>1.5742600000000001E-3</c:v>
                </c:pt>
                <c:pt idx="8">
                  <c:v>3.1707100000000002E-3</c:v>
                </c:pt>
                <c:pt idx="9">
                  <c:v>6.4426500000000003E-3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2-EB42-B75A-0AC4A1CD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79216"/>
        <c:axId val="1443251776"/>
      </c:scatterChart>
      <c:valAx>
        <c:axId val="1443279216"/>
        <c:scaling>
          <c:logBase val="2"/>
          <c:orientation val="minMax"/>
          <c:min val="327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51776"/>
        <c:crosses val="autoZero"/>
        <c:crossBetween val="midCat"/>
      </c:valAx>
      <c:valAx>
        <c:axId val="1443251776"/>
        <c:scaling>
          <c:logBase val="2"/>
          <c:orientation val="minMax"/>
          <c:max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7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ReceiveDev!$L$16</c:f>
              <c:strCache>
                <c:ptCount val="1"/>
                <c:pt idx="0">
                  <c:v>upmem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ReceiveDev!$K$17:$K$26</c:f>
              <c:numCache>
                <c:formatCode>General</c:formatCode>
                <c:ptCount val="10"/>
                <c:pt idx="0">
                  <c:v>320</c:v>
                </c:pt>
                <c:pt idx="1">
                  <c:v>640</c:v>
                </c:pt>
                <c:pt idx="2">
                  <c:v>1280</c:v>
                </c:pt>
                <c:pt idx="3">
                  <c:v>2560</c:v>
                </c:pt>
                <c:pt idx="4">
                  <c:v>5120</c:v>
                </c:pt>
                <c:pt idx="5">
                  <c:v>10240</c:v>
                </c:pt>
                <c:pt idx="6">
                  <c:v>20480</c:v>
                </c:pt>
                <c:pt idx="7">
                  <c:v>40960</c:v>
                </c:pt>
                <c:pt idx="8">
                  <c:v>81920</c:v>
                </c:pt>
                <c:pt idx="9">
                  <c:v>163840</c:v>
                </c:pt>
              </c:numCache>
            </c:numRef>
          </c:xVal>
          <c:yVal>
            <c:numRef>
              <c:f>ReceiveDev!$L$17:$L$26</c:f>
              <c:numCache>
                <c:formatCode>0.000E+00</c:formatCode>
                <c:ptCount val="10"/>
                <c:pt idx="0">
                  <c:v>4.9517400000000003E-4</c:v>
                </c:pt>
                <c:pt idx="1">
                  <c:v>5.4465799999999995E-4</c:v>
                </c:pt>
                <c:pt idx="2">
                  <c:v>6.0486100000000005E-4</c:v>
                </c:pt>
                <c:pt idx="3">
                  <c:v>7.3275100000000002E-4</c:v>
                </c:pt>
                <c:pt idx="4">
                  <c:v>1.2528999999999999E-3</c:v>
                </c:pt>
                <c:pt idx="5">
                  <c:v>2.2813500000000001E-3</c:v>
                </c:pt>
                <c:pt idx="6">
                  <c:v>4.3153000000000002E-3</c:v>
                </c:pt>
                <c:pt idx="7">
                  <c:v>8.2325499999999999E-3</c:v>
                </c:pt>
                <c:pt idx="8">
                  <c:v>1.70394E-2</c:v>
                </c:pt>
                <c:pt idx="9">
                  <c:v>2.69088E-2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9-D247-90C1-143DB5EDDDC0}"/>
            </c:ext>
          </c:extLst>
        </c:ser>
        <c:ser>
          <c:idx val="1"/>
          <c:order val="1"/>
          <c:tx>
            <c:strRef>
              <c:f>ReceiveDev!$M$16</c:f>
              <c:strCache>
                <c:ptCount val="1"/>
                <c:pt idx="0">
                  <c:v>openmp+direct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ReceiveDev!$K$17:$K$26</c:f>
              <c:numCache>
                <c:formatCode>General</c:formatCode>
                <c:ptCount val="10"/>
                <c:pt idx="0">
                  <c:v>320</c:v>
                </c:pt>
                <c:pt idx="1">
                  <c:v>640</c:v>
                </c:pt>
                <c:pt idx="2">
                  <c:v>1280</c:v>
                </c:pt>
                <c:pt idx="3">
                  <c:v>2560</c:v>
                </c:pt>
                <c:pt idx="4">
                  <c:v>5120</c:v>
                </c:pt>
                <c:pt idx="5">
                  <c:v>10240</c:v>
                </c:pt>
                <c:pt idx="6">
                  <c:v>20480</c:v>
                </c:pt>
                <c:pt idx="7">
                  <c:v>40960</c:v>
                </c:pt>
                <c:pt idx="8">
                  <c:v>81920</c:v>
                </c:pt>
                <c:pt idx="9">
                  <c:v>163840</c:v>
                </c:pt>
              </c:numCache>
            </c:numRef>
          </c:xVal>
          <c:yVal>
            <c:numRef>
              <c:f>ReceiveDev!$M$17:$M$26</c:f>
              <c:numCache>
                <c:formatCode>0.000E+00</c:formatCode>
                <c:ptCount val="10"/>
                <c:pt idx="0">
                  <c:v>7.3958899999999994E-5</c:v>
                </c:pt>
                <c:pt idx="1">
                  <c:v>7.3735700000000006E-5</c:v>
                </c:pt>
                <c:pt idx="2">
                  <c:v>1.4154400000000001E-4</c:v>
                </c:pt>
                <c:pt idx="3">
                  <c:v>3.0307100000000003E-4</c:v>
                </c:pt>
                <c:pt idx="4">
                  <c:v>6.9424799999999996E-4</c:v>
                </c:pt>
                <c:pt idx="5">
                  <c:v>1.5307400000000001E-3</c:v>
                </c:pt>
                <c:pt idx="6">
                  <c:v>2.3904600000000001E-3</c:v>
                </c:pt>
                <c:pt idx="7">
                  <c:v>4.8428300000000002E-3</c:v>
                </c:pt>
                <c:pt idx="8">
                  <c:v>9.1571699999999992E-3</c:v>
                </c:pt>
                <c:pt idx="9">
                  <c:v>2.6890500000000001E-2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9-D247-90C1-143DB5EDD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87104"/>
        <c:axId val="939035984"/>
      </c:scatterChart>
      <c:valAx>
        <c:axId val="938787104"/>
        <c:scaling>
          <c:logBase val="2"/>
          <c:orientation val="minMax"/>
          <c:min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9035984"/>
        <c:crosses val="autoZero"/>
        <c:crossBetween val="midCat"/>
      </c:valAx>
      <c:valAx>
        <c:axId val="939035984"/>
        <c:scaling>
          <c:logBase val="2"/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878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718179</xdr:colOff>
      <xdr:row>20</xdr:row>
      <xdr:rowOff>96141</xdr:rowOff>
    </xdr:from>
    <xdr:to>
      <xdr:col>11</xdr:col>
      <xdr:colOff>327153</xdr:colOff>
      <xdr:row>34</xdr:row>
      <xdr:rowOff>31972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547F4-135A-334A-B1AF-5E7B57142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63424</xdr:colOff>
      <xdr:row>21</xdr:row>
      <xdr:rowOff>135289</xdr:rowOff>
    </xdr:from>
    <xdr:to>
      <xdr:col>9</xdr:col>
      <xdr:colOff>483787</xdr:colOff>
      <xdr:row>35</xdr:row>
      <xdr:rowOff>71121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84912-3265-3C41-BE4E-57300F6B4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5197</xdr:colOff>
      <xdr:row>14</xdr:row>
      <xdr:rowOff>2377</xdr:rowOff>
    </xdr:from>
    <xdr:to>
      <xdr:col>6</xdr:col>
      <xdr:colOff>759771</xdr:colOff>
      <xdr:row>27</xdr:row>
      <xdr:rowOff>138734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4AEAD4-8B0D-5081-9A70-9FDFE752B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689093</xdr:colOff>
      <xdr:row>27</xdr:row>
      <xdr:rowOff>176702</xdr:rowOff>
    </xdr:from>
    <xdr:to>
      <xdr:col>14</xdr:col>
      <xdr:colOff>863130</xdr:colOff>
      <xdr:row>41</xdr:row>
      <xdr:rowOff>66321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5BAE2-D038-98F8-3085-87711107B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5E1C-CFD6-4D4D-8153-31217B9DE945}">
  <dimension ref="A2:L19"/>
  <sheetViews>
    <sheetView zoomScale="144" workbookViewId="0">
      <selection activeCell="A16" sqref="A16:J19"/>
    </sheetView>
  </sheetViews>
  <sheetFormatPr baseColWidth="10" defaultRowHeight="16" x14ac:dyDescent="0.2"/>
  <cols>
    <col min="2" max="2" width="18.33203125" customWidth="1"/>
    <col min="3" max="3" width="24.33203125" customWidth="1"/>
    <col min="4" max="4" width="23.83203125" customWidth="1"/>
    <col min="5" max="5" width="11.1640625" bestFit="1" customWidth="1"/>
    <col min="7" max="7" width="16.83203125" customWidth="1"/>
    <col min="8" max="8" width="14.83203125" customWidth="1"/>
    <col min="10" max="10" width="20.5" customWidth="1"/>
  </cols>
  <sheetData>
    <row r="2" spans="1:12" x14ac:dyDescent="0.2">
      <c r="B2" s="2" t="s">
        <v>2</v>
      </c>
      <c r="C2" s="2" t="s">
        <v>3</v>
      </c>
      <c r="D2" s="2" t="s">
        <v>1</v>
      </c>
      <c r="E2" s="2" t="s">
        <v>5</v>
      </c>
      <c r="F2" s="2" t="s">
        <v>4</v>
      </c>
      <c r="G2" s="2" t="s">
        <v>6</v>
      </c>
      <c r="H2" s="2" t="s">
        <v>7</v>
      </c>
      <c r="I2" s="2" t="s">
        <v>8</v>
      </c>
      <c r="J2" s="2" t="s">
        <v>0</v>
      </c>
    </row>
    <row r="3" spans="1:12" s="3" customFormat="1" x14ac:dyDescent="0.2">
      <c r="B3" s="3">
        <v>8192</v>
      </c>
      <c r="C3" s="4">
        <f t="shared" ref="C3:C4" si="0">B3/64*10/1000000000</f>
        <v>1.28E-6</v>
      </c>
      <c r="D3" s="3">
        <v>1.4195399999999999E-4</v>
      </c>
      <c r="J3" s="5">
        <v>1.0166899999999999E-5</v>
      </c>
      <c r="K3" s="4">
        <f>D3/J3</f>
        <v>13.962368076798237</v>
      </c>
      <c r="L3" s="4"/>
    </row>
    <row r="4" spans="1:12" s="3" customFormat="1" x14ac:dyDescent="0.2">
      <c r="B4" s="3">
        <v>16384</v>
      </c>
      <c r="C4" s="4">
        <f t="shared" si="0"/>
        <v>2.5600000000000001E-6</v>
      </c>
      <c r="D4" s="5">
        <v>9.6364299999999995E-5</v>
      </c>
      <c r="J4" s="5">
        <v>1.99869E-5</v>
      </c>
      <c r="K4" s="4">
        <f>D4/J4</f>
        <v>4.8213729993145504</v>
      </c>
      <c r="L4" s="4"/>
    </row>
    <row r="5" spans="1:12" s="3" customFormat="1" x14ac:dyDescent="0.2">
      <c r="B5" s="3">
        <v>32768</v>
      </c>
      <c r="C5" s="4">
        <f t="shared" ref="C5:C14" si="1">B5/64*10/1000000000</f>
        <v>5.1200000000000001E-6</v>
      </c>
      <c r="D5" s="4">
        <v>9.9926000000000005E-5</v>
      </c>
      <c r="E5" s="5"/>
      <c r="F5" s="4"/>
      <c r="G5" s="5"/>
      <c r="H5" s="5"/>
      <c r="I5" s="5"/>
      <c r="J5" s="4">
        <v>1.6050599999999998E-5</v>
      </c>
      <c r="K5" s="4">
        <f>D5/J5</f>
        <v>6.2256862671800439</v>
      </c>
      <c r="L5" s="4"/>
    </row>
    <row r="6" spans="1:12" s="3" customFormat="1" x14ac:dyDescent="0.2">
      <c r="B6" s="3">
        <v>65536</v>
      </c>
      <c r="C6" s="4">
        <f t="shared" si="1"/>
        <v>1.024E-5</v>
      </c>
      <c r="D6" s="4">
        <v>1.14082E-4</v>
      </c>
      <c r="E6" s="5"/>
      <c r="F6" s="4"/>
      <c r="G6" s="5"/>
      <c r="H6" s="5"/>
      <c r="I6" s="5"/>
      <c r="J6" s="4">
        <v>2.5599700000000002E-5</v>
      </c>
      <c r="K6" s="4">
        <f t="shared" ref="K6:K14" si="2">D6/J6</f>
        <v>4.4563803482072055</v>
      </c>
      <c r="L6" s="4"/>
    </row>
    <row r="7" spans="1:12" s="3" customFormat="1" x14ac:dyDescent="0.2">
      <c r="B7" s="3">
        <v>131072</v>
      </c>
      <c r="C7" s="4">
        <f t="shared" si="1"/>
        <v>2.048E-5</v>
      </c>
      <c r="D7" s="4">
        <v>1.4262300000000001E-4</v>
      </c>
      <c r="E7" s="5"/>
      <c r="F7" s="4"/>
      <c r="G7" s="5"/>
      <c r="H7" s="5"/>
      <c r="I7" s="5"/>
      <c r="J7" s="4">
        <v>5.1776200000000001E-5</v>
      </c>
      <c r="K7" s="4">
        <f t="shared" si="2"/>
        <v>2.7546053978468872</v>
      </c>
      <c r="L7" s="4"/>
    </row>
    <row r="8" spans="1:12" s="3" customFormat="1" x14ac:dyDescent="0.2">
      <c r="A8" s="3">
        <f>B8/256</f>
        <v>1024</v>
      </c>
      <c r="B8" s="3">
        <v>262144</v>
      </c>
      <c r="C8" s="4">
        <f t="shared" si="1"/>
        <v>4.0960000000000001E-5</v>
      </c>
      <c r="D8" s="4">
        <v>1.6004699999999999E-4</v>
      </c>
      <c r="E8" s="5"/>
      <c r="F8" s="4"/>
      <c r="G8" s="5"/>
      <c r="H8" s="5"/>
      <c r="I8" s="5"/>
      <c r="J8" s="4">
        <v>9.9921199999999995E-5</v>
      </c>
      <c r="K8" s="4">
        <f t="shared" si="2"/>
        <v>1.6017321649459775</v>
      </c>
      <c r="L8" s="4"/>
    </row>
    <row r="9" spans="1:12" s="6" customFormat="1" x14ac:dyDescent="0.2">
      <c r="B9" s="6">
        <v>524288</v>
      </c>
      <c r="C9" s="7">
        <f t="shared" si="1"/>
        <v>8.1920000000000002E-5</v>
      </c>
      <c r="D9" s="7">
        <v>1.65599E-4</v>
      </c>
      <c r="E9" s="8"/>
      <c r="F9" s="7"/>
      <c r="G9" s="8"/>
      <c r="J9" s="7">
        <v>2.0879899999999999E-4</v>
      </c>
      <c r="K9" s="7">
        <f t="shared" si="2"/>
        <v>0.79310245738724805</v>
      </c>
      <c r="L9" s="7"/>
    </row>
    <row r="10" spans="1:12" s="6" customFormat="1" x14ac:dyDescent="0.2">
      <c r="B10" s="6">
        <v>1048576</v>
      </c>
      <c r="C10" s="7">
        <f t="shared" si="1"/>
        <v>1.6384E-4</v>
      </c>
      <c r="D10" s="7">
        <v>2.34305E-4</v>
      </c>
      <c r="E10" s="8"/>
      <c r="F10" s="7"/>
      <c r="G10" s="8"/>
      <c r="J10" s="7">
        <v>3.8256400000000001E-4</v>
      </c>
      <c r="K10" s="7">
        <f t="shared" si="2"/>
        <v>0.61245961460043286</v>
      </c>
      <c r="L10" s="7"/>
    </row>
    <row r="11" spans="1:12" s="6" customFormat="1" x14ac:dyDescent="0.2">
      <c r="B11" s="6">
        <v>2097152</v>
      </c>
      <c r="C11" s="7">
        <f t="shared" si="1"/>
        <v>3.2768000000000001E-4</v>
      </c>
      <c r="D11" s="7">
        <v>3.9397500000000002E-4</v>
      </c>
      <c r="E11" s="8"/>
      <c r="F11" s="7"/>
      <c r="G11" s="8"/>
      <c r="J11" s="7">
        <v>7.1241200000000005E-4</v>
      </c>
      <c r="K11" s="7">
        <f t="shared" si="2"/>
        <v>0.55301567070739965</v>
      </c>
      <c r="L11" s="7"/>
    </row>
    <row r="12" spans="1:12" s="6" customFormat="1" x14ac:dyDescent="0.2">
      <c r="B12" s="6">
        <v>4194304</v>
      </c>
      <c r="C12" s="7">
        <f t="shared" si="1"/>
        <v>6.5536000000000001E-4</v>
      </c>
      <c r="D12" s="7">
        <v>6.9665500000000002E-4</v>
      </c>
      <c r="E12" s="8"/>
      <c r="F12" s="7"/>
      <c r="J12" s="7">
        <v>1.35732E-3</v>
      </c>
      <c r="K12" s="7">
        <f t="shared" si="2"/>
        <v>0.51325774319983497</v>
      </c>
      <c r="L12" s="7"/>
    </row>
    <row r="13" spans="1:12" s="6" customFormat="1" x14ac:dyDescent="0.2">
      <c r="B13" s="6">
        <v>8388608</v>
      </c>
      <c r="C13" s="7">
        <f t="shared" si="1"/>
        <v>1.31072E-3</v>
      </c>
      <c r="D13" s="7">
        <v>1.2886200000000001E-3</v>
      </c>
      <c r="E13" s="8"/>
      <c r="F13" s="7"/>
      <c r="J13" s="7">
        <v>2.6243400000000002E-3</v>
      </c>
      <c r="K13" s="7">
        <f t="shared" si="2"/>
        <v>0.49102631518781864</v>
      </c>
    </row>
    <row r="14" spans="1:12" s="6" customFormat="1" x14ac:dyDescent="0.2">
      <c r="B14" s="6">
        <v>16777216</v>
      </c>
      <c r="C14" s="7">
        <f t="shared" si="1"/>
        <v>2.6214400000000001E-3</v>
      </c>
      <c r="D14" s="7">
        <v>2.3513900000000001E-3</v>
      </c>
      <c r="E14" s="8"/>
      <c r="F14" s="7"/>
      <c r="J14" s="7">
        <v>5.6999700000000004E-3</v>
      </c>
      <c r="K14" s="7">
        <f t="shared" si="2"/>
        <v>0.4125267325968382</v>
      </c>
    </row>
    <row r="16" spans="1:12" x14ac:dyDescent="0.2">
      <c r="A16" t="s">
        <v>16</v>
      </c>
      <c r="B16" t="s">
        <v>46</v>
      </c>
      <c r="C16" t="s">
        <v>52</v>
      </c>
      <c r="D16" t="s">
        <v>50</v>
      </c>
      <c r="J16" t="s">
        <v>0</v>
      </c>
    </row>
    <row r="17" spans="2:10" x14ac:dyDescent="0.2">
      <c r="B17" t="s">
        <v>49</v>
      </c>
      <c r="C17" t="s">
        <v>53</v>
      </c>
      <c r="D17" t="s">
        <v>51</v>
      </c>
      <c r="J17" t="s">
        <v>54</v>
      </c>
    </row>
    <row r="18" spans="2:10" x14ac:dyDescent="0.2">
      <c r="B18" t="s">
        <v>47</v>
      </c>
    </row>
    <row r="19" spans="2:10" x14ac:dyDescent="0.2">
      <c r="B19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376B-24CD-2E4E-8489-39C4584887E8}">
  <dimension ref="A1:L19"/>
  <sheetViews>
    <sheetView topLeftCell="A2" zoomScale="125" workbookViewId="0">
      <selection activeCell="B21" sqref="B21"/>
    </sheetView>
  </sheetViews>
  <sheetFormatPr baseColWidth="10" defaultRowHeight="16" x14ac:dyDescent="0.2"/>
  <cols>
    <col min="2" max="2" width="25.1640625" customWidth="1"/>
    <col min="3" max="3" width="25.5" customWidth="1"/>
    <col min="5" max="5" width="11.1640625" bestFit="1" customWidth="1"/>
    <col min="7" max="7" width="16.83203125" customWidth="1"/>
    <col min="8" max="8" width="14.83203125" customWidth="1"/>
  </cols>
  <sheetData>
    <row r="1" spans="1:12" x14ac:dyDescent="0.2">
      <c r="B1" t="s">
        <v>21</v>
      </c>
      <c r="C1" t="s">
        <v>22</v>
      </c>
      <c r="D1" t="s">
        <v>18</v>
      </c>
      <c r="E1" t="s">
        <v>14</v>
      </c>
      <c r="F1" t="s">
        <v>23</v>
      </c>
      <c r="G1" t="s">
        <v>24</v>
      </c>
    </row>
    <row r="2" spans="1:12" x14ac:dyDescent="0.2">
      <c r="B2" s="2" t="s">
        <v>2</v>
      </c>
      <c r="C2" s="2" t="s">
        <v>3</v>
      </c>
      <c r="D2" s="2" t="s">
        <v>1</v>
      </c>
      <c r="E2" s="2" t="s">
        <v>5</v>
      </c>
      <c r="F2" s="2" t="s">
        <v>4</v>
      </c>
      <c r="G2" s="2" t="s">
        <v>6</v>
      </c>
      <c r="H2" s="2" t="s">
        <v>7</v>
      </c>
      <c r="I2" s="2" t="s">
        <v>8</v>
      </c>
      <c r="J2" s="2" t="s">
        <v>0</v>
      </c>
    </row>
    <row r="3" spans="1:12" s="3" customFormat="1" x14ac:dyDescent="0.2">
      <c r="B3" s="3">
        <v>8192</v>
      </c>
      <c r="C3" s="4">
        <f t="shared" ref="C3:C4" si="0">B3/64*10/1000000000</f>
        <v>1.28E-6</v>
      </c>
      <c r="D3" s="3">
        <v>1.42118E-4</v>
      </c>
      <c r="J3" s="5">
        <v>1.29774E-5</v>
      </c>
      <c r="K3" s="4">
        <f>D3/J3</f>
        <v>10.951192072371969</v>
      </c>
      <c r="L3" s="4"/>
    </row>
    <row r="4" spans="1:12" s="3" customFormat="1" x14ac:dyDescent="0.2">
      <c r="B4" s="3">
        <v>16384</v>
      </c>
      <c r="C4" s="4">
        <f t="shared" si="0"/>
        <v>2.5600000000000001E-6</v>
      </c>
      <c r="D4" s="5">
        <v>1.04782E-4</v>
      </c>
      <c r="J4" s="5">
        <v>1.5007E-5</v>
      </c>
      <c r="K4" s="4">
        <f t="shared" ref="K4:K14" si="1">D4/J4</f>
        <v>6.9822083027920305</v>
      </c>
      <c r="L4" s="4"/>
    </row>
    <row r="5" spans="1:12" s="3" customFormat="1" x14ac:dyDescent="0.2">
      <c r="B5" s="3">
        <v>32768</v>
      </c>
      <c r="C5" s="4">
        <f t="shared" ref="C5:C14" si="2">B5/64*10/1000000000</f>
        <v>5.1200000000000001E-6</v>
      </c>
      <c r="D5" s="4">
        <v>1.17465E-4</v>
      </c>
      <c r="E5" s="5"/>
      <c r="F5" s="4"/>
      <c r="G5" s="5"/>
      <c r="H5" s="5"/>
      <c r="I5" s="5"/>
      <c r="J5" s="4">
        <v>2.0780300000000002E-5</v>
      </c>
      <c r="K5" s="4">
        <f t="shared" si="1"/>
        <v>5.6527095373984011</v>
      </c>
      <c r="L5" s="4"/>
    </row>
    <row r="6" spans="1:12" s="3" customFormat="1" x14ac:dyDescent="0.2">
      <c r="B6" s="3">
        <v>65536</v>
      </c>
      <c r="C6" s="4">
        <f t="shared" si="2"/>
        <v>1.024E-5</v>
      </c>
      <c r="D6" s="4">
        <v>1.4510400000000001E-4</v>
      </c>
      <c r="E6" s="5"/>
      <c r="F6" s="4"/>
      <c r="G6" s="5"/>
      <c r="H6" s="5"/>
      <c r="I6" s="5"/>
      <c r="J6" s="4">
        <v>3.5589700000000002E-5</v>
      </c>
      <c r="K6" s="4">
        <f t="shared" si="1"/>
        <v>4.0771346766058718</v>
      </c>
      <c r="L6" s="4"/>
    </row>
    <row r="7" spans="1:12" s="3" customFormat="1" x14ac:dyDescent="0.2">
      <c r="B7" s="3">
        <v>131072</v>
      </c>
      <c r="C7" s="4">
        <f t="shared" si="2"/>
        <v>2.048E-5</v>
      </c>
      <c r="D7" s="4">
        <v>2.0185900000000001E-4</v>
      </c>
      <c r="E7" s="5"/>
      <c r="F7" s="4"/>
      <c r="G7" s="5"/>
      <c r="H7" s="5"/>
      <c r="I7" s="5"/>
      <c r="J7" s="4">
        <v>6.3728799999999999E-5</v>
      </c>
      <c r="K7" s="4">
        <f t="shared" si="1"/>
        <v>3.1674690249934097</v>
      </c>
      <c r="L7" s="4"/>
    </row>
    <row r="8" spans="1:12" s="3" customFormat="1" x14ac:dyDescent="0.2">
      <c r="B8" s="3">
        <v>262144</v>
      </c>
      <c r="C8" s="4">
        <f t="shared" si="2"/>
        <v>4.0960000000000001E-5</v>
      </c>
      <c r="D8" s="4">
        <v>2.1001900000000001E-4</v>
      </c>
      <c r="E8" s="5"/>
      <c r="F8" s="4"/>
      <c r="G8" s="5"/>
      <c r="H8" s="5"/>
      <c r="I8" s="5"/>
      <c r="J8" s="4">
        <v>1.1654099999999999E-4</v>
      </c>
      <c r="K8" s="4">
        <f t="shared" si="1"/>
        <v>1.8021039805733605</v>
      </c>
      <c r="L8" s="4"/>
    </row>
    <row r="9" spans="1:12" s="6" customFormat="1" x14ac:dyDescent="0.2">
      <c r="B9" s="6">
        <v>524288</v>
      </c>
      <c r="C9" s="7">
        <f t="shared" si="2"/>
        <v>8.1920000000000002E-5</v>
      </c>
      <c r="D9" s="7">
        <v>2.2035499999999999E-4</v>
      </c>
      <c r="E9" s="8"/>
      <c r="F9" s="7"/>
      <c r="G9" s="8"/>
      <c r="J9" s="7">
        <v>2.2104000000000001E-4</v>
      </c>
      <c r="K9" s="7">
        <f t="shared" si="1"/>
        <v>0.99690101339124126</v>
      </c>
      <c r="L9" s="7"/>
    </row>
    <row r="10" spans="1:12" s="6" customFormat="1" x14ac:dyDescent="0.2">
      <c r="B10" s="6">
        <v>1048576</v>
      </c>
      <c r="C10" s="7">
        <f t="shared" si="2"/>
        <v>1.6384E-4</v>
      </c>
      <c r="D10" s="7">
        <v>3.2559499999999998E-4</v>
      </c>
      <c r="E10" s="8"/>
      <c r="F10" s="7"/>
      <c r="G10" s="8"/>
      <c r="J10" s="7">
        <v>4.3998099999999999E-4</v>
      </c>
      <c r="K10" s="7">
        <f t="shared" si="1"/>
        <v>0.74002059179828217</v>
      </c>
      <c r="L10" s="7"/>
    </row>
    <row r="11" spans="1:12" s="6" customFormat="1" x14ac:dyDescent="0.2">
      <c r="B11" s="6">
        <v>2097152</v>
      </c>
      <c r="C11" s="7">
        <f t="shared" si="2"/>
        <v>3.2768000000000001E-4</v>
      </c>
      <c r="D11" s="7">
        <v>5.6724200000000003E-4</v>
      </c>
      <c r="E11" s="8"/>
      <c r="F11" s="7"/>
      <c r="G11" s="8"/>
      <c r="J11" s="7">
        <v>8.5231300000000005E-4</v>
      </c>
      <c r="K11" s="7">
        <f t="shared" si="1"/>
        <v>0.66553249803769277</v>
      </c>
      <c r="L11" s="7"/>
    </row>
    <row r="12" spans="1:12" s="6" customFormat="1" x14ac:dyDescent="0.2">
      <c r="B12" s="6">
        <v>4194304</v>
      </c>
      <c r="C12" s="7">
        <f t="shared" si="2"/>
        <v>6.5536000000000001E-4</v>
      </c>
      <c r="D12" s="7">
        <v>1.0412799999999999E-3</v>
      </c>
      <c r="E12" s="8"/>
      <c r="F12" s="7"/>
      <c r="J12" s="7">
        <v>1.6706799999999999E-3</v>
      </c>
      <c r="K12" s="7">
        <f t="shared" si="1"/>
        <v>0.62326717264826292</v>
      </c>
      <c r="L12" s="7"/>
    </row>
    <row r="13" spans="1:12" s="6" customFormat="1" x14ac:dyDescent="0.2">
      <c r="B13" s="6">
        <v>8388608</v>
      </c>
      <c r="C13" s="7">
        <f t="shared" si="2"/>
        <v>1.31072E-3</v>
      </c>
      <c r="D13" s="7">
        <v>2.0467100000000002E-3</v>
      </c>
      <c r="E13" s="8"/>
      <c r="F13" s="7"/>
      <c r="J13" s="7">
        <v>3.45809E-3</v>
      </c>
      <c r="K13" s="7">
        <f t="shared" si="1"/>
        <v>0.59186140326018122</v>
      </c>
    </row>
    <row r="14" spans="1:12" s="6" customFormat="1" x14ac:dyDescent="0.2">
      <c r="B14" s="6">
        <v>16777216</v>
      </c>
      <c r="C14" s="7">
        <f t="shared" si="2"/>
        <v>2.6214400000000001E-3</v>
      </c>
      <c r="D14" s="7">
        <v>4.01798E-3</v>
      </c>
      <c r="E14" s="8"/>
      <c r="F14" s="7"/>
      <c r="J14" s="7">
        <v>6.8170100000000001E-3</v>
      </c>
      <c r="K14" s="7">
        <f t="shared" si="1"/>
        <v>0.5894050324115705</v>
      </c>
    </row>
    <row r="16" spans="1:12" x14ac:dyDescent="0.2">
      <c r="A16" t="s">
        <v>16</v>
      </c>
      <c r="B16" t="s">
        <v>46</v>
      </c>
      <c r="C16" t="s">
        <v>52</v>
      </c>
      <c r="D16" t="s">
        <v>50</v>
      </c>
      <c r="J16" t="s">
        <v>0</v>
      </c>
    </row>
    <row r="17" spans="2:10" x14ac:dyDescent="0.2">
      <c r="B17" t="s">
        <v>49</v>
      </c>
      <c r="C17" t="s">
        <v>53</v>
      </c>
      <c r="D17" t="s">
        <v>51</v>
      </c>
      <c r="J17" t="s">
        <v>54</v>
      </c>
    </row>
    <row r="18" spans="2:10" x14ac:dyDescent="0.2">
      <c r="B18" t="s">
        <v>47</v>
      </c>
      <c r="D18" t="s">
        <v>55</v>
      </c>
    </row>
    <row r="19" spans="2:10" x14ac:dyDescent="0.2">
      <c r="B19" t="s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6D14-5D50-4742-B282-3D26B3553ED8}">
  <dimension ref="A1:P26"/>
  <sheetViews>
    <sheetView topLeftCell="A10" zoomScale="139" workbookViewId="0">
      <selection activeCell="J26" sqref="J26"/>
    </sheetView>
  </sheetViews>
  <sheetFormatPr baseColWidth="10" defaultRowHeight="16" x14ac:dyDescent="0.2"/>
  <cols>
    <col min="5" max="5" width="11.1640625" bestFit="1" customWidth="1"/>
    <col min="7" max="7" width="13.6640625" customWidth="1"/>
    <col min="8" max="8" width="12.33203125" customWidth="1"/>
    <col min="13" max="13" width="14.5" customWidth="1"/>
    <col min="15" max="15" width="14.5" customWidth="1"/>
    <col min="16" max="16" width="18.5" customWidth="1"/>
  </cols>
  <sheetData>
    <row r="1" spans="1:16" x14ac:dyDescent="0.2">
      <c r="A1" t="s">
        <v>16</v>
      </c>
      <c r="B1" t="s">
        <v>13</v>
      </c>
      <c r="C1" t="s">
        <v>14</v>
      </c>
      <c r="D1" t="s">
        <v>15</v>
      </c>
      <c r="E1" t="s">
        <v>17</v>
      </c>
      <c r="F1" t="s">
        <v>18</v>
      </c>
      <c r="G1" t="s">
        <v>19</v>
      </c>
    </row>
    <row r="2" spans="1:16" x14ac:dyDescent="0.2">
      <c r="A2" t="s">
        <v>20</v>
      </c>
      <c r="B2" s="2" t="s">
        <v>2</v>
      </c>
      <c r="C2" s="2" t="s">
        <v>3</v>
      </c>
      <c r="D2" s="2" t="s">
        <v>1</v>
      </c>
      <c r="E2" s="2" t="s">
        <v>5</v>
      </c>
      <c r="F2" s="2" t="s">
        <v>4</v>
      </c>
      <c r="G2" s="2" t="s">
        <v>6</v>
      </c>
      <c r="H2" s="2" t="s">
        <v>7</v>
      </c>
      <c r="I2" s="2" t="s">
        <v>8</v>
      </c>
      <c r="J2" s="2" t="s">
        <v>0</v>
      </c>
    </row>
    <row r="3" spans="1:16" x14ac:dyDescent="0.2">
      <c r="A3">
        <f>B3/256</f>
        <v>128</v>
      </c>
      <c r="B3">
        <v>32768</v>
      </c>
      <c r="C3" s="2">
        <f t="shared" ref="C3:C12" si="0">B3/64*10/1000000000</f>
        <v>5.1200000000000001E-6</v>
      </c>
      <c r="D3" s="2">
        <v>1.7191099999999999E-4</v>
      </c>
      <c r="E3" s="1">
        <v>4.2319299999999996E-6</v>
      </c>
      <c r="F3" s="2">
        <v>5.3381900000000001E-6</v>
      </c>
      <c r="G3" s="1">
        <v>1.6631799999999999E-5</v>
      </c>
      <c r="H3" s="1">
        <v>1.09661E-5</v>
      </c>
      <c r="I3" s="1">
        <v>1.12212E-5</v>
      </c>
      <c r="J3" s="2">
        <v>2.2651200000000001E-5</v>
      </c>
    </row>
    <row r="4" spans="1:16" x14ac:dyDescent="0.2">
      <c r="A4">
        <f t="shared" ref="A4:A12" si="1">B4/256</f>
        <v>256</v>
      </c>
      <c r="B4">
        <v>65536</v>
      </c>
      <c r="C4" s="2">
        <f t="shared" si="0"/>
        <v>1.024E-5</v>
      </c>
      <c r="D4" s="2">
        <v>1.51664E-4</v>
      </c>
      <c r="E4" s="1">
        <v>7.60555E-7</v>
      </c>
      <c r="F4" s="2">
        <v>3.4117700000000001E-6</v>
      </c>
      <c r="G4" s="1">
        <v>2.8672700000000001E-5</v>
      </c>
      <c r="H4" s="1">
        <v>1.6213900000000001E-5</v>
      </c>
      <c r="I4" s="1">
        <v>1.6225599999999999E-5</v>
      </c>
      <c r="J4" s="2">
        <v>3.4699700000000003E-5</v>
      </c>
    </row>
    <row r="5" spans="1:16" x14ac:dyDescent="0.2">
      <c r="A5">
        <f t="shared" si="1"/>
        <v>512</v>
      </c>
      <c r="B5">
        <v>131072</v>
      </c>
      <c r="C5" s="2">
        <f t="shared" si="0"/>
        <v>2.048E-5</v>
      </c>
      <c r="D5" s="2">
        <v>2.0755E-4</v>
      </c>
      <c r="E5" s="1">
        <v>9.5367399999999999E-7</v>
      </c>
      <c r="F5" s="2">
        <v>5.6505200000000001E-6</v>
      </c>
      <c r="G5" s="1">
        <v>5.64547E-5</v>
      </c>
      <c r="H5" s="1">
        <v>2.91979E-5</v>
      </c>
      <c r="I5" s="1">
        <v>2.9143299999999999E-5</v>
      </c>
      <c r="J5" s="2">
        <v>6.2198400000000004E-5</v>
      </c>
    </row>
    <row r="6" spans="1:16" x14ac:dyDescent="0.2">
      <c r="A6">
        <f t="shared" si="1"/>
        <v>1024</v>
      </c>
      <c r="B6">
        <v>262144</v>
      </c>
      <c r="C6" s="2">
        <f t="shared" si="0"/>
        <v>4.0960000000000001E-5</v>
      </c>
      <c r="D6" s="2">
        <v>2.1600300000000001E-4</v>
      </c>
      <c r="E6" s="1">
        <v>1.30415E-6</v>
      </c>
      <c r="F6" s="2">
        <v>1.05119E-5</v>
      </c>
      <c r="G6" s="1">
        <v>1.1277699999999999E-4</v>
      </c>
      <c r="H6" s="1">
        <v>5.70388E-5</v>
      </c>
      <c r="I6" s="1">
        <v>5.6894800000000003E-5</v>
      </c>
      <c r="J6" s="2">
        <v>1.17137E-4</v>
      </c>
    </row>
    <row r="7" spans="1:16" x14ac:dyDescent="0.2">
      <c r="A7">
        <f t="shared" si="1"/>
        <v>2048</v>
      </c>
      <c r="B7">
        <v>524288</v>
      </c>
      <c r="C7" s="2">
        <f t="shared" si="0"/>
        <v>8.1920000000000002E-5</v>
      </c>
      <c r="D7" s="2">
        <v>2.1555399999999999E-4</v>
      </c>
      <c r="E7" s="1">
        <v>1.9908000000000001E-6</v>
      </c>
      <c r="F7" s="2">
        <v>1.95217E-5</v>
      </c>
      <c r="G7" s="1">
        <v>2.2489799999999999E-4</v>
      </c>
      <c r="H7">
        <v>1.11313E-4</v>
      </c>
      <c r="I7">
        <v>1.1121899999999999E-4</v>
      </c>
      <c r="J7" s="2">
        <v>2.23465E-4</v>
      </c>
    </row>
    <row r="8" spans="1:16" x14ac:dyDescent="0.2">
      <c r="A8">
        <f t="shared" si="1"/>
        <v>4096</v>
      </c>
      <c r="B8">
        <v>1048576</v>
      </c>
      <c r="C8" s="2">
        <f t="shared" si="0"/>
        <v>1.6384E-4</v>
      </c>
      <c r="D8" s="2">
        <v>3.2564699999999998E-4</v>
      </c>
      <c r="E8" s="1">
        <v>3.43323E-6</v>
      </c>
      <c r="F8" s="2">
        <v>3.83234E-5</v>
      </c>
      <c r="G8" s="1">
        <v>4.4915800000000001E-4</v>
      </c>
      <c r="H8">
        <v>2.2091E-4</v>
      </c>
      <c r="I8">
        <v>2.2044100000000001E-4</v>
      </c>
      <c r="J8" s="2">
        <v>4.6504000000000001E-4</v>
      </c>
    </row>
    <row r="9" spans="1:16" x14ac:dyDescent="0.2">
      <c r="A9">
        <f t="shared" si="1"/>
        <v>8192</v>
      </c>
      <c r="B9">
        <v>2097152</v>
      </c>
      <c r="C9" s="2">
        <f t="shared" si="0"/>
        <v>3.2768000000000001E-4</v>
      </c>
      <c r="D9" s="2">
        <v>5.6045499999999996E-4</v>
      </c>
      <c r="E9" s="1">
        <v>6.3276299999999998E-6</v>
      </c>
      <c r="F9" s="2">
        <v>8.6741400000000003E-5</v>
      </c>
      <c r="G9" s="1">
        <v>8.98583E-4</v>
      </c>
      <c r="H9">
        <v>4.42199E-4</v>
      </c>
      <c r="I9">
        <v>4.4210799999999998E-4</v>
      </c>
      <c r="J9" s="2">
        <v>8.0728799999999997E-4</v>
      </c>
    </row>
    <row r="10" spans="1:16" x14ac:dyDescent="0.2">
      <c r="A10">
        <f t="shared" si="1"/>
        <v>16384</v>
      </c>
      <c r="B10">
        <v>4194304</v>
      </c>
      <c r="C10" s="2">
        <f t="shared" si="0"/>
        <v>6.5536000000000001E-4</v>
      </c>
      <c r="D10" s="2">
        <v>1.04116E-3</v>
      </c>
      <c r="E10" s="1">
        <v>1.1909000000000001E-5</v>
      </c>
      <c r="F10" s="2">
        <v>1.7307800000000001E-4</v>
      </c>
      <c r="G10">
        <v>1.79645E-3</v>
      </c>
      <c r="H10">
        <v>8.8616900000000002E-4</v>
      </c>
      <c r="I10">
        <v>8.8585699999999999E-4</v>
      </c>
      <c r="J10" s="2">
        <v>1.5742600000000001E-3</v>
      </c>
    </row>
    <row r="11" spans="1:16" x14ac:dyDescent="0.2">
      <c r="A11">
        <f t="shared" si="1"/>
        <v>32768</v>
      </c>
      <c r="B11">
        <v>8388608</v>
      </c>
      <c r="C11" s="2">
        <f t="shared" si="0"/>
        <v>1.31072E-3</v>
      </c>
      <c r="D11" s="2">
        <v>2.0522000000000001E-3</v>
      </c>
      <c r="E11" s="1">
        <v>2.3241E-5</v>
      </c>
      <c r="F11" s="2">
        <v>3.3365499999999998E-4</v>
      </c>
      <c r="G11">
        <v>3.5898700000000002E-3</v>
      </c>
      <c r="H11">
        <v>1.7732900000000001E-3</v>
      </c>
      <c r="I11">
        <v>1.7730599999999999E-3</v>
      </c>
      <c r="J11" s="2">
        <v>3.1707100000000002E-3</v>
      </c>
    </row>
    <row r="12" spans="1:16" x14ac:dyDescent="0.2">
      <c r="A12">
        <f t="shared" si="1"/>
        <v>65536</v>
      </c>
      <c r="B12">
        <v>16777216</v>
      </c>
      <c r="C12" s="2">
        <f t="shared" si="0"/>
        <v>2.6214400000000001E-3</v>
      </c>
      <c r="D12" s="2">
        <v>3.9906300000000002E-3</v>
      </c>
      <c r="E12" s="1">
        <v>4.6124500000000002E-5</v>
      </c>
      <c r="F12" s="2">
        <v>6.6613399999999998E-4</v>
      </c>
      <c r="G12">
        <v>7.1751699999999998E-3</v>
      </c>
      <c r="H12">
        <v>3.5483799999999999E-3</v>
      </c>
      <c r="I12">
        <v>3.5469E-3</v>
      </c>
      <c r="J12" s="2">
        <v>6.4426500000000003E-3</v>
      </c>
    </row>
    <row r="14" spans="1:16" x14ac:dyDescent="0.2">
      <c r="L14" t="s">
        <v>28</v>
      </c>
      <c r="M14" t="s">
        <v>29</v>
      </c>
    </row>
    <row r="15" spans="1:16" x14ac:dyDescent="0.2">
      <c r="L15" s="2" t="s">
        <v>9</v>
      </c>
      <c r="M15" t="s">
        <v>25</v>
      </c>
      <c r="N15" t="s">
        <v>26</v>
      </c>
      <c r="O15" t="s">
        <v>27</v>
      </c>
      <c r="P15" t="s">
        <v>30</v>
      </c>
    </row>
    <row r="16" spans="1:16" x14ac:dyDescent="0.2">
      <c r="K16" s="2" t="s">
        <v>31</v>
      </c>
      <c r="L16" t="s">
        <v>11</v>
      </c>
      <c r="M16" t="s">
        <v>12</v>
      </c>
      <c r="N16" s="2" t="s">
        <v>10</v>
      </c>
      <c r="O16" s="2" t="s">
        <v>32</v>
      </c>
      <c r="P16" s="2" t="s">
        <v>36</v>
      </c>
    </row>
    <row r="17" spans="10:16" x14ac:dyDescent="0.2">
      <c r="K17">
        <f t="shared" ref="K17:K26" si="2">B3*10/1024</f>
        <v>320</v>
      </c>
      <c r="L17" s="2">
        <v>4.9517400000000003E-4</v>
      </c>
      <c r="M17" s="2">
        <v>7.3958899999999994E-5</v>
      </c>
      <c r="N17" s="2">
        <f t="shared" ref="N17:N26" si="3">B3/M17/1024/1024/1024*10</f>
        <v>4.1262888070266062</v>
      </c>
      <c r="O17">
        <f t="shared" ref="O17:O26" si="4">K17/16/64</f>
        <v>0.3125</v>
      </c>
      <c r="P17" s="2">
        <f t="shared" ref="P17:P26" si="5">L17/M17</f>
        <v>6.6952591236484054</v>
      </c>
    </row>
    <row r="18" spans="10:16" x14ac:dyDescent="0.2">
      <c r="K18">
        <f t="shared" si="2"/>
        <v>640</v>
      </c>
      <c r="L18" s="2">
        <v>5.4465799999999995E-4</v>
      </c>
      <c r="M18" s="2">
        <v>7.3735700000000006E-5</v>
      </c>
      <c r="N18" s="2">
        <f t="shared" si="3"/>
        <v>8.2775583943734166</v>
      </c>
      <c r="O18">
        <f t="shared" si="4"/>
        <v>0.625</v>
      </c>
      <c r="P18" s="2">
        <f t="shared" si="5"/>
        <v>7.3866254744987829</v>
      </c>
    </row>
    <row r="19" spans="10:16" x14ac:dyDescent="0.2">
      <c r="K19">
        <f t="shared" si="2"/>
        <v>1280</v>
      </c>
      <c r="L19" s="2">
        <v>6.0486100000000005E-4</v>
      </c>
      <c r="M19" s="2">
        <v>1.4154400000000001E-4</v>
      </c>
      <c r="N19" s="2">
        <f t="shared" si="3"/>
        <v>8.6241954798507887</v>
      </c>
      <c r="O19">
        <f t="shared" si="4"/>
        <v>1.25</v>
      </c>
      <c r="P19" s="2">
        <f t="shared" si="5"/>
        <v>4.273307240151472</v>
      </c>
    </row>
    <row r="20" spans="10:16" x14ac:dyDescent="0.2">
      <c r="K20">
        <f t="shared" si="2"/>
        <v>2560</v>
      </c>
      <c r="L20" s="2">
        <v>7.3275100000000002E-4</v>
      </c>
      <c r="M20" s="2">
        <v>3.0307100000000003E-4</v>
      </c>
      <c r="N20" s="2">
        <f t="shared" si="3"/>
        <v>8.0555587634580679</v>
      </c>
      <c r="O20">
        <f t="shared" si="4"/>
        <v>2.5</v>
      </c>
      <c r="P20" s="2">
        <f t="shared" si="5"/>
        <v>2.4177535956920986</v>
      </c>
    </row>
    <row r="21" spans="10:16" x14ac:dyDescent="0.2">
      <c r="J21" s="9" t="s">
        <v>34</v>
      </c>
      <c r="K21" s="9">
        <f t="shared" si="2"/>
        <v>5120</v>
      </c>
      <c r="L21" s="10">
        <v>1.2528999999999999E-3</v>
      </c>
      <c r="M21" s="10">
        <v>6.9424799999999996E-4</v>
      </c>
      <c r="N21" s="10">
        <f t="shared" si="3"/>
        <v>7.0332395628075268</v>
      </c>
      <c r="O21" s="9">
        <f t="shared" si="4"/>
        <v>5</v>
      </c>
      <c r="P21" s="10">
        <f t="shared" si="5"/>
        <v>1.8046865097198697</v>
      </c>
    </row>
    <row r="22" spans="10:16" x14ac:dyDescent="0.2">
      <c r="J22" s="9" t="s">
        <v>33</v>
      </c>
      <c r="K22" s="9">
        <f t="shared" si="2"/>
        <v>10240</v>
      </c>
      <c r="L22" s="10">
        <v>2.2813500000000001E-3</v>
      </c>
      <c r="M22" s="10">
        <v>1.5307400000000001E-3</v>
      </c>
      <c r="N22" s="10">
        <f t="shared" si="3"/>
        <v>6.3796758430562992</v>
      </c>
      <c r="O22" s="9">
        <f t="shared" si="4"/>
        <v>10</v>
      </c>
      <c r="P22" s="10">
        <f t="shared" si="5"/>
        <v>1.4903576048185845</v>
      </c>
    </row>
    <row r="23" spans="10:16" x14ac:dyDescent="0.2">
      <c r="K23">
        <f t="shared" si="2"/>
        <v>20480</v>
      </c>
      <c r="L23" s="2">
        <v>4.3153000000000002E-3</v>
      </c>
      <c r="M23" s="2">
        <v>2.3904600000000001E-3</v>
      </c>
      <c r="N23" s="2">
        <f t="shared" si="3"/>
        <v>8.1704985651297228</v>
      </c>
      <c r="O23">
        <f t="shared" si="4"/>
        <v>20</v>
      </c>
      <c r="P23" s="2">
        <f t="shared" si="5"/>
        <v>1.8052174058549402</v>
      </c>
    </row>
    <row r="24" spans="10:16" x14ac:dyDescent="0.2">
      <c r="K24">
        <f t="shared" si="2"/>
        <v>40960</v>
      </c>
      <c r="L24" s="2">
        <v>8.2325499999999999E-3</v>
      </c>
      <c r="M24" s="2">
        <v>4.8428300000000002E-3</v>
      </c>
      <c r="N24" s="2">
        <f t="shared" si="3"/>
        <v>8.066048157792034</v>
      </c>
      <c r="O24">
        <f t="shared" si="4"/>
        <v>40</v>
      </c>
      <c r="P24" s="2">
        <f t="shared" si="5"/>
        <v>1.6999461058926288</v>
      </c>
    </row>
    <row r="25" spans="10:16" x14ac:dyDescent="0.2">
      <c r="K25">
        <f t="shared" si="2"/>
        <v>81920</v>
      </c>
      <c r="L25" s="2">
        <v>1.70394E-2</v>
      </c>
      <c r="M25" s="2">
        <v>9.1571699999999992E-3</v>
      </c>
      <c r="N25" s="2">
        <f t="shared" si="3"/>
        <v>8.531565975077454</v>
      </c>
      <c r="O25">
        <f t="shared" si="4"/>
        <v>80</v>
      </c>
      <c r="P25" s="2">
        <f t="shared" si="5"/>
        <v>1.860771395529405</v>
      </c>
    </row>
    <row r="26" spans="10:16" x14ac:dyDescent="0.2">
      <c r="J26" t="s">
        <v>35</v>
      </c>
      <c r="K26">
        <f t="shared" si="2"/>
        <v>163840</v>
      </c>
      <c r="L26" s="2">
        <v>2.69088E-2</v>
      </c>
      <c r="M26" s="2">
        <v>2.6890500000000001E-2</v>
      </c>
      <c r="N26" s="2">
        <f t="shared" si="3"/>
        <v>5.8106022573027651</v>
      </c>
      <c r="O26">
        <f t="shared" si="4"/>
        <v>160</v>
      </c>
      <c r="P26" s="2">
        <f t="shared" si="5"/>
        <v>1.0006805377363752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6957-8614-7941-B63E-DB1F27897B61}">
  <dimension ref="A3:H22"/>
  <sheetViews>
    <sheetView tabSelected="1" topLeftCell="B1" zoomScale="164" workbookViewId="0">
      <selection activeCell="F17" sqref="F17"/>
    </sheetView>
  </sheetViews>
  <sheetFormatPr baseColWidth="10" defaultRowHeight="16" x14ac:dyDescent="0.2"/>
  <cols>
    <col min="1" max="1" width="24.5" customWidth="1"/>
    <col min="2" max="2" width="75.83203125" customWidth="1"/>
    <col min="3" max="3" width="10.83203125" customWidth="1"/>
    <col min="5" max="5" width="37" customWidth="1"/>
    <col min="6" max="17" width="24.5" customWidth="1"/>
  </cols>
  <sheetData>
    <row r="3" spans="1:6" x14ac:dyDescent="0.2">
      <c r="A3" t="s">
        <v>42</v>
      </c>
    </row>
    <row r="5" spans="1:6" x14ac:dyDescent="0.2">
      <c r="C5" t="s">
        <v>0</v>
      </c>
      <c r="D5" t="s">
        <v>1</v>
      </c>
    </row>
    <row r="6" spans="1:6" x14ac:dyDescent="0.2">
      <c r="A6" t="s">
        <v>43</v>
      </c>
      <c r="B6" t="s">
        <v>37</v>
      </c>
      <c r="C6" s="1">
        <v>1.49386E-5</v>
      </c>
      <c r="D6">
        <v>1.4644699999999999E-4</v>
      </c>
    </row>
    <row r="7" spans="1:6" x14ac:dyDescent="0.2">
      <c r="A7" t="s">
        <v>43</v>
      </c>
      <c r="B7" t="s">
        <v>38</v>
      </c>
      <c r="C7" s="1">
        <v>3.0174500000000001E-5</v>
      </c>
      <c r="D7">
        <v>1.83122E-4</v>
      </c>
    </row>
    <row r="8" spans="1:6" x14ac:dyDescent="0.2">
      <c r="A8" s="6" t="s">
        <v>44</v>
      </c>
      <c r="B8" t="s">
        <v>39</v>
      </c>
      <c r="C8" s="6">
        <v>1.5266999999999999E-4</v>
      </c>
      <c r="D8">
        <v>1.82781E-4</v>
      </c>
    </row>
    <row r="9" spans="1:6" x14ac:dyDescent="0.2">
      <c r="A9" s="6" t="s">
        <v>45</v>
      </c>
      <c r="B9" t="s">
        <v>40</v>
      </c>
      <c r="C9" s="6">
        <v>2.7673500000000001E-4</v>
      </c>
      <c r="D9">
        <v>2.7345499999999998E-4</v>
      </c>
    </row>
    <row r="10" spans="1:6" x14ac:dyDescent="0.2">
      <c r="A10" t="s">
        <v>43</v>
      </c>
      <c r="B10" t="s">
        <v>41</v>
      </c>
      <c r="C10" s="1">
        <v>3.03752E-5</v>
      </c>
      <c r="D10">
        <v>1.8627800000000001E-4</v>
      </c>
    </row>
    <row r="15" spans="1:6" x14ac:dyDescent="0.2">
      <c r="F15" t="s">
        <v>61</v>
      </c>
    </row>
    <row r="16" spans="1:6" x14ac:dyDescent="0.2">
      <c r="E16" t="s">
        <v>57</v>
      </c>
      <c r="F16" t="s">
        <v>62</v>
      </c>
    </row>
    <row r="17" spans="5:8" x14ac:dyDescent="0.2">
      <c r="E17" t="s">
        <v>56</v>
      </c>
    </row>
    <row r="19" spans="5:8" x14ac:dyDescent="0.2">
      <c r="E19" t="s">
        <v>58</v>
      </c>
      <c r="F19">
        <v>8.5353899999999995E-4</v>
      </c>
      <c r="G19">
        <f>F19/4000</f>
        <v>2.1338474999999999E-7</v>
      </c>
      <c r="H19">
        <f>G19/G22</f>
        <v>3.1839567069714037E-3</v>
      </c>
    </row>
    <row r="20" spans="5:8" x14ac:dyDescent="0.2">
      <c r="E20" t="s">
        <v>59</v>
      </c>
      <c r="F20">
        <v>4.5667399999999997E-2</v>
      </c>
      <c r="G20">
        <f t="shared" ref="G20:G21" si="0">F20/4000</f>
        <v>1.1416849999999999E-5</v>
      </c>
      <c r="H20">
        <f>G20/G22</f>
        <v>0.17035311159764915</v>
      </c>
    </row>
    <row r="21" spans="5:8" x14ac:dyDescent="0.2">
      <c r="E21" t="s">
        <v>60</v>
      </c>
      <c r="F21">
        <v>0.221554</v>
      </c>
      <c r="G21">
        <f t="shared" si="0"/>
        <v>5.53885E-5</v>
      </c>
      <c r="H21">
        <f>G21/G22</f>
        <v>0.82646293169537932</v>
      </c>
    </row>
    <row r="22" spans="5:8" x14ac:dyDescent="0.2">
      <c r="F22">
        <f>SUM(F19:F21)</f>
        <v>0.26807493900000001</v>
      </c>
      <c r="G22">
        <f>SUM(G19:G21)</f>
        <v>6.7018734750000006E-5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Send</vt:lpstr>
      <vt:lpstr>Receive</vt:lpstr>
      <vt:lpstr>ReceiveDev</vt:lpstr>
      <vt:lpstr>Launch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康鸿博</dc:creator>
  <cp:lastModifiedBy>康鸿博</cp:lastModifiedBy>
  <dcterms:created xsi:type="dcterms:W3CDTF">2023-07-11T01:37:40Z</dcterms:created>
  <dcterms:modified xsi:type="dcterms:W3CDTF">2023-07-18T06:19:07Z</dcterms:modified>
</cp:coreProperties>
</file>