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" l="1"/>
  <c r="Q13" i="1"/>
  <c r="Q10" i="1"/>
  <c r="Q7" i="1"/>
  <c r="Q4" i="1"/>
  <c r="N16" i="1" l="1"/>
  <c r="N13" i="1"/>
  <c r="D18" i="1"/>
  <c r="E18" i="1"/>
  <c r="F18" i="1"/>
  <c r="G18" i="1"/>
  <c r="H18" i="1"/>
  <c r="I18" i="1"/>
  <c r="J18" i="1"/>
  <c r="K18" i="1"/>
  <c r="L18" i="1"/>
  <c r="C18" i="1"/>
  <c r="D15" i="1"/>
  <c r="E15" i="1"/>
  <c r="F15" i="1"/>
  <c r="G15" i="1"/>
  <c r="H15" i="1"/>
  <c r="I15" i="1"/>
  <c r="J15" i="1"/>
  <c r="K15" i="1"/>
  <c r="L15" i="1"/>
  <c r="C15" i="1"/>
  <c r="M15" i="1" s="1"/>
  <c r="N15" i="1" s="1"/>
  <c r="O13" i="1" s="1"/>
  <c r="R13" i="1" s="1"/>
  <c r="S13" i="1" s="1"/>
  <c r="D12" i="1"/>
  <c r="E12" i="1"/>
  <c r="F12" i="1"/>
  <c r="G12" i="1"/>
  <c r="H12" i="1"/>
  <c r="I12" i="1"/>
  <c r="J12" i="1"/>
  <c r="K12" i="1"/>
  <c r="L12" i="1"/>
  <c r="C12" i="1"/>
  <c r="D6" i="1"/>
  <c r="E6" i="1"/>
  <c r="F6" i="1"/>
  <c r="G6" i="1"/>
  <c r="H6" i="1"/>
  <c r="I6" i="1"/>
  <c r="J6" i="1"/>
  <c r="K6" i="1"/>
  <c r="L6" i="1"/>
  <c r="C6" i="1"/>
  <c r="M6" i="1" s="1"/>
  <c r="N6" i="1" s="1"/>
  <c r="O4" i="1" s="1"/>
  <c r="R4" i="1" s="1"/>
  <c r="S4" i="1" s="1"/>
  <c r="F9" i="1"/>
  <c r="E9" i="1"/>
  <c r="D9" i="1"/>
  <c r="G9" i="1"/>
  <c r="H9" i="1"/>
  <c r="I9" i="1"/>
  <c r="J9" i="1"/>
  <c r="K9" i="1"/>
  <c r="L9" i="1"/>
  <c r="C9" i="1"/>
  <c r="M9" i="1" s="1"/>
  <c r="N9" i="1" s="1"/>
  <c r="O7" i="1" s="1"/>
  <c r="R7" i="1" s="1"/>
  <c r="S7" i="1" s="1"/>
  <c r="N10" i="1"/>
  <c r="N7" i="1"/>
  <c r="M16" i="1"/>
  <c r="M10" i="1"/>
  <c r="M13" i="1"/>
  <c r="M7" i="1"/>
  <c r="N4" i="1"/>
  <c r="M18" i="1" l="1"/>
  <c r="N18" i="1" s="1"/>
  <c r="O16" i="1" s="1"/>
  <c r="R16" i="1" s="1"/>
  <c r="S16" i="1" s="1"/>
  <c r="M12" i="1"/>
  <c r="N12" i="1" s="1"/>
  <c r="O10" i="1" s="1"/>
  <c r="R10" i="1" s="1"/>
  <c r="S10" i="1" s="1"/>
  <c r="M4" i="1"/>
</calcChain>
</file>

<file path=xl/sharedStrings.xml><?xml version="1.0" encoding="utf-8"?>
<sst xmlns="http://schemas.openxmlformats.org/spreadsheetml/2006/main" count="85" uniqueCount="27">
  <si>
    <t>MON</t>
  </si>
  <si>
    <t>TUE</t>
  </si>
  <si>
    <t>WED</t>
  </si>
  <si>
    <t>THU</t>
  </si>
  <si>
    <t>FRI</t>
  </si>
  <si>
    <t>SAT</t>
  </si>
  <si>
    <t>SUN</t>
  </si>
  <si>
    <t>TOTAL 
DAYS</t>
  </si>
  <si>
    <t>PRESENT
DAYS</t>
  </si>
  <si>
    <t>ABSENT
DAYS</t>
  </si>
  <si>
    <t>BASIC SALARY</t>
  </si>
  <si>
    <t>PER
DAY</t>
  </si>
  <si>
    <t>EMP
ID</t>
  </si>
  <si>
    <t>P</t>
  </si>
  <si>
    <t>TIME OF COMING</t>
  </si>
  <si>
    <t>A</t>
  </si>
  <si>
    <t>TL</t>
  </si>
  <si>
    <t>L/A</t>
  </si>
  <si>
    <t>Net
Salary</t>
  </si>
  <si>
    <t>EMP
NAME</t>
  </si>
  <si>
    <t>Ali</t>
  </si>
  <si>
    <t>Mansoor</t>
  </si>
  <si>
    <t>Alyan</t>
  </si>
  <si>
    <t>Nasir</t>
  </si>
  <si>
    <t>Junaid</t>
  </si>
  <si>
    <t>COMBO SHEET</t>
  </si>
  <si>
    <t>DEDUCT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</si>
</sst>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u/>
      <sz val="48"/>
      <color theme="1"/>
      <name val="Times New Roman"/>
      <family val="1"/>
    </font>
    <font>
      <b/>
      <u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70" zoomScaleNormal="70" workbookViewId="0">
      <selection sqref="A1:S1"/>
    </sheetView>
  </sheetViews>
  <sheetFormatPr defaultRowHeight="15" x14ac:dyDescent="0.25"/>
  <cols>
    <col min="1" max="13" width="11.42578125" customWidth="1"/>
    <col min="14" max="14" width="14.42578125" customWidth="1"/>
    <col min="15" max="19" width="11.42578125" customWidth="1"/>
  </cols>
  <sheetData>
    <row r="1" spans="1:19" ht="85.5" customHeight="1" x14ac:dyDescent="0.25">
      <c r="A1" s="10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7.75" customHeight="1" x14ac:dyDescent="0.25">
      <c r="A2" s="17" t="s">
        <v>12</v>
      </c>
      <c r="B2" s="17" t="s">
        <v>19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17" t="s">
        <v>7</v>
      </c>
      <c r="N2" s="17" t="s">
        <v>8</v>
      </c>
      <c r="O2" s="17" t="s">
        <v>9</v>
      </c>
      <c r="P2" s="17" t="s">
        <v>10</v>
      </c>
      <c r="Q2" s="17" t="s">
        <v>11</v>
      </c>
      <c r="R2" s="17" t="s">
        <v>26</v>
      </c>
      <c r="S2" s="17" t="s">
        <v>18</v>
      </c>
    </row>
    <row r="3" spans="1:19" ht="27.75" customHeight="1" x14ac:dyDescent="0.25">
      <c r="A3" s="18"/>
      <c r="B3" s="17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0</v>
      </c>
      <c r="K3" s="4" t="s">
        <v>1</v>
      </c>
      <c r="L3" s="4" t="s">
        <v>2</v>
      </c>
      <c r="M3" s="18"/>
      <c r="N3" s="18"/>
      <c r="O3" s="18"/>
      <c r="P3" s="17"/>
      <c r="Q3" s="18"/>
      <c r="R3" s="17"/>
      <c r="S3" s="18"/>
    </row>
    <row r="4" spans="1:19" ht="27.75" customHeight="1" x14ac:dyDescent="0.25">
      <c r="A4" s="3">
        <v>1001</v>
      </c>
      <c r="B4" s="3" t="s">
        <v>20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/>
      <c r="J4" s="3" t="s">
        <v>13</v>
      </c>
      <c r="K4" s="3" t="s">
        <v>13</v>
      </c>
      <c r="L4" s="3" t="s">
        <v>13</v>
      </c>
      <c r="M4" s="3">
        <f>COUNTA(C4:L4)</f>
        <v>9</v>
      </c>
      <c r="N4" s="3">
        <f>COUNTIF(C4:L4,"P")</f>
        <v>9</v>
      </c>
      <c r="O4" s="3">
        <f>COUNTIF(C4:L4,"A")+N6</f>
        <v>0</v>
      </c>
      <c r="P4" s="3">
        <v>12500</v>
      </c>
      <c r="Q4" s="5">
        <f>P4/15</f>
        <v>833.33333333333337</v>
      </c>
      <c r="R4" s="5">
        <f>Q4*O4</f>
        <v>0</v>
      </c>
      <c r="S4" s="6">
        <f>P4-R4</f>
        <v>12500</v>
      </c>
    </row>
    <row r="5" spans="1:19" ht="27.75" customHeight="1" x14ac:dyDescent="0.25">
      <c r="A5" s="16" t="s">
        <v>14</v>
      </c>
      <c r="B5" s="16"/>
      <c r="C5" s="7">
        <v>0.375</v>
      </c>
      <c r="D5" s="7">
        <v>0.38680555555555557</v>
      </c>
      <c r="E5" s="7">
        <v>0.375</v>
      </c>
      <c r="F5" s="7">
        <v>0.375</v>
      </c>
      <c r="G5" s="7">
        <v>0.38472222222222219</v>
      </c>
      <c r="H5" s="7">
        <v>0.375</v>
      </c>
      <c r="I5" s="3"/>
      <c r="J5" s="7">
        <v>0.375</v>
      </c>
      <c r="K5" s="7">
        <v>0.375</v>
      </c>
      <c r="L5" s="7">
        <v>0.375</v>
      </c>
      <c r="M5" s="3" t="s">
        <v>16</v>
      </c>
      <c r="N5" s="3" t="s">
        <v>17</v>
      </c>
      <c r="O5" s="3"/>
      <c r="P5" s="3"/>
      <c r="Q5" s="3"/>
      <c r="R5" s="3"/>
      <c r="S5" s="3"/>
    </row>
    <row r="6" spans="1:19" ht="27.75" customHeight="1" x14ac:dyDescent="0.25">
      <c r="A6" s="16"/>
      <c r="B6" s="16"/>
      <c r="C6" s="3" t="str">
        <f>IF(C5&gt;TIME(9,10,0),"LATE","")</f>
        <v/>
      </c>
      <c r="D6" s="3" t="str">
        <f t="shared" ref="D6:L6" si="0">IF(D5&gt;TIME(9,10,0),"LATE","")</f>
        <v>LATE</v>
      </c>
      <c r="E6" s="3" t="str">
        <f t="shared" si="0"/>
        <v/>
      </c>
      <c r="F6" s="3" t="str">
        <f t="shared" si="0"/>
        <v/>
      </c>
      <c r="G6" s="3" t="str">
        <f t="shared" si="0"/>
        <v>LATE</v>
      </c>
      <c r="H6" s="3" t="str">
        <f t="shared" si="0"/>
        <v/>
      </c>
      <c r="I6" s="3" t="str">
        <f t="shared" si="0"/>
        <v/>
      </c>
      <c r="J6" s="3" t="str">
        <f t="shared" si="0"/>
        <v/>
      </c>
      <c r="K6" s="3" t="str">
        <f t="shared" si="0"/>
        <v/>
      </c>
      <c r="L6" s="3" t="str">
        <f t="shared" si="0"/>
        <v/>
      </c>
      <c r="M6" s="3">
        <f>COUNTIF(C6:L6,"LATE")</f>
        <v>2</v>
      </c>
      <c r="N6" s="3">
        <f>IF(M6&lt;=2,0,IF(M6&lt;=5,1,IF(M6&lt;=8,2,IF(M6&lt;=11,3,IF(M6&lt;=14,4,"OUT")))))</f>
        <v>0</v>
      </c>
      <c r="O6" s="3"/>
      <c r="P6" s="3"/>
      <c r="Q6" s="3"/>
      <c r="R6" s="3"/>
      <c r="S6" s="3"/>
    </row>
    <row r="7" spans="1:19" ht="27.75" customHeight="1" x14ac:dyDescent="0.25">
      <c r="A7" s="3">
        <v>1002</v>
      </c>
      <c r="B7" s="3" t="s">
        <v>21</v>
      </c>
      <c r="C7" s="3" t="s">
        <v>13</v>
      </c>
      <c r="D7" s="3" t="s">
        <v>13</v>
      </c>
      <c r="E7" s="3" t="s">
        <v>15</v>
      </c>
      <c r="F7" s="3" t="s">
        <v>13</v>
      </c>
      <c r="G7" s="3" t="s">
        <v>13</v>
      </c>
      <c r="H7" s="3" t="s">
        <v>13</v>
      </c>
      <c r="I7" s="3"/>
      <c r="J7" s="3" t="s">
        <v>13</v>
      </c>
      <c r="K7" s="3" t="s">
        <v>13</v>
      </c>
      <c r="L7" s="3" t="s">
        <v>13</v>
      </c>
      <c r="M7" s="3">
        <f>COUNTA(C7:L7)</f>
        <v>9</v>
      </c>
      <c r="N7" s="3">
        <f>COUNTIF(C7:L7,"P")</f>
        <v>8</v>
      </c>
      <c r="O7" s="3">
        <f>COUNTIF(C7:L7,"A")+N9</f>
        <v>1</v>
      </c>
      <c r="P7" s="3">
        <v>15000</v>
      </c>
      <c r="Q7" s="3">
        <f>P7/15</f>
        <v>1000</v>
      </c>
      <c r="R7" s="3">
        <f>Q7*O7</f>
        <v>1000</v>
      </c>
      <c r="S7" s="3">
        <f>P7-R7</f>
        <v>14000</v>
      </c>
    </row>
    <row r="8" spans="1:19" ht="27.75" customHeight="1" x14ac:dyDescent="0.25">
      <c r="A8" s="16" t="s">
        <v>14</v>
      </c>
      <c r="B8" s="16"/>
      <c r="C8" s="7">
        <v>0.375</v>
      </c>
      <c r="D8" s="7">
        <v>0.375</v>
      </c>
      <c r="E8" s="7"/>
      <c r="F8" s="7">
        <v>0.375</v>
      </c>
      <c r="G8" s="7">
        <v>0.38680555555555557</v>
      </c>
      <c r="H8" s="7">
        <v>0.375</v>
      </c>
      <c r="I8" s="3"/>
      <c r="J8" s="7">
        <v>0.375</v>
      </c>
      <c r="K8" s="7">
        <v>0.375</v>
      </c>
      <c r="L8" s="7">
        <v>0.375</v>
      </c>
      <c r="M8" s="3" t="s">
        <v>16</v>
      </c>
      <c r="N8" s="3" t="s">
        <v>17</v>
      </c>
      <c r="O8" s="3"/>
      <c r="P8" s="3"/>
      <c r="Q8" s="3"/>
      <c r="R8" s="3"/>
      <c r="S8" s="3"/>
    </row>
    <row r="9" spans="1:19" ht="27.75" customHeight="1" x14ac:dyDescent="0.25">
      <c r="A9" s="16"/>
      <c r="B9" s="16"/>
      <c r="C9" s="3" t="str">
        <f>IF(C8&gt;TIME(9,10,0),"LATE","")</f>
        <v/>
      </c>
      <c r="D9" s="3" t="str">
        <f>IF(D8&gt;TIME(9,10,0),"LATE","")</f>
        <v/>
      </c>
      <c r="E9" s="3" t="str">
        <f>IF(E8&gt;TIME(9,10,0),"LATE","")</f>
        <v/>
      </c>
      <c r="F9" s="3" t="str">
        <f>IF(F8&gt;TIME(9,10,0),"LATE","")</f>
        <v/>
      </c>
      <c r="G9" s="3" t="str">
        <f t="shared" ref="G9:L9" si="1">IF(G8&gt;TIME(9,10,0),"LATE","")</f>
        <v>LATE</v>
      </c>
      <c r="H9" s="3" t="str">
        <f t="shared" si="1"/>
        <v/>
      </c>
      <c r="I9" s="3" t="str">
        <f t="shared" si="1"/>
        <v/>
      </c>
      <c r="J9" s="3" t="str">
        <f t="shared" si="1"/>
        <v/>
      </c>
      <c r="K9" s="3" t="str">
        <f t="shared" si="1"/>
        <v/>
      </c>
      <c r="L9" s="3" t="str">
        <f t="shared" si="1"/>
        <v/>
      </c>
      <c r="M9" s="3">
        <f>COUNTIF(C9:L9,"LATE")</f>
        <v>1</v>
      </c>
      <c r="N9" s="3">
        <f>IF(M9&lt;=2,0,IF(M9&lt;=5,1,IF(M9&lt;=8,2,IF(M9&lt;=11,3,IF(M9&lt;=14,4,"OUT")))))</f>
        <v>0</v>
      </c>
      <c r="O9" s="3"/>
      <c r="P9" s="3"/>
      <c r="Q9" s="3"/>
      <c r="R9" s="3"/>
      <c r="S9" s="3"/>
    </row>
    <row r="10" spans="1:19" ht="27.75" customHeight="1" x14ac:dyDescent="0.25">
      <c r="A10" s="3">
        <v>1003</v>
      </c>
      <c r="B10" s="3" t="s">
        <v>22</v>
      </c>
      <c r="C10" s="3" t="s">
        <v>13</v>
      </c>
      <c r="D10" s="3" t="s">
        <v>13</v>
      </c>
      <c r="E10" s="3" t="s">
        <v>15</v>
      </c>
      <c r="F10" s="3" t="s">
        <v>13</v>
      </c>
      <c r="G10" s="3" t="s">
        <v>13</v>
      </c>
      <c r="H10" s="3" t="s">
        <v>13</v>
      </c>
      <c r="I10" s="3"/>
      <c r="J10" s="3" t="s">
        <v>13</v>
      </c>
      <c r="K10" s="3" t="s">
        <v>13</v>
      </c>
      <c r="L10" s="3" t="s">
        <v>15</v>
      </c>
      <c r="M10" s="3">
        <f>COUNTA(C10:L10)</f>
        <v>9</v>
      </c>
      <c r="N10" s="3">
        <f>COUNTIF(C10:L10,"P")</f>
        <v>7</v>
      </c>
      <c r="O10" s="3">
        <f>COUNTIF(C10:L10,"A")+N12</f>
        <v>2</v>
      </c>
      <c r="P10" s="3">
        <v>9000</v>
      </c>
      <c r="Q10" s="3">
        <f>P10/15</f>
        <v>600</v>
      </c>
      <c r="R10" s="3">
        <f>Q10*O10</f>
        <v>1200</v>
      </c>
      <c r="S10" s="3">
        <f>P10-R10</f>
        <v>7800</v>
      </c>
    </row>
    <row r="11" spans="1:19" ht="27.75" customHeight="1" x14ac:dyDescent="0.25">
      <c r="A11" s="16" t="s">
        <v>14</v>
      </c>
      <c r="B11" s="16"/>
      <c r="C11" s="7">
        <v>0.375</v>
      </c>
      <c r="D11" s="7">
        <v>0.375</v>
      </c>
      <c r="E11" s="7"/>
      <c r="F11" s="7">
        <v>0.38680555555555557</v>
      </c>
      <c r="G11" s="7">
        <v>0.375</v>
      </c>
      <c r="H11" s="7">
        <v>0.375</v>
      </c>
      <c r="I11" s="7"/>
      <c r="J11" s="7">
        <v>0.375</v>
      </c>
      <c r="K11" s="7">
        <v>0.375</v>
      </c>
      <c r="L11" s="7"/>
      <c r="M11" s="3" t="s">
        <v>16</v>
      </c>
      <c r="N11" s="3" t="s">
        <v>17</v>
      </c>
      <c r="O11" s="3"/>
      <c r="P11" s="3"/>
      <c r="Q11" s="3"/>
      <c r="R11" s="3"/>
      <c r="S11" s="3"/>
    </row>
    <row r="12" spans="1:19" ht="27.75" customHeight="1" x14ac:dyDescent="0.25">
      <c r="A12" s="16"/>
      <c r="B12" s="16"/>
      <c r="C12" s="3" t="str">
        <f>IF(C11&gt;TIME(9,10,0),"LATE","")</f>
        <v/>
      </c>
      <c r="D12" s="3" t="str">
        <f t="shared" ref="D12:L12" si="2">IF(D11&gt;TIME(9,10,0),"LATE","")</f>
        <v/>
      </c>
      <c r="E12" s="3" t="str">
        <f t="shared" si="2"/>
        <v/>
      </c>
      <c r="F12" s="3" t="str">
        <f t="shared" si="2"/>
        <v>LATE</v>
      </c>
      <c r="G12" s="3" t="str">
        <f t="shared" si="2"/>
        <v/>
      </c>
      <c r="H12" s="3" t="str">
        <f t="shared" si="2"/>
        <v/>
      </c>
      <c r="I12" s="3" t="str">
        <f t="shared" si="2"/>
        <v/>
      </c>
      <c r="J12" s="3" t="str">
        <f t="shared" si="2"/>
        <v/>
      </c>
      <c r="K12" s="3" t="str">
        <f t="shared" si="2"/>
        <v/>
      </c>
      <c r="L12" s="3" t="str">
        <f t="shared" si="2"/>
        <v/>
      </c>
      <c r="M12" s="3">
        <f>COUNTIF(C12:L12,"LATE")</f>
        <v>1</v>
      </c>
      <c r="N12" s="3">
        <f>IF(M12&lt;=2,0,IF(M12&lt;=5,1,IF(M12&lt;=8,2,IF(M12&lt;=11,3,IF(M12&lt;=14,4,"OUT")))))</f>
        <v>0</v>
      </c>
      <c r="O12" s="3"/>
      <c r="P12" s="3"/>
      <c r="Q12" s="3"/>
      <c r="R12" s="3"/>
      <c r="S12" s="3"/>
    </row>
    <row r="13" spans="1:19" ht="27.75" customHeight="1" x14ac:dyDescent="0.25">
      <c r="A13" s="3">
        <v>1004</v>
      </c>
      <c r="B13" s="3" t="s">
        <v>23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/>
      <c r="J13" s="3" t="s">
        <v>13</v>
      </c>
      <c r="K13" s="3" t="s">
        <v>13</v>
      </c>
      <c r="L13" s="3" t="s">
        <v>13</v>
      </c>
      <c r="M13" s="3">
        <f>COUNTA(C13:L13)</f>
        <v>9</v>
      </c>
      <c r="N13" s="3">
        <f>COUNTIF(C13:L13,"P")</f>
        <v>9</v>
      </c>
      <c r="O13" s="3">
        <f>COUNTIF(C13:L13,"A")+N15</f>
        <v>1</v>
      </c>
      <c r="P13" s="3">
        <v>8500</v>
      </c>
      <c r="Q13" s="5">
        <f>P13/15</f>
        <v>566.66666666666663</v>
      </c>
      <c r="R13" s="8">
        <f>Q13*O13</f>
        <v>566.66666666666663</v>
      </c>
      <c r="S13" s="8">
        <f>P13-R13</f>
        <v>7933.333333333333</v>
      </c>
    </row>
    <row r="14" spans="1:19" ht="27.75" customHeight="1" x14ac:dyDescent="0.25">
      <c r="A14" s="16" t="s">
        <v>14</v>
      </c>
      <c r="B14" s="16"/>
      <c r="C14" s="7">
        <v>0.375</v>
      </c>
      <c r="D14" s="7">
        <v>0.38750000000000001</v>
      </c>
      <c r="E14" s="7">
        <v>0.375</v>
      </c>
      <c r="F14" s="7">
        <v>0.38750000000000001</v>
      </c>
      <c r="G14" s="7">
        <v>0.375</v>
      </c>
      <c r="H14" s="7">
        <v>0.38680555555555557</v>
      </c>
      <c r="I14" s="7"/>
      <c r="J14" s="7">
        <v>0.375</v>
      </c>
      <c r="K14" s="7">
        <v>0.38541666666666669</v>
      </c>
      <c r="L14" s="7">
        <v>0.375</v>
      </c>
      <c r="M14" s="3" t="s">
        <v>16</v>
      </c>
      <c r="N14" s="3" t="s">
        <v>17</v>
      </c>
      <c r="O14" s="3"/>
      <c r="P14" s="3"/>
      <c r="Q14" s="3"/>
      <c r="R14" s="3"/>
      <c r="S14" s="3"/>
    </row>
    <row r="15" spans="1:19" ht="27.75" customHeight="1" x14ac:dyDescent="0.25">
      <c r="A15" s="16"/>
      <c r="B15" s="16"/>
      <c r="C15" s="3" t="str">
        <f>IF(C14&gt;TIME(9,10,0),"LATE","")</f>
        <v/>
      </c>
      <c r="D15" s="3" t="str">
        <f t="shared" ref="D15:L15" si="3">IF(D14&gt;TIME(9,10,0),"LATE","")</f>
        <v>LATE</v>
      </c>
      <c r="E15" s="3" t="str">
        <f t="shared" si="3"/>
        <v/>
      </c>
      <c r="F15" s="3" t="str">
        <f t="shared" si="3"/>
        <v>LATE</v>
      </c>
      <c r="G15" s="3" t="str">
        <f t="shared" si="3"/>
        <v/>
      </c>
      <c r="H15" s="3" t="str">
        <f t="shared" si="3"/>
        <v>LATE</v>
      </c>
      <c r="I15" s="3" t="str">
        <f t="shared" si="3"/>
        <v/>
      </c>
      <c r="J15" s="3" t="str">
        <f t="shared" si="3"/>
        <v/>
      </c>
      <c r="K15" s="3" t="str">
        <f t="shared" si="3"/>
        <v>LATE</v>
      </c>
      <c r="L15" s="3" t="str">
        <f t="shared" si="3"/>
        <v/>
      </c>
      <c r="M15" s="3">
        <f>COUNTIF(C15:L15,"LATE")</f>
        <v>4</v>
      </c>
      <c r="N15" s="3">
        <f>IF(M15&lt;=2,0,IF(M15&lt;=5,1,IF(M15&lt;=8,2,IF(M15&lt;=11,3,IF(M15&lt;=14,4,"OUT")))))</f>
        <v>1</v>
      </c>
      <c r="O15" s="3"/>
      <c r="P15" s="3"/>
      <c r="Q15" s="3"/>
      <c r="R15" s="3"/>
      <c r="S15" s="3"/>
    </row>
    <row r="16" spans="1:19" ht="27.75" customHeight="1" x14ac:dyDescent="0.25">
      <c r="A16" s="3">
        <v>1006</v>
      </c>
      <c r="B16" s="3" t="s">
        <v>24</v>
      </c>
      <c r="C16" s="3" t="s">
        <v>13</v>
      </c>
      <c r="D16" s="3" t="s">
        <v>15</v>
      </c>
      <c r="E16" s="3" t="s">
        <v>13</v>
      </c>
      <c r="F16" s="3" t="s">
        <v>13</v>
      </c>
      <c r="G16" s="3" t="s">
        <v>13</v>
      </c>
      <c r="H16" s="3" t="s">
        <v>13</v>
      </c>
      <c r="I16" s="3"/>
      <c r="J16" s="3" t="s">
        <v>13</v>
      </c>
      <c r="K16" s="3" t="s">
        <v>13</v>
      </c>
      <c r="L16" s="3" t="s">
        <v>13</v>
      </c>
      <c r="M16" s="3">
        <f>COUNTA(C16:L16)</f>
        <v>9</v>
      </c>
      <c r="N16" s="3">
        <f>COUNTIF(C16:L16,"P")</f>
        <v>8</v>
      </c>
      <c r="O16" s="3">
        <f>COUNTIF(C16:L16,"A")+N18</f>
        <v>2</v>
      </c>
      <c r="P16" s="3">
        <v>8000</v>
      </c>
      <c r="Q16" s="5">
        <f>P16/15</f>
        <v>533.33333333333337</v>
      </c>
      <c r="R16" s="8">
        <f>Q16*O16</f>
        <v>1066.6666666666667</v>
      </c>
      <c r="S16" s="8">
        <f>P16-R16</f>
        <v>6933.333333333333</v>
      </c>
    </row>
    <row r="17" spans="1:19" ht="27.75" customHeight="1" x14ac:dyDescent="0.25">
      <c r="A17" s="16" t="s">
        <v>14</v>
      </c>
      <c r="B17" s="16"/>
      <c r="C17" s="7">
        <v>0.375</v>
      </c>
      <c r="D17" s="7"/>
      <c r="E17" s="7">
        <v>0.38750000000000001</v>
      </c>
      <c r="F17" s="7">
        <v>0.375</v>
      </c>
      <c r="G17" s="7">
        <v>0.375</v>
      </c>
      <c r="H17" s="7">
        <v>0.3840277777777778</v>
      </c>
      <c r="I17" s="7"/>
      <c r="J17" s="7">
        <v>0.375</v>
      </c>
      <c r="K17" s="7">
        <v>0.375</v>
      </c>
      <c r="L17" s="7">
        <v>0.38472222222222219</v>
      </c>
      <c r="M17" s="3" t="s">
        <v>16</v>
      </c>
      <c r="N17" s="3" t="s">
        <v>17</v>
      </c>
      <c r="O17" s="3"/>
      <c r="P17" s="3"/>
      <c r="Q17" s="3"/>
      <c r="R17" s="3"/>
      <c r="S17" s="3"/>
    </row>
    <row r="18" spans="1:19" ht="27.75" customHeight="1" x14ac:dyDescent="0.25">
      <c r="A18" s="16"/>
      <c r="B18" s="16"/>
      <c r="C18" s="3" t="str">
        <f>IF(C17&gt;TIME(9,10,0),"LATE","")</f>
        <v/>
      </c>
      <c r="D18" s="3" t="str">
        <f t="shared" ref="D18:L18" si="4">IF(D17&gt;TIME(9,10,0),"LATE","")</f>
        <v/>
      </c>
      <c r="E18" s="3" t="str">
        <f t="shared" si="4"/>
        <v>LATE</v>
      </c>
      <c r="F18" s="3" t="str">
        <f t="shared" si="4"/>
        <v/>
      </c>
      <c r="G18" s="3" t="str">
        <f t="shared" si="4"/>
        <v/>
      </c>
      <c r="H18" s="3" t="str">
        <f t="shared" si="4"/>
        <v>LATE</v>
      </c>
      <c r="I18" s="3" t="str">
        <f t="shared" si="4"/>
        <v/>
      </c>
      <c r="J18" s="3" t="str">
        <f t="shared" si="4"/>
        <v/>
      </c>
      <c r="K18" s="3" t="str">
        <f t="shared" si="4"/>
        <v/>
      </c>
      <c r="L18" s="3" t="str">
        <f t="shared" si="4"/>
        <v>LATE</v>
      </c>
      <c r="M18" s="3">
        <f>COUNTIF(C18:L18,"LATE")</f>
        <v>3</v>
      </c>
      <c r="N18" s="3">
        <f>IF(M18&lt;=2,0,IF(M18&lt;=5,1,IF(M18&lt;=8,2,IF(M18&lt;=11,3,IF(M18&lt;=14,4,"OUT")))))</f>
        <v>1</v>
      </c>
      <c r="O18" s="3"/>
      <c r="P18" s="9"/>
      <c r="Q18" s="9"/>
      <c r="R18" s="9"/>
      <c r="S18" s="9"/>
    </row>
    <row r="20" spans="1:19" x14ac:dyDescent="0.25">
      <c r="A20" s="13"/>
      <c r="B20" s="13"/>
      <c r="C20" s="13"/>
      <c r="D20" s="13"/>
      <c r="E20" s="13"/>
      <c r="F20" s="2"/>
      <c r="G20" s="13"/>
      <c r="H20" s="13"/>
      <c r="I20" s="13"/>
      <c r="J20" s="13"/>
      <c r="K20" s="13"/>
      <c r="L20" s="13"/>
      <c r="N20" s="14"/>
      <c r="O20" s="14"/>
      <c r="P20" s="14"/>
    </row>
    <row r="21" spans="1:19" x14ac:dyDescent="0.25">
      <c r="A21" s="13"/>
      <c r="B21" s="13"/>
      <c r="C21" s="13"/>
      <c r="D21" s="13"/>
      <c r="E21" s="13"/>
      <c r="F21" s="2"/>
      <c r="G21" s="15"/>
      <c r="H21" s="15"/>
      <c r="I21" s="15"/>
      <c r="J21" s="15"/>
      <c r="K21" s="15"/>
      <c r="L21" s="15"/>
    </row>
    <row r="22" spans="1:19" x14ac:dyDescent="0.25">
      <c r="A22" s="12"/>
      <c r="B22" s="12"/>
      <c r="C22" s="12"/>
      <c r="D22" s="12"/>
      <c r="E22" s="12"/>
      <c r="F22" s="2"/>
      <c r="G22" s="13"/>
      <c r="H22" s="13"/>
      <c r="I22" s="13"/>
      <c r="J22" s="13"/>
      <c r="K22" s="13"/>
      <c r="L22" s="13"/>
    </row>
    <row r="23" spans="1:19" x14ac:dyDescent="0.25">
      <c r="A23" s="13"/>
      <c r="B23" s="13"/>
      <c r="C23" s="13"/>
      <c r="D23" s="13"/>
      <c r="E23" s="13"/>
      <c r="F23" s="2"/>
      <c r="G23" s="12"/>
      <c r="H23" s="12"/>
      <c r="I23" s="12"/>
      <c r="J23" s="12"/>
      <c r="K23" s="12"/>
      <c r="L23" s="12"/>
    </row>
    <row r="24" spans="1:19" x14ac:dyDescent="0.25">
      <c r="A24" s="12"/>
      <c r="B24" s="12"/>
      <c r="C24" s="12"/>
      <c r="D24" s="12"/>
      <c r="E24" s="12"/>
      <c r="F24" s="2"/>
      <c r="G24" s="13"/>
      <c r="H24" s="13"/>
      <c r="I24" s="13"/>
      <c r="J24" s="13"/>
      <c r="K24" s="13"/>
      <c r="L24" s="13"/>
    </row>
    <row r="25" spans="1:19" x14ac:dyDescent="0.25">
      <c r="A25" s="13"/>
      <c r="B25" s="13"/>
      <c r="C25" s="13"/>
      <c r="D25" s="13"/>
      <c r="E25" s="13"/>
      <c r="F25" s="2"/>
      <c r="G25" s="12"/>
      <c r="H25" s="12"/>
      <c r="I25" s="12"/>
      <c r="J25" s="12"/>
      <c r="K25" s="12"/>
      <c r="L25" s="12"/>
    </row>
    <row r="26" spans="1:19" x14ac:dyDescent="0.25">
      <c r="A26" s="12"/>
      <c r="B26" s="12"/>
      <c r="C26" s="12"/>
      <c r="D26" s="12"/>
      <c r="E26" s="12"/>
      <c r="F26" s="2"/>
      <c r="G26" s="13"/>
      <c r="H26" s="13"/>
      <c r="I26" s="13"/>
      <c r="J26" s="13"/>
      <c r="K26" s="13"/>
      <c r="L26" s="13"/>
      <c r="O26" s="1"/>
    </row>
    <row r="27" spans="1:19" x14ac:dyDescent="0.25">
      <c r="A27" s="13"/>
      <c r="B27" s="13"/>
      <c r="C27" s="13"/>
      <c r="D27" s="13"/>
      <c r="E27" s="13"/>
      <c r="F27" s="2"/>
      <c r="G27" s="12"/>
      <c r="H27" s="12"/>
      <c r="I27" s="12"/>
      <c r="J27" s="12"/>
      <c r="K27" s="12"/>
      <c r="L27" s="12"/>
    </row>
    <row r="28" spans="1:19" x14ac:dyDescent="0.25">
      <c r="A28" s="12"/>
      <c r="B28" s="12"/>
      <c r="C28" s="12"/>
      <c r="D28" s="12"/>
      <c r="E28" s="12"/>
      <c r="F28" s="2"/>
      <c r="G28" s="13"/>
      <c r="H28" s="13"/>
      <c r="I28" s="13"/>
      <c r="J28" s="13"/>
      <c r="K28" s="13"/>
      <c r="L28" s="13"/>
    </row>
    <row r="29" spans="1:19" x14ac:dyDescent="0.25">
      <c r="A29" s="13"/>
      <c r="B29" s="13"/>
      <c r="C29" s="13"/>
      <c r="D29" s="13"/>
      <c r="E29" s="13"/>
      <c r="F29" s="2"/>
      <c r="G29" s="12"/>
      <c r="H29" s="12"/>
      <c r="I29" s="12"/>
      <c r="J29" s="12"/>
      <c r="K29" s="12"/>
      <c r="L29" s="12"/>
    </row>
    <row r="30" spans="1:19" x14ac:dyDescent="0.25">
      <c r="A30" s="12"/>
      <c r="B30" s="12"/>
      <c r="C30" s="12"/>
      <c r="D30" s="12"/>
      <c r="E30" s="12"/>
      <c r="F30" s="2"/>
      <c r="G30" s="12"/>
      <c r="H30" s="12"/>
      <c r="I30" s="12"/>
      <c r="J30" s="12"/>
      <c r="K30" s="12"/>
      <c r="L30" s="12"/>
    </row>
    <row r="31" spans="1:19" x14ac:dyDescent="0.25">
      <c r="A31" s="2"/>
      <c r="B31" s="2"/>
      <c r="C31" s="2"/>
      <c r="D31" s="2"/>
      <c r="E31" s="2"/>
      <c r="F31" s="2"/>
      <c r="G31" s="12"/>
      <c r="H31" s="12"/>
      <c r="I31" s="12"/>
      <c r="J31" s="12"/>
      <c r="K31" s="12"/>
      <c r="L31" s="12"/>
    </row>
  </sheetData>
  <mergeCells count="39">
    <mergeCell ref="A14:B15"/>
    <mergeCell ref="A17:B18"/>
    <mergeCell ref="Q2:Q3"/>
    <mergeCell ref="R2:R3"/>
    <mergeCell ref="S2:S3"/>
    <mergeCell ref="A5:B6"/>
    <mergeCell ref="A8:B9"/>
    <mergeCell ref="A11:B12"/>
    <mergeCell ref="A2:A3"/>
    <mergeCell ref="B2:B3"/>
    <mergeCell ref="M2:M3"/>
    <mergeCell ref="N2:N3"/>
    <mergeCell ref="O2:O3"/>
    <mergeCell ref="P2:P3"/>
    <mergeCell ref="G25:L25"/>
    <mergeCell ref="G26:L26"/>
    <mergeCell ref="G27:L27"/>
    <mergeCell ref="G28:L28"/>
    <mergeCell ref="N20:P20"/>
    <mergeCell ref="G21:L21"/>
    <mergeCell ref="G20:L20"/>
    <mergeCell ref="G22:L22"/>
    <mergeCell ref="G23:L23"/>
    <mergeCell ref="A1:S1"/>
    <mergeCell ref="G29:L29"/>
    <mergeCell ref="G30:L30"/>
    <mergeCell ref="G31:L31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G24:L24"/>
  </mergeCells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innovation</dc:creator>
  <cp:lastModifiedBy>European Institute</cp:lastModifiedBy>
  <cp:lastPrinted>2023-08-01T13:17:15Z</cp:lastPrinted>
  <dcterms:created xsi:type="dcterms:W3CDTF">2022-11-29T08:34:32Z</dcterms:created>
  <dcterms:modified xsi:type="dcterms:W3CDTF">2023-09-01T12:09:02Z</dcterms:modified>
</cp:coreProperties>
</file>