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G" sheetId="1" r:id="rId4"/>
    <sheet state="visible" name="AAPL" sheetId="2" r:id="rId5"/>
    <sheet state="visible" name="COST" sheetId="3" r:id="rId6"/>
    <sheet state="visible" name="Comp_List" sheetId="4" r:id="rId7"/>
  </sheets>
  <definedNames/>
  <calcPr/>
</workbook>
</file>

<file path=xl/sharedStrings.xml><?xml version="1.0" encoding="utf-8"?>
<sst xmlns="http://schemas.openxmlformats.org/spreadsheetml/2006/main" count="3" uniqueCount="3">
  <si>
    <t>GOOG</t>
  </si>
  <si>
    <t>AAPL</t>
  </si>
  <si>
    <t>COST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</si>
</sst>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tr">
        <f>IFERROR(__xludf.DUMMYFUNCTION("GOOGLEFINANCE(Comp_List!A1,""price"",edate(today(), -12), today(),""Daily"")"),"Date")</f>
        <v>Date</v>
      </c>
      <c r="B1" s="1" t="str">
        <f>IFERROR(__xludf.DUMMYFUNCTION("""COMPUTED_VALUE"""),"Close")</f>
        <v>Close</v>
      </c>
    </row>
    <row r="2">
      <c r="A2" s="2">
        <f>IFERROR(__xludf.DUMMYFUNCTION("""COMPUTED_VALUE"""),43934.66666666667)</f>
        <v>43934.66667</v>
      </c>
      <c r="B2" s="1">
        <f>IFERROR(__xludf.DUMMYFUNCTION("""COMPUTED_VALUE"""),1217.56)</f>
        <v>1217.56</v>
      </c>
    </row>
    <row r="3">
      <c r="A3" s="2">
        <f>IFERROR(__xludf.DUMMYFUNCTION("""COMPUTED_VALUE"""),43935.66666666667)</f>
        <v>43935.66667</v>
      </c>
      <c r="B3" s="1">
        <f>IFERROR(__xludf.DUMMYFUNCTION("""COMPUTED_VALUE"""),1269.23)</f>
        <v>1269.23</v>
      </c>
    </row>
    <row r="4">
      <c r="A4" s="2">
        <f>IFERROR(__xludf.DUMMYFUNCTION("""COMPUTED_VALUE"""),43936.66666666667)</f>
        <v>43936.66667</v>
      </c>
      <c r="B4" s="1">
        <f>IFERROR(__xludf.DUMMYFUNCTION("""COMPUTED_VALUE"""),1262.47)</f>
        <v>1262.47</v>
      </c>
    </row>
    <row r="5">
      <c r="A5" s="2">
        <f>IFERROR(__xludf.DUMMYFUNCTION("""COMPUTED_VALUE"""),43937.66666666667)</f>
        <v>43937.66667</v>
      </c>
      <c r="B5" s="1">
        <f>IFERROR(__xludf.DUMMYFUNCTION("""COMPUTED_VALUE"""),1263.47)</f>
        <v>1263.47</v>
      </c>
    </row>
    <row r="6">
      <c r="A6" s="2">
        <f>IFERROR(__xludf.DUMMYFUNCTION("""COMPUTED_VALUE"""),43938.66666666667)</f>
        <v>43938.66667</v>
      </c>
      <c r="B6" s="1">
        <f>IFERROR(__xludf.DUMMYFUNCTION("""COMPUTED_VALUE"""),1283.25)</f>
        <v>1283.25</v>
      </c>
    </row>
    <row r="7">
      <c r="A7" s="2">
        <f>IFERROR(__xludf.DUMMYFUNCTION("""COMPUTED_VALUE"""),43941.66666666667)</f>
        <v>43941.66667</v>
      </c>
      <c r="B7" s="1">
        <f>IFERROR(__xludf.DUMMYFUNCTION("""COMPUTED_VALUE"""),1266.61)</f>
        <v>1266.61</v>
      </c>
    </row>
    <row r="8">
      <c r="A8" s="2">
        <f>IFERROR(__xludf.DUMMYFUNCTION("""COMPUTED_VALUE"""),43942.66666666667)</f>
        <v>43942.66667</v>
      </c>
      <c r="B8" s="1">
        <f>IFERROR(__xludf.DUMMYFUNCTION("""COMPUTED_VALUE"""),1216.34)</f>
        <v>1216.34</v>
      </c>
    </row>
    <row r="9">
      <c r="A9" s="2">
        <f>IFERROR(__xludf.DUMMYFUNCTION("""COMPUTED_VALUE"""),43943.66666666667)</f>
        <v>43943.66667</v>
      </c>
      <c r="B9" s="1">
        <f>IFERROR(__xludf.DUMMYFUNCTION("""COMPUTED_VALUE"""),1263.21)</f>
        <v>1263.21</v>
      </c>
    </row>
    <row r="10">
      <c r="A10" s="2">
        <f>IFERROR(__xludf.DUMMYFUNCTION("""COMPUTED_VALUE"""),43944.66666666667)</f>
        <v>43944.66667</v>
      </c>
      <c r="B10" s="1">
        <f>IFERROR(__xludf.DUMMYFUNCTION("""COMPUTED_VALUE"""),1276.31)</f>
        <v>1276.31</v>
      </c>
    </row>
    <row r="11">
      <c r="A11" s="2">
        <f>IFERROR(__xludf.DUMMYFUNCTION("""COMPUTED_VALUE"""),43945.66666666667)</f>
        <v>43945.66667</v>
      </c>
      <c r="B11" s="1">
        <f>IFERROR(__xludf.DUMMYFUNCTION("""COMPUTED_VALUE"""),1279.31)</f>
        <v>1279.31</v>
      </c>
    </row>
    <row r="12">
      <c r="A12" s="2">
        <f>IFERROR(__xludf.DUMMYFUNCTION("""COMPUTED_VALUE"""),43948.66666666667)</f>
        <v>43948.66667</v>
      </c>
      <c r="B12" s="1">
        <f>IFERROR(__xludf.DUMMYFUNCTION("""COMPUTED_VALUE"""),1275.88)</f>
        <v>1275.88</v>
      </c>
    </row>
    <row r="13">
      <c r="A13" s="2">
        <f>IFERROR(__xludf.DUMMYFUNCTION("""COMPUTED_VALUE"""),43949.66666666667)</f>
        <v>43949.66667</v>
      </c>
      <c r="B13" s="1">
        <f>IFERROR(__xludf.DUMMYFUNCTION("""COMPUTED_VALUE"""),1233.67)</f>
        <v>1233.67</v>
      </c>
    </row>
    <row r="14">
      <c r="A14" s="2">
        <f>IFERROR(__xludf.DUMMYFUNCTION("""COMPUTED_VALUE"""),43950.66666666667)</f>
        <v>43950.66667</v>
      </c>
      <c r="B14" s="1">
        <f>IFERROR(__xludf.DUMMYFUNCTION("""COMPUTED_VALUE"""),1341.48)</f>
        <v>1341.48</v>
      </c>
    </row>
    <row r="15">
      <c r="A15" s="2">
        <f>IFERROR(__xludf.DUMMYFUNCTION("""COMPUTED_VALUE"""),43951.66666666667)</f>
        <v>43951.66667</v>
      </c>
      <c r="B15" s="1">
        <f>IFERROR(__xludf.DUMMYFUNCTION("""COMPUTED_VALUE"""),1348.66)</f>
        <v>1348.66</v>
      </c>
    </row>
    <row r="16">
      <c r="A16" s="2">
        <f>IFERROR(__xludf.DUMMYFUNCTION("""COMPUTED_VALUE"""),43952.66666666667)</f>
        <v>43952.66667</v>
      </c>
      <c r="B16" s="1">
        <f>IFERROR(__xludf.DUMMYFUNCTION("""COMPUTED_VALUE"""),1320.61)</f>
        <v>1320.61</v>
      </c>
    </row>
    <row r="17">
      <c r="A17" s="2">
        <f>IFERROR(__xludf.DUMMYFUNCTION("""COMPUTED_VALUE"""),43955.66666666667)</f>
        <v>43955.66667</v>
      </c>
      <c r="B17" s="1">
        <f>IFERROR(__xludf.DUMMYFUNCTION("""COMPUTED_VALUE"""),1326.8)</f>
        <v>1326.8</v>
      </c>
    </row>
    <row r="18">
      <c r="A18" s="2">
        <f>IFERROR(__xludf.DUMMYFUNCTION("""COMPUTED_VALUE"""),43956.66666666667)</f>
        <v>43956.66667</v>
      </c>
      <c r="B18" s="1">
        <f>IFERROR(__xludf.DUMMYFUNCTION("""COMPUTED_VALUE"""),1351.11)</f>
        <v>1351.11</v>
      </c>
    </row>
    <row r="19">
      <c r="A19" s="2">
        <f>IFERROR(__xludf.DUMMYFUNCTION("""COMPUTED_VALUE"""),43957.66666666667)</f>
        <v>43957.66667</v>
      </c>
      <c r="B19" s="1">
        <f>IFERROR(__xludf.DUMMYFUNCTION("""COMPUTED_VALUE"""),1347.3)</f>
        <v>1347.3</v>
      </c>
    </row>
    <row r="20">
      <c r="A20" s="2">
        <f>IFERROR(__xludf.DUMMYFUNCTION("""COMPUTED_VALUE"""),43958.66666666667)</f>
        <v>43958.66667</v>
      </c>
      <c r="B20" s="1">
        <f>IFERROR(__xludf.DUMMYFUNCTION("""COMPUTED_VALUE"""),1372.56)</f>
        <v>1372.56</v>
      </c>
    </row>
    <row r="21">
      <c r="A21" s="2">
        <f>IFERROR(__xludf.DUMMYFUNCTION("""COMPUTED_VALUE"""),43959.66666666667)</f>
        <v>43959.66667</v>
      </c>
      <c r="B21" s="1">
        <f>IFERROR(__xludf.DUMMYFUNCTION("""COMPUTED_VALUE"""),1388.37)</f>
        <v>1388.37</v>
      </c>
    </row>
    <row r="22">
      <c r="A22" s="2">
        <f>IFERROR(__xludf.DUMMYFUNCTION("""COMPUTED_VALUE"""),43962.66666666667)</f>
        <v>43962.66667</v>
      </c>
      <c r="B22" s="1">
        <f>IFERROR(__xludf.DUMMYFUNCTION("""COMPUTED_VALUE"""),1403.26)</f>
        <v>1403.26</v>
      </c>
    </row>
    <row r="23">
      <c r="A23" s="2">
        <f>IFERROR(__xludf.DUMMYFUNCTION("""COMPUTED_VALUE"""),43963.66666666667)</f>
        <v>43963.66667</v>
      </c>
      <c r="B23" s="1">
        <f>IFERROR(__xludf.DUMMYFUNCTION("""COMPUTED_VALUE"""),1375.74)</f>
        <v>1375.74</v>
      </c>
    </row>
    <row r="24">
      <c r="A24" s="2">
        <f>IFERROR(__xludf.DUMMYFUNCTION("""COMPUTED_VALUE"""),43964.66666666667)</f>
        <v>43964.66667</v>
      </c>
      <c r="B24" s="1">
        <f>IFERROR(__xludf.DUMMYFUNCTION("""COMPUTED_VALUE"""),1349.33)</f>
        <v>1349.33</v>
      </c>
    </row>
    <row r="25">
      <c r="A25" s="2">
        <f>IFERROR(__xludf.DUMMYFUNCTION("""COMPUTED_VALUE"""),43965.66666666667)</f>
        <v>43965.66667</v>
      </c>
      <c r="B25" s="1">
        <f>IFERROR(__xludf.DUMMYFUNCTION("""COMPUTED_VALUE"""),1356.13)</f>
        <v>1356.13</v>
      </c>
    </row>
    <row r="26">
      <c r="A26" s="2">
        <f>IFERROR(__xludf.DUMMYFUNCTION("""COMPUTED_VALUE"""),43966.66666666667)</f>
        <v>43966.66667</v>
      </c>
      <c r="B26" s="1">
        <f>IFERROR(__xludf.DUMMYFUNCTION("""COMPUTED_VALUE"""),1373.19)</f>
        <v>1373.19</v>
      </c>
    </row>
    <row r="27">
      <c r="A27" s="2">
        <f>IFERROR(__xludf.DUMMYFUNCTION("""COMPUTED_VALUE"""),43969.66666666667)</f>
        <v>43969.66667</v>
      </c>
      <c r="B27" s="1">
        <f>IFERROR(__xludf.DUMMYFUNCTION("""COMPUTED_VALUE"""),1383.94)</f>
        <v>1383.94</v>
      </c>
    </row>
    <row r="28">
      <c r="A28" s="2">
        <f>IFERROR(__xludf.DUMMYFUNCTION("""COMPUTED_VALUE"""),43970.66666666667)</f>
        <v>43970.66667</v>
      </c>
      <c r="B28" s="1">
        <f>IFERROR(__xludf.DUMMYFUNCTION("""COMPUTED_VALUE"""),1373.49)</f>
        <v>1373.49</v>
      </c>
    </row>
    <row r="29">
      <c r="A29" s="2">
        <f>IFERROR(__xludf.DUMMYFUNCTION("""COMPUTED_VALUE"""),43971.66666666667)</f>
        <v>43971.66667</v>
      </c>
      <c r="B29" s="1">
        <f>IFERROR(__xludf.DUMMYFUNCTION("""COMPUTED_VALUE"""),1406.72)</f>
        <v>1406.72</v>
      </c>
    </row>
    <row r="30">
      <c r="A30" s="2">
        <f>IFERROR(__xludf.DUMMYFUNCTION("""COMPUTED_VALUE"""),43972.66666666667)</f>
        <v>43972.66667</v>
      </c>
      <c r="B30" s="1">
        <f>IFERROR(__xludf.DUMMYFUNCTION("""COMPUTED_VALUE"""),1402.8)</f>
        <v>1402.8</v>
      </c>
    </row>
    <row r="31">
      <c r="A31" s="2">
        <f>IFERROR(__xludf.DUMMYFUNCTION("""COMPUTED_VALUE"""),43973.66666666667)</f>
        <v>43973.66667</v>
      </c>
      <c r="B31" s="1">
        <f>IFERROR(__xludf.DUMMYFUNCTION("""COMPUTED_VALUE"""),1410.42)</f>
        <v>1410.42</v>
      </c>
    </row>
    <row r="32">
      <c r="A32" s="2">
        <f>IFERROR(__xludf.DUMMYFUNCTION("""COMPUTED_VALUE"""),43977.66666666667)</f>
        <v>43977.66667</v>
      </c>
      <c r="B32" s="1">
        <f>IFERROR(__xludf.DUMMYFUNCTION("""COMPUTED_VALUE"""),1417.02)</f>
        <v>1417.02</v>
      </c>
    </row>
    <row r="33">
      <c r="A33" s="2">
        <f>IFERROR(__xludf.DUMMYFUNCTION("""COMPUTED_VALUE"""),43978.66666666667)</f>
        <v>43978.66667</v>
      </c>
      <c r="B33" s="1">
        <f>IFERROR(__xludf.DUMMYFUNCTION("""COMPUTED_VALUE"""),1417.84)</f>
        <v>1417.84</v>
      </c>
    </row>
    <row r="34">
      <c r="A34" s="2">
        <f>IFERROR(__xludf.DUMMYFUNCTION("""COMPUTED_VALUE"""),43979.66666666667)</f>
        <v>43979.66667</v>
      </c>
      <c r="B34" s="1">
        <f>IFERROR(__xludf.DUMMYFUNCTION("""COMPUTED_VALUE"""),1416.73)</f>
        <v>1416.73</v>
      </c>
    </row>
    <row r="35">
      <c r="A35" s="2">
        <f>IFERROR(__xludf.DUMMYFUNCTION("""COMPUTED_VALUE"""),43980.66666666667)</f>
        <v>43980.66667</v>
      </c>
      <c r="B35" s="1">
        <f>IFERROR(__xludf.DUMMYFUNCTION("""COMPUTED_VALUE"""),1428.92)</f>
        <v>1428.92</v>
      </c>
    </row>
    <row r="36">
      <c r="A36" s="2">
        <f>IFERROR(__xludf.DUMMYFUNCTION("""COMPUTED_VALUE"""),43983.66666666667)</f>
        <v>43983.66667</v>
      </c>
      <c r="B36" s="1">
        <f>IFERROR(__xludf.DUMMYFUNCTION("""COMPUTED_VALUE"""),1431.82)</f>
        <v>1431.82</v>
      </c>
    </row>
    <row r="37">
      <c r="A37" s="2">
        <f>IFERROR(__xludf.DUMMYFUNCTION("""COMPUTED_VALUE"""),43984.66666666667)</f>
        <v>43984.66667</v>
      </c>
      <c r="B37" s="1">
        <f>IFERROR(__xludf.DUMMYFUNCTION("""COMPUTED_VALUE"""),1439.22)</f>
        <v>1439.22</v>
      </c>
    </row>
    <row r="38">
      <c r="A38" s="2">
        <f>IFERROR(__xludf.DUMMYFUNCTION("""COMPUTED_VALUE"""),43985.66666666667)</f>
        <v>43985.66667</v>
      </c>
      <c r="B38" s="1">
        <f>IFERROR(__xludf.DUMMYFUNCTION("""COMPUTED_VALUE"""),1436.38)</f>
        <v>1436.38</v>
      </c>
    </row>
    <row r="39">
      <c r="A39" s="2">
        <f>IFERROR(__xludf.DUMMYFUNCTION("""COMPUTED_VALUE"""),43986.66666666667)</f>
        <v>43986.66667</v>
      </c>
      <c r="B39" s="1">
        <f>IFERROR(__xludf.DUMMYFUNCTION("""COMPUTED_VALUE"""),1412.18)</f>
        <v>1412.18</v>
      </c>
    </row>
    <row r="40">
      <c r="A40" s="2">
        <f>IFERROR(__xludf.DUMMYFUNCTION("""COMPUTED_VALUE"""),43987.66666666667)</f>
        <v>43987.66667</v>
      </c>
      <c r="B40" s="1">
        <f>IFERROR(__xludf.DUMMYFUNCTION("""COMPUTED_VALUE"""),1438.39)</f>
        <v>1438.39</v>
      </c>
    </row>
    <row r="41">
      <c r="A41" s="2">
        <f>IFERROR(__xludf.DUMMYFUNCTION("""COMPUTED_VALUE"""),43990.66666666667)</f>
        <v>43990.66667</v>
      </c>
      <c r="B41" s="1">
        <f>IFERROR(__xludf.DUMMYFUNCTION("""COMPUTED_VALUE"""),1446.61)</f>
        <v>1446.61</v>
      </c>
    </row>
    <row r="42">
      <c r="A42" s="2">
        <f>IFERROR(__xludf.DUMMYFUNCTION("""COMPUTED_VALUE"""),43991.66666666667)</f>
        <v>43991.66667</v>
      </c>
      <c r="B42" s="1">
        <f>IFERROR(__xludf.DUMMYFUNCTION("""COMPUTED_VALUE"""),1456.16)</f>
        <v>1456.16</v>
      </c>
    </row>
    <row r="43">
      <c r="A43" s="2">
        <f>IFERROR(__xludf.DUMMYFUNCTION("""COMPUTED_VALUE"""),43992.66666666667)</f>
        <v>43992.66667</v>
      </c>
      <c r="B43" s="1">
        <f>IFERROR(__xludf.DUMMYFUNCTION("""COMPUTED_VALUE"""),1465.85)</f>
        <v>1465.85</v>
      </c>
    </row>
    <row r="44">
      <c r="A44" s="2">
        <f>IFERROR(__xludf.DUMMYFUNCTION("""COMPUTED_VALUE"""),43993.66666666667)</f>
        <v>43993.66667</v>
      </c>
      <c r="B44" s="1">
        <f>IFERROR(__xludf.DUMMYFUNCTION("""COMPUTED_VALUE"""),1403.84)</f>
        <v>1403.84</v>
      </c>
    </row>
    <row r="45">
      <c r="A45" s="2">
        <f>IFERROR(__xludf.DUMMYFUNCTION("""COMPUTED_VALUE"""),43994.66666666667)</f>
        <v>43994.66667</v>
      </c>
      <c r="B45" s="1">
        <f>IFERROR(__xludf.DUMMYFUNCTION("""COMPUTED_VALUE"""),1413.18)</f>
        <v>1413.18</v>
      </c>
    </row>
    <row r="46">
      <c r="A46" s="2">
        <f>IFERROR(__xludf.DUMMYFUNCTION("""COMPUTED_VALUE"""),43997.66666666667)</f>
        <v>43997.66667</v>
      </c>
      <c r="B46" s="1">
        <f>IFERROR(__xludf.DUMMYFUNCTION("""COMPUTED_VALUE"""),1419.85)</f>
        <v>1419.85</v>
      </c>
    </row>
    <row r="47">
      <c r="A47" s="2">
        <f>IFERROR(__xludf.DUMMYFUNCTION("""COMPUTED_VALUE"""),43998.66666666667)</f>
        <v>43998.66667</v>
      </c>
      <c r="B47" s="1">
        <f>IFERROR(__xludf.DUMMYFUNCTION("""COMPUTED_VALUE"""),1442.72)</f>
        <v>1442.72</v>
      </c>
    </row>
    <row r="48">
      <c r="A48" s="2">
        <f>IFERROR(__xludf.DUMMYFUNCTION("""COMPUTED_VALUE"""),43999.66666666667)</f>
        <v>43999.66667</v>
      </c>
      <c r="B48" s="1">
        <f>IFERROR(__xludf.DUMMYFUNCTION("""COMPUTED_VALUE"""),1451.12)</f>
        <v>1451.12</v>
      </c>
    </row>
    <row r="49">
      <c r="A49" s="2">
        <f>IFERROR(__xludf.DUMMYFUNCTION("""COMPUTED_VALUE"""),44000.66666666667)</f>
        <v>44000.66667</v>
      </c>
      <c r="B49" s="1">
        <f>IFERROR(__xludf.DUMMYFUNCTION("""COMPUTED_VALUE"""),1435.96)</f>
        <v>1435.96</v>
      </c>
    </row>
    <row r="50">
      <c r="A50" s="2">
        <f>IFERROR(__xludf.DUMMYFUNCTION("""COMPUTED_VALUE"""),44001.66666666667)</f>
        <v>44001.66667</v>
      </c>
      <c r="B50" s="1">
        <f>IFERROR(__xludf.DUMMYFUNCTION("""COMPUTED_VALUE"""),1431.72)</f>
        <v>1431.72</v>
      </c>
    </row>
    <row r="51">
      <c r="A51" s="2">
        <f>IFERROR(__xludf.DUMMYFUNCTION("""COMPUTED_VALUE"""),44004.66666666667)</f>
        <v>44004.66667</v>
      </c>
      <c r="B51" s="1">
        <f>IFERROR(__xludf.DUMMYFUNCTION("""COMPUTED_VALUE"""),1451.86)</f>
        <v>1451.86</v>
      </c>
    </row>
    <row r="52">
      <c r="A52" s="2">
        <f>IFERROR(__xludf.DUMMYFUNCTION("""COMPUTED_VALUE"""),44005.66666666667)</f>
        <v>44005.66667</v>
      </c>
      <c r="B52" s="1">
        <f>IFERROR(__xludf.DUMMYFUNCTION("""COMPUTED_VALUE"""),1464.41)</f>
        <v>1464.41</v>
      </c>
    </row>
    <row r="53">
      <c r="A53" s="2">
        <f>IFERROR(__xludf.DUMMYFUNCTION("""COMPUTED_VALUE"""),44006.66666666667)</f>
        <v>44006.66667</v>
      </c>
      <c r="B53" s="1">
        <f>IFERROR(__xludf.DUMMYFUNCTION("""COMPUTED_VALUE"""),1431.97)</f>
        <v>1431.97</v>
      </c>
    </row>
    <row r="54">
      <c r="A54" s="2">
        <f>IFERROR(__xludf.DUMMYFUNCTION("""COMPUTED_VALUE"""),44007.66666666667)</f>
        <v>44007.66667</v>
      </c>
      <c r="B54" s="1">
        <f>IFERROR(__xludf.DUMMYFUNCTION("""COMPUTED_VALUE"""),1441.33)</f>
        <v>1441.33</v>
      </c>
    </row>
    <row r="55">
      <c r="A55" s="2">
        <f>IFERROR(__xludf.DUMMYFUNCTION("""COMPUTED_VALUE"""),44008.66666666667)</f>
        <v>44008.66667</v>
      </c>
      <c r="B55" s="1">
        <f>IFERROR(__xludf.DUMMYFUNCTION("""COMPUTED_VALUE"""),1359.9)</f>
        <v>1359.9</v>
      </c>
    </row>
    <row r="56">
      <c r="A56" s="2">
        <f>IFERROR(__xludf.DUMMYFUNCTION("""COMPUTED_VALUE"""),44011.66666666667)</f>
        <v>44011.66667</v>
      </c>
      <c r="B56" s="1">
        <f>IFERROR(__xludf.DUMMYFUNCTION("""COMPUTED_VALUE"""),1394.97)</f>
        <v>1394.97</v>
      </c>
    </row>
    <row r="57">
      <c r="A57" s="2">
        <f>IFERROR(__xludf.DUMMYFUNCTION("""COMPUTED_VALUE"""),44012.66666666667)</f>
        <v>44012.66667</v>
      </c>
      <c r="B57" s="1">
        <f>IFERROR(__xludf.DUMMYFUNCTION("""COMPUTED_VALUE"""),1413.61)</f>
        <v>1413.61</v>
      </c>
    </row>
    <row r="58">
      <c r="A58" s="2">
        <f>IFERROR(__xludf.DUMMYFUNCTION("""COMPUTED_VALUE"""),44013.66666666667)</f>
        <v>44013.66667</v>
      </c>
      <c r="B58" s="1">
        <f>IFERROR(__xludf.DUMMYFUNCTION("""COMPUTED_VALUE"""),1438.04)</f>
        <v>1438.04</v>
      </c>
    </row>
    <row r="59">
      <c r="A59" s="2">
        <f>IFERROR(__xludf.DUMMYFUNCTION("""COMPUTED_VALUE"""),44014.66666666667)</f>
        <v>44014.66667</v>
      </c>
      <c r="B59" s="1">
        <f>IFERROR(__xludf.DUMMYFUNCTION("""COMPUTED_VALUE"""),1464.7)</f>
        <v>1464.7</v>
      </c>
    </row>
    <row r="60">
      <c r="A60" s="2">
        <f>IFERROR(__xludf.DUMMYFUNCTION("""COMPUTED_VALUE"""),44018.66666666667)</f>
        <v>44018.66667</v>
      </c>
      <c r="B60" s="1">
        <f>IFERROR(__xludf.DUMMYFUNCTION("""COMPUTED_VALUE"""),1495.7)</f>
        <v>1495.7</v>
      </c>
    </row>
    <row r="61">
      <c r="A61" s="2">
        <f>IFERROR(__xludf.DUMMYFUNCTION("""COMPUTED_VALUE"""),44019.66666666667)</f>
        <v>44019.66667</v>
      </c>
      <c r="B61" s="1">
        <f>IFERROR(__xludf.DUMMYFUNCTION("""COMPUTED_VALUE"""),1485.18)</f>
        <v>1485.18</v>
      </c>
    </row>
    <row r="62">
      <c r="A62" s="2">
        <f>IFERROR(__xludf.DUMMYFUNCTION("""COMPUTED_VALUE"""),44020.66666666667)</f>
        <v>44020.66667</v>
      </c>
      <c r="B62" s="1">
        <f>IFERROR(__xludf.DUMMYFUNCTION("""COMPUTED_VALUE"""),1496.0)</f>
        <v>1496</v>
      </c>
    </row>
    <row r="63">
      <c r="A63" s="2">
        <f>IFERROR(__xludf.DUMMYFUNCTION("""COMPUTED_VALUE"""),44021.66666666667)</f>
        <v>44021.66667</v>
      </c>
      <c r="B63" s="1">
        <f>IFERROR(__xludf.DUMMYFUNCTION("""COMPUTED_VALUE"""),1510.99)</f>
        <v>1510.99</v>
      </c>
    </row>
    <row r="64">
      <c r="A64" s="2">
        <f>IFERROR(__xludf.DUMMYFUNCTION("""COMPUTED_VALUE"""),44022.66666666667)</f>
        <v>44022.66667</v>
      </c>
      <c r="B64" s="1">
        <f>IFERROR(__xludf.DUMMYFUNCTION("""COMPUTED_VALUE"""),1541.74)</f>
        <v>1541.74</v>
      </c>
    </row>
    <row r="65">
      <c r="A65" s="2">
        <f>IFERROR(__xludf.DUMMYFUNCTION("""COMPUTED_VALUE"""),44025.66666666667)</f>
        <v>44025.66667</v>
      </c>
      <c r="B65" s="1">
        <f>IFERROR(__xludf.DUMMYFUNCTION("""COMPUTED_VALUE"""),1511.34)</f>
        <v>1511.34</v>
      </c>
    </row>
    <row r="66">
      <c r="A66" s="2">
        <f>IFERROR(__xludf.DUMMYFUNCTION("""COMPUTED_VALUE"""),44026.66666666667)</f>
        <v>44026.66667</v>
      </c>
      <c r="B66" s="1">
        <f>IFERROR(__xludf.DUMMYFUNCTION("""COMPUTED_VALUE"""),1520.58)</f>
        <v>1520.58</v>
      </c>
    </row>
    <row r="67">
      <c r="A67" s="2">
        <f>IFERROR(__xludf.DUMMYFUNCTION("""COMPUTED_VALUE"""),44027.66666666667)</f>
        <v>44027.66667</v>
      </c>
      <c r="B67" s="1">
        <f>IFERROR(__xludf.DUMMYFUNCTION("""COMPUTED_VALUE"""),1513.64)</f>
        <v>1513.64</v>
      </c>
    </row>
    <row r="68">
      <c r="A68" s="2">
        <f>IFERROR(__xludf.DUMMYFUNCTION("""COMPUTED_VALUE"""),44028.66666666667)</f>
        <v>44028.66667</v>
      </c>
      <c r="B68" s="1">
        <f>IFERROR(__xludf.DUMMYFUNCTION("""COMPUTED_VALUE"""),1518.0)</f>
        <v>1518</v>
      </c>
    </row>
    <row r="69">
      <c r="A69" s="2">
        <f>IFERROR(__xludf.DUMMYFUNCTION("""COMPUTED_VALUE"""),44029.66666666667)</f>
        <v>44029.66667</v>
      </c>
      <c r="B69" s="1">
        <f>IFERROR(__xludf.DUMMYFUNCTION("""COMPUTED_VALUE"""),1515.55)</f>
        <v>1515.55</v>
      </c>
    </row>
    <row r="70">
      <c r="A70" s="2">
        <f>IFERROR(__xludf.DUMMYFUNCTION("""COMPUTED_VALUE"""),44032.66666666667)</f>
        <v>44032.66667</v>
      </c>
      <c r="B70" s="1">
        <f>IFERROR(__xludf.DUMMYFUNCTION("""COMPUTED_VALUE"""),1565.72)</f>
        <v>1565.72</v>
      </c>
    </row>
    <row r="71">
      <c r="A71" s="2">
        <f>IFERROR(__xludf.DUMMYFUNCTION("""COMPUTED_VALUE"""),44033.66666666667)</f>
        <v>44033.66667</v>
      </c>
      <c r="B71" s="1">
        <f>IFERROR(__xludf.DUMMYFUNCTION("""COMPUTED_VALUE"""),1558.42)</f>
        <v>1558.42</v>
      </c>
    </row>
    <row r="72">
      <c r="A72" s="2">
        <f>IFERROR(__xludf.DUMMYFUNCTION("""COMPUTED_VALUE"""),44034.66666666667)</f>
        <v>44034.66667</v>
      </c>
      <c r="B72" s="1">
        <f>IFERROR(__xludf.DUMMYFUNCTION("""COMPUTED_VALUE"""),1568.49)</f>
        <v>1568.49</v>
      </c>
    </row>
    <row r="73">
      <c r="A73" s="2">
        <f>IFERROR(__xludf.DUMMYFUNCTION("""COMPUTED_VALUE"""),44035.66666666667)</f>
        <v>44035.66667</v>
      </c>
      <c r="B73" s="1">
        <f>IFERROR(__xludf.DUMMYFUNCTION("""COMPUTED_VALUE"""),1515.68)</f>
        <v>1515.68</v>
      </c>
    </row>
    <row r="74">
      <c r="A74" s="2">
        <f>IFERROR(__xludf.DUMMYFUNCTION("""COMPUTED_VALUE"""),44036.66666666667)</f>
        <v>44036.66667</v>
      </c>
      <c r="B74" s="1">
        <f>IFERROR(__xludf.DUMMYFUNCTION("""COMPUTED_VALUE"""),1511.87)</f>
        <v>1511.87</v>
      </c>
    </row>
    <row r="75">
      <c r="A75" s="2">
        <f>IFERROR(__xludf.DUMMYFUNCTION("""COMPUTED_VALUE"""),44039.66666666667)</f>
        <v>44039.66667</v>
      </c>
      <c r="B75" s="1">
        <f>IFERROR(__xludf.DUMMYFUNCTION("""COMPUTED_VALUE"""),1530.2)</f>
        <v>1530.2</v>
      </c>
    </row>
    <row r="76">
      <c r="A76" s="2">
        <f>IFERROR(__xludf.DUMMYFUNCTION("""COMPUTED_VALUE"""),44040.66666666667)</f>
        <v>44040.66667</v>
      </c>
      <c r="B76" s="1">
        <f>IFERROR(__xludf.DUMMYFUNCTION("""COMPUTED_VALUE"""),1500.34)</f>
        <v>1500.34</v>
      </c>
    </row>
    <row r="77">
      <c r="A77" s="2">
        <f>IFERROR(__xludf.DUMMYFUNCTION("""COMPUTED_VALUE"""),44041.66666666667)</f>
        <v>44041.66667</v>
      </c>
      <c r="B77" s="1">
        <f>IFERROR(__xludf.DUMMYFUNCTION("""COMPUTED_VALUE"""),1522.02)</f>
        <v>1522.02</v>
      </c>
    </row>
    <row r="78">
      <c r="A78" s="2">
        <f>IFERROR(__xludf.DUMMYFUNCTION("""COMPUTED_VALUE"""),44042.66666666667)</f>
        <v>44042.66667</v>
      </c>
      <c r="B78" s="1">
        <f>IFERROR(__xludf.DUMMYFUNCTION("""COMPUTED_VALUE"""),1531.45)</f>
        <v>1531.45</v>
      </c>
    </row>
    <row r="79">
      <c r="A79" s="2">
        <f>IFERROR(__xludf.DUMMYFUNCTION("""COMPUTED_VALUE"""),44043.66666666667)</f>
        <v>44043.66667</v>
      </c>
      <c r="B79" s="1">
        <f>IFERROR(__xludf.DUMMYFUNCTION("""COMPUTED_VALUE"""),1482.96)</f>
        <v>1482.96</v>
      </c>
    </row>
    <row r="80">
      <c r="A80" s="2">
        <f>IFERROR(__xludf.DUMMYFUNCTION("""COMPUTED_VALUE"""),44046.66666666667)</f>
        <v>44046.66667</v>
      </c>
      <c r="B80" s="1">
        <f>IFERROR(__xludf.DUMMYFUNCTION("""COMPUTED_VALUE"""),1474.45)</f>
        <v>1474.45</v>
      </c>
    </row>
    <row r="81">
      <c r="A81" s="2">
        <f>IFERROR(__xludf.DUMMYFUNCTION("""COMPUTED_VALUE"""),44047.66666666667)</f>
        <v>44047.66667</v>
      </c>
      <c r="B81" s="1">
        <f>IFERROR(__xludf.DUMMYFUNCTION("""COMPUTED_VALUE"""),1464.97)</f>
        <v>1464.97</v>
      </c>
    </row>
    <row r="82">
      <c r="A82" s="2">
        <f>IFERROR(__xludf.DUMMYFUNCTION("""COMPUTED_VALUE"""),44048.66666666667)</f>
        <v>44048.66667</v>
      </c>
      <c r="B82" s="1">
        <f>IFERROR(__xludf.DUMMYFUNCTION("""COMPUTED_VALUE"""),1473.61)</f>
        <v>1473.61</v>
      </c>
    </row>
    <row r="83">
      <c r="A83" s="2">
        <f>IFERROR(__xludf.DUMMYFUNCTION("""COMPUTED_VALUE"""),44049.66666666667)</f>
        <v>44049.66667</v>
      </c>
      <c r="B83" s="1">
        <f>IFERROR(__xludf.DUMMYFUNCTION("""COMPUTED_VALUE"""),1500.1)</f>
        <v>1500.1</v>
      </c>
    </row>
    <row r="84">
      <c r="A84" s="2">
        <f>IFERROR(__xludf.DUMMYFUNCTION("""COMPUTED_VALUE"""),44050.66666666667)</f>
        <v>44050.66667</v>
      </c>
      <c r="B84" s="1">
        <f>IFERROR(__xludf.DUMMYFUNCTION("""COMPUTED_VALUE"""),1494.49)</f>
        <v>1494.49</v>
      </c>
    </row>
    <row r="85">
      <c r="A85" s="2">
        <f>IFERROR(__xludf.DUMMYFUNCTION("""COMPUTED_VALUE"""),44053.66666666667)</f>
        <v>44053.66667</v>
      </c>
      <c r="B85" s="1">
        <f>IFERROR(__xludf.DUMMYFUNCTION("""COMPUTED_VALUE"""),1496.1)</f>
        <v>1496.1</v>
      </c>
    </row>
    <row r="86">
      <c r="A86" s="2">
        <f>IFERROR(__xludf.DUMMYFUNCTION("""COMPUTED_VALUE"""),44054.66666666667)</f>
        <v>44054.66667</v>
      </c>
      <c r="B86" s="1">
        <f>IFERROR(__xludf.DUMMYFUNCTION("""COMPUTED_VALUE"""),1480.32)</f>
        <v>1480.32</v>
      </c>
    </row>
    <row r="87">
      <c r="A87" s="2">
        <f>IFERROR(__xludf.DUMMYFUNCTION("""COMPUTED_VALUE"""),44055.66666666667)</f>
        <v>44055.66667</v>
      </c>
      <c r="B87" s="1">
        <f>IFERROR(__xludf.DUMMYFUNCTION("""COMPUTED_VALUE"""),1506.62)</f>
        <v>1506.62</v>
      </c>
    </row>
    <row r="88">
      <c r="A88" s="2">
        <f>IFERROR(__xludf.DUMMYFUNCTION("""COMPUTED_VALUE"""),44056.66666666667)</f>
        <v>44056.66667</v>
      </c>
      <c r="B88" s="1">
        <f>IFERROR(__xludf.DUMMYFUNCTION("""COMPUTED_VALUE"""),1518.45)</f>
        <v>1518.45</v>
      </c>
    </row>
    <row r="89">
      <c r="A89" s="2">
        <f>IFERROR(__xludf.DUMMYFUNCTION("""COMPUTED_VALUE"""),44057.66666666667)</f>
        <v>44057.66667</v>
      </c>
      <c r="B89" s="1">
        <f>IFERROR(__xludf.DUMMYFUNCTION("""COMPUTED_VALUE"""),1507.73)</f>
        <v>1507.73</v>
      </c>
    </row>
    <row r="90">
      <c r="A90" s="2">
        <f>IFERROR(__xludf.DUMMYFUNCTION("""COMPUTED_VALUE"""),44060.66666666667)</f>
        <v>44060.66667</v>
      </c>
      <c r="B90" s="1">
        <f>IFERROR(__xludf.DUMMYFUNCTION("""COMPUTED_VALUE"""),1517.98)</f>
        <v>1517.98</v>
      </c>
    </row>
    <row r="91">
      <c r="A91" s="2">
        <f>IFERROR(__xludf.DUMMYFUNCTION("""COMPUTED_VALUE"""),44061.66666666667)</f>
        <v>44061.66667</v>
      </c>
      <c r="B91" s="1">
        <f>IFERROR(__xludf.DUMMYFUNCTION("""COMPUTED_VALUE"""),1558.6)</f>
        <v>1558.6</v>
      </c>
    </row>
    <row r="92">
      <c r="A92" s="2">
        <f>IFERROR(__xludf.DUMMYFUNCTION("""COMPUTED_VALUE"""),44062.66666666667)</f>
        <v>44062.66667</v>
      </c>
      <c r="B92" s="1">
        <f>IFERROR(__xludf.DUMMYFUNCTION("""COMPUTED_VALUE"""),1547.53)</f>
        <v>1547.53</v>
      </c>
    </row>
    <row r="93">
      <c r="A93" s="2">
        <f>IFERROR(__xludf.DUMMYFUNCTION("""COMPUTED_VALUE"""),44063.66666666667)</f>
        <v>44063.66667</v>
      </c>
      <c r="B93" s="1">
        <f>IFERROR(__xludf.DUMMYFUNCTION("""COMPUTED_VALUE"""),1581.75)</f>
        <v>1581.75</v>
      </c>
    </row>
    <row r="94">
      <c r="A94" s="2">
        <f>IFERROR(__xludf.DUMMYFUNCTION("""COMPUTED_VALUE"""),44064.66666666667)</f>
        <v>44064.66667</v>
      </c>
      <c r="B94" s="1">
        <f>IFERROR(__xludf.DUMMYFUNCTION("""COMPUTED_VALUE"""),1580.42)</f>
        <v>1580.42</v>
      </c>
    </row>
    <row r="95">
      <c r="A95" s="2">
        <f>IFERROR(__xludf.DUMMYFUNCTION("""COMPUTED_VALUE"""),44067.66666666667)</f>
        <v>44067.66667</v>
      </c>
      <c r="B95" s="1">
        <f>IFERROR(__xludf.DUMMYFUNCTION("""COMPUTED_VALUE"""),1588.2)</f>
        <v>1588.2</v>
      </c>
    </row>
    <row r="96">
      <c r="A96" s="2">
        <f>IFERROR(__xludf.DUMMYFUNCTION("""COMPUTED_VALUE"""),44068.66666666667)</f>
        <v>44068.66667</v>
      </c>
      <c r="B96" s="1">
        <f>IFERROR(__xludf.DUMMYFUNCTION("""COMPUTED_VALUE"""),1608.22)</f>
        <v>1608.22</v>
      </c>
    </row>
    <row r="97">
      <c r="A97" s="2">
        <f>IFERROR(__xludf.DUMMYFUNCTION("""COMPUTED_VALUE"""),44069.66666666667)</f>
        <v>44069.66667</v>
      </c>
      <c r="B97" s="1">
        <f>IFERROR(__xludf.DUMMYFUNCTION("""COMPUTED_VALUE"""),1652.38)</f>
        <v>1652.38</v>
      </c>
    </row>
    <row r="98">
      <c r="A98" s="2">
        <f>IFERROR(__xludf.DUMMYFUNCTION("""COMPUTED_VALUE"""),44070.66666666667)</f>
        <v>44070.66667</v>
      </c>
      <c r="B98" s="1">
        <f>IFERROR(__xludf.DUMMYFUNCTION("""COMPUTED_VALUE"""),1634.33)</f>
        <v>1634.33</v>
      </c>
    </row>
    <row r="99">
      <c r="A99" s="2">
        <f>IFERROR(__xludf.DUMMYFUNCTION("""COMPUTED_VALUE"""),44071.66666666667)</f>
        <v>44071.66667</v>
      </c>
      <c r="B99" s="1">
        <f>IFERROR(__xludf.DUMMYFUNCTION("""COMPUTED_VALUE"""),1644.41)</f>
        <v>1644.41</v>
      </c>
    </row>
    <row r="100">
      <c r="A100" s="2">
        <f>IFERROR(__xludf.DUMMYFUNCTION("""COMPUTED_VALUE"""),44074.66666666667)</f>
        <v>44074.66667</v>
      </c>
      <c r="B100" s="1">
        <f>IFERROR(__xludf.DUMMYFUNCTION("""COMPUTED_VALUE"""),1634.18)</f>
        <v>1634.18</v>
      </c>
    </row>
    <row r="101">
      <c r="A101" s="2">
        <f>IFERROR(__xludf.DUMMYFUNCTION("""COMPUTED_VALUE"""),44075.66666666667)</f>
        <v>44075.66667</v>
      </c>
      <c r="B101" s="1">
        <f>IFERROR(__xludf.DUMMYFUNCTION("""COMPUTED_VALUE"""),1660.71)</f>
        <v>1660.71</v>
      </c>
    </row>
    <row r="102">
      <c r="A102" s="2">
        <f>IFERROR(__xludf.DUMMYFUNCTION("""COMPUTED_VALUE"""),44076.66666666667)</f>
        <v>44076.66667</v>
      </c>
      <c r="B102" s="1">
        <f>IFERROR(__xludf.DUMMYFUNCTION("""COMPUTED_VALUE"""),1728.28)</f>
        <v>1728.28</v>
      </c>
    </row>
    <row r="103">
      <c r="A103" s="2">
        <f>IFERROR(__xludf.DUMMYFUNCTION("""COMPUTED_VALUE"""),44077.66666666667)</f>
        <v>44077.66667</v>
      </c>
      <c r="B103" s="1">
        <f>IFERROR(__xludf.DUMMYFUNCTION("""COMPUTED_VALUE"""),1641.84)</f>
        <v>1641.84</v>
      </c>
    </row>
    <row r="104">
      <c r="A104" s="2">
        <f>IFERROR(__xludf.DUMMYFUNCTION("""COMPUTED_VALUE"""),44078.66666666667)</f>
        <v>44078.66667</v>
      </c>
      <c r="B104" s="1">
        <f>IFERROR(__xludf.DUMMYFUNCTION("""COMPUTED_VALUE"""),1591.04)</f>
        <v>1591.04</v>
      </c>
    </row>
    <row r="105">
      <c r="A105" s="2">
        <f>IFERROR(__xludf.DUMMYFUNCTION("""COMPUTED_VALUE"""),44082.66666666667)</f>
        <v>44082.66667</v>
      </c>
      <c r="B105" s="1">
        <f>IFERROR(__xludf.DUMMYFUNCTION("""COMPUTED_VALUE"""),1532.39)</f>
        <v>1532.39</v>
      </c>
    </row>
    <row r="106">
      <c r="A106" s="2">
        <f>IFERROR(__xludf.DUMMYFUNCTION("""COMPUTED_VALUE"""),44083.66666666667)</f>
        <v>44083.66667</v>
      </c>
      <c r="B106" s="1">
        <f>IFERROR(__xludf.DUMMYFUNCTION("""COMPUTED_VALUE"""),1556.96)</f>
        <v>1556.96</v>
      </c>
    </row>
    <row r="107">
      <c r="A107" s="2">
        <f>IFERROR(__xludf.DUMMYFUNCTION("""COMPUTED_VALUE"""),44084.66666666667)</f>
        <v>44084.66667</v>
      </c>
      <c r="B107" s="1">
        <f>IFERROR(__xludf.DUMMYFUNCTION("""COMPUTED_VALUE"""),1532.02)</f>
        <v>1532.02</v>
      </c>
    </row>
    <row r="108">
      <c r="A108" s="2">
        <f>IFERROR(__xludf.DUMMYFUNCTION("""COMPUTED_VALUE"""),44085.66666666667)</f>
        <v>44085.66667</v>
      </c>
      <c r="B108" s="1">
        <f>IFERROR(__xludf.DUMMYFUNCTION("""COMPUTED_VALUE"""),1520.72)</f>
        <v>1520.72</v>
      </c>
    </row>
    <row r="109">
      <c r="A109" s="2">
        <f>IFERROR(__xludf.DUMMYFUNCTION("""COMPUTED_VALUE"""),44088.66666666667)</f>
        <v>44088.66667</v>
      </c>
      <c r="B109" s="1">
        <f>IFERROR(__xludf.DUMMYFUNCTION("""COMPUTED_VALUE"""),1519.28)</f>
        <v>1519.28</v>
      </c>
    </row>
    <row r="110">
      <c r="A110" s="2">
        <f>IFERROR(__xludf.DUMMYFUNCTION("""COMPUTED_VALUE"""),44089.66666666667)</f>
        <v>44089.66667</v>
      </c>
      <c r="B110" s="1">
        <f>IFERROR(__xludf.DUMMYFUNCTION("""COMPUTED_VALUE"""),1541.44)</f>
        <v>1541.44</v>
      </c>
    </row>
    <row r="111">
      <c r="A111" s="2">
        <f>IFERROR(__xludf.DUMMYFUNCTION("""COMPUTED_VALUE"""),44090.66666666667)</f>
        <v>44090.66667</v>
      </c>
      <c r="B111" s="1">
        <f>IFERROR(__xludf.DUMMYFUNCTION("""COMPUTED_VALUE"""),1520.9)</f>
        <v>1520.9</v>
      </c>
    </row>
    <row r="112">
      <c r="A112" s="2">
        <f>IFERROR(__xludf.DUMMYFUNCTION("""COMPUTED_VALUE"""),44091.66666666667)</f>
        <v>44091.66667</v>
      </c>
      <c r="B112" s="1">
        <f>IFERROR(__xludf.DUMMYFUNCTION("""COMPUTED_VALUE"""),1495.53)</f>
        <v>1495.53</v>
      </c>
    </row>
    <row r="113">
      <c r="A113" s="2">
        <f>IFERROR(__xludf.DUMMYFUNCTION("""COMPUTED_VALUE"""),44092.66666666667)</f>
        <v>44092.66667</v>
      </c>
      <c r="B113" s="1">
        <f>IFERROR(__xludf.DUMMYFUNCTION("""COMPUTED_VALUE"""),1459.99)</f>
        <v>1459.99</v>
      </c>
    </row>
    <row r="114">
      <c r="A114" s="2">
        <f>IFERROR(__xludf.DUMMYFUNCTION("""COMPUTED_VALUE"""),44095.66666666667)</f>
        <v>44095.66667</v>
      </c>
      <c r="B114" s="1">
        <f>IFERROR(__xludf.DUMMYFUNCTION("""COMPUTED_VALUE"""),1431.16)</f>
        <v>1431.16</v>
      </c>
    </row>
    <row r="115">
      <c r="A115" s="2">
        <f>IFERROR(__xludf.DUMMYFUNCTION("""COMPUTED_VALUE"""),44096.66666666667)</f>
        <v>44096.66667</v>
      </c>
      <c r="B115" s="1">
        <f>IFERROR(__xludf.DUMMYFUNCTION("""COMPUTED_VALUE"""),1465.46)</f>
        <v>1465.46</v>
      </c>
    </row>
    <row r="116">
      <c r="A116" s="2">
        <f>IFERROR(__xludf.DUMMYFUNCTION("""COMPUTED_VALUE"""),44097.66666666667)</f>
        <v>44097.66667</v>
      </c>
      <c r="B116" s="1">
        <f>IFERROR(__xludf.DUMMYFUNCTION("""COMPUTED_VALUE"""),1415.21)</f>
        <v>1415.21</v>
      </c>
    </row>
    <row r="117">
      <c r="A117" s="2">
        <f>IFERROR(__xludf.DUMMYFUNCTION("""COMPUTED_VALUE"""),44098.66666666667)</f>
        <v>44098.66667</v>
      </c>
      <c r="B117" s="1">
        <f>IFERROR(__xludf.DUMMYFUNCTION("""COMPUTED_VALUE"""),1428.29)</f>
        <v>1428.29</v>
      </c>
    </row>
    <row r="118">
      <c r="A118" s="2">
        <f>IFERROR(__xludf.DUMMYFUNCTION("""COMPUTED_VALUE"""),44099.66666666667)</f>
        <v>44099.66667</v>
      </c>
      <c r="B118" s="1">
        <f>IFERROR(__xludf.DUMMYFUNCTION("""COMPUTED_VALUE"""),1444.96)</f>
        <v>1444.96</v>
      </c>
    </row>
    <row r="119">
      <c r="A119" s="2">
        <f>IFERROR(__xludf.DUMMYFUNCTION("""COMPUTED_VALUE"""),44102.66666666667)</f>
        <v>44102.66667</v>
      </c>
      <c r="B119" s="1">
        <f>IFERROR(__xludf.DUMMYFUNCTION("""COMPUTED_VALUE"""),1464.52)</f>
        <v>1464.52</v>
      </c>
    </row>
    <row r="120">
      <c r="A120" s="2">
        <f>IFERROR(__xludf.DUMMYFUNCTION("""COMPUTED_VALUE"""),44103.66666666667)</f>
        <v>44103.66667</v>
      </c>
      <c r="B120" s="1">
        <f>IFERROR(__xludf.DUMMYFUNCTION("""COMPUTED_VALUE"""),1469.33)</f>
        <v>1469.33</v>
      </c>
    </row>
    <row r="121">
      <c r="A121" s="2">
        <f>IFERROR(__xludf.DUMMYFUNCTION("""COMPUTED_VALUE"""),44104.66666666667)</f>
        <v>44104.66667</v>
      </c>
      <c r="B121" s="1">
        <f>IFERROR(__xludf.DUMMYFUNCTION("""COMPUTED_VALUE"""),1469.6)</f>
        <v>1469.6</v>
      </c>
    </row>
    <row r="122">
      <c r="A122" s="2">
        <f>IFERROR(__xludf.DUMMYFUNCTION("""COMPUTED_VALUE"""),44105.66666666667)</f>
        <v>44105.66667</v>
      </c>
      <c r="B122" s="1">
        <f>IFERROR(__xludf.DUMMYFUNCTION("""COMPUTED_VALUE"""),1490.09)</f>
        <v>1490.09</v>
      </c>
    </row>
    <row r="123">
      <c r="A123" s="2">
        <f>IFERROR(__xludf.DUMMYFUNCTION("""COMPUTED_VALUE"""),44106.66666666667)</f>
        <v>44106.66667</v>
      </c>
      <c r="B123" s="1">
        <f>IFERROR(__xludf.DUMMYFUNCTION("""COMPUTED_VALUE"""),1458.42)</f>
        <v>1458.42</v>
      </c>
    </row>
    <row r="124">
      <c r="A124" s="2">
        <f>IFERROR(__xludf.DUMMYFUNCTION("""COMPUTED_VALUE"""),44109.66666666667)</f>
        <v>44109.66667</v>
      </c>
      <c r="B124" s="1">
        <f>IFERROR(__xludf.DUMMYFUNCTION("""COMPUTED_VALUE"""),1486.02)</f>
        <v>1486.02</v>
      </c>
    </row>
    <row r="125">
      <c r="A125" s="2">
        <f>IFERROR(__xludf.DUMMYFUNCTION("""COMPUTED_VALUE"""),44110.66666666667)</f>
        <v>44110.66667</v>
      </c>
      <c r="B125" s="1">
        <f>IFERROR(__xludf.DUMMYFUNCTION("""COMPUTED_VALUE"""),1453.44)</f>
        <v>1453.44</v>
      </c>
    </row>
    <row r="126">
      <c r="A126" s="2">
        <f>IFERROR(__xludf.DUMMYFUNCTION("""COMPUTED_VALUE"""),44111.66666666667)</f>
        <v>44111.66667</v>
      </c>
      <c r="B126" s="1">
        <f>IFERROR(__xludf.DUMMYFUNCTION("""COMPUTED_VALUE"""),1460.29)</f>
        <v>1460.29</v>
      </c>
    </row>
    <row r="127">
      <c r="A127" s="2">
        <f>IFERROR(__xludf.DUMMYFUNCTION("""COMPUTED_VALUE"""),44112.66666666667)</f>
        <v>44112.66667</v>
      </c>
      <c r="B127" s="1">
        <f>IFERROR(__xludf.DUMMYFUNCTION("""COMPUTED_VALUE"""),1485.93)</f>
        <v>1485.93</v>
      </c>
    </row>
    <row r="128">
      <c r="A128" s="2">
        <f>IFERROR(__xludf.DUMMYFUNCTION("""COMPUTED_VALUE"""),44113.66666666667)</f>
        <v>44113.66667</v>
      </c>
      <c r="B128" s="1">
        <f>IFERROR(__xludf.DUMMYFUNCTION("""COMPUTED_VALUE"""),1515.22)</f>
        <v>1515.22</v>
      </c>
    </row>
    <row r="129">
      <c r="A129" s="2">
        <f>IFERROR(__xludf.DUMMYFUNCTION("""COMPUTED_VALUE"""),44116.66666666667)</f>
        <v>44116.66667</v>
      </c>
      <c r="B129" s="1">
        <f>IFERROR(__xludf.DUMMYFUNCTION("""COMPUTED_VALUE"""),1569.15)</f>
        <v>1569.15</v>
      </c>
    </row>
    <row r="130">
      <c r="A130" s="2">
        <f>IFERROR(__xludf.DUMMYFUNCTION("""COMPUTED_VALUE"""),44117.66666666667)</f>
        <v>44117.66667</v>
      </c>
      <c r="B130" s="1">
        <f>IFERROR(__xludf.DUMMYFUNCTION("""COMPUTED_VALUE"""),1571.68)</f>
        <v>1571.68</v>
      </c>
    </row>
    <row r="131">
      <c r="A131" s="2">
        <f>IFERROR(__xludf.DUMMYFUNCTION("""COMPUTED_VALUE"""),44118.66666666667)</f>
        <v>44118.66667</v>
      </c>
      <c r="B131" s="1">
        <f>IFERROR(__xludf.DUMMYFUNCTION("""COMPUTED_VALUE"""),1568.08)</f>
        <v>1568.08</v>
      </c>
    </row>
    <row r="132">
      <c r="A132" s="2">
        <f>IFERROR(__xludf.DUMMYFUNCTION("""COMPUTED_VALUE"""),44119.66666666667)</f>
        <v>44119.66667</v>
      </c>
      <c r="B132" s="1">
        <f>IFERROR(__xludf.DUMMYFUNCTION("""COMPUTED_VALUE"""),1559.13)</f>
        <v>1559.13</v>
      </c>
    </row>
    <row r="133">
      <c r="A133" s="2">
        <f>IFERROR(__xludf.DUMMYFUNCTION("""COMPUTED_VALUE"""),44120.66666666667)</f>
        <v>44120.66667</v>
      </c>
      <c r="B133" s="1">
        <f>IFERROR(__xludf.DUMMYFUNCTION("""COMPUTED_VALUE"""),1573.01)</f>
        <v>1573.01</v>
      </c>
    </row>
    <row r="134">
      <c r="A134" s="2">
        <f>IFERROR(__xludf.DUMMYFUNCTION("""COMPUTED_VALUE"""),44123.66666666667)</f>
        <v>44123.66667</v>
      </c>
      <c r="B134" s="1">
        <f>IFERROR(__xludf.DUMMYFUNCTION("""COMPUTED_VALUE"""),1534.61)</f>
        <v>1534.61</v>
      </c>
    </row>
    <row r="135">
      <c r="A135" s="2">
        <f>IFERROR(__xludf.DUMMYFUNCTION("""COMPUTED_VALUE"""),44124.66666666667)</f>
        <v>44124.66667</v>
      </c>
      <c r="B135" s="1">
        <f>IFERROR(__xludf.DUMMYFUNCTION("""COMPUTED_VALUE"""),1555.93)</f>
        <v>1555.93</v>
      </c>
    </row>
    <row r="136">
      <c r="A136" s="2">
        <f>IFERROR(__xludf.DUMMYFUNCTION("""COMPUTED_VALUE"""),44125.66666666667)</f>
        <v>44125.66667</v>
      </c>
      <c r="B136" s="1">
        <f>IFERROR(__xludf.DUMMYFUNCTION("""COMPUTED_VALUE"""),1593.31)</f>
        <v>1593.31</v>
      </c>
    </row>
    <row r="137">
      <c r="A137" s="2">
        <f>IFERROR(__xludf.DUMMYFUNCTION("""COMPUTED_VALUE"""),44126.66666666667)</f>
        <v>44126.66667</v>
      </c>
      <c r="B137" s="1">
        <f>IFERROR(__xludf.DUMMYFUNCTION("""COMPUTED_VALUE"""),1615.33)</f>
        <v>1615.33</v>
      </c>
    </row>
    <row r="138">
      <c r="A138" s="2">
        <f>IFERROR(__xludf.DUMMYFUNCTION("""COMPUTED_VALUE"""),44127.66666666667)</f>
        <v>44127.66667</v>
      </c>
      <c r="B138" s="1">
        <f>IFERROR(__xludf.DUMMYFUNCTION("""COMPUTED_VALUE"""),1641.0)</f>
        <v>1641</v>
      </c>
    </row>
    <row r="139">
      <c r="A139" s="2">
        <f>IFERROR(__xludf.DUMMYFUNCTION("""COMPUTED_VALUE"""),44130.66666666667)</f>
        <v>44130.66667</v>
      </c>
      <c r="B139" s="1">
        <f>IFERROR(__xludf.DUMMYFUNCTION("""COMPUTED_VALUE"""),1590.45)</f>
        <v>1590.45</v>
      </c>
    </row>
    <row r="140">
      <c r="A140" s="2">
        <f>IFERROR(__xludf.DUMMYFUNCTION("""COMPUTED_VALUE"""),44131.66666666667)</f>
        <v>44131.66667</v>
      </c>
      <c r="B140" s="1">
        <f>IFERROR(__xludf.DUMMYFUNCTION("""COMPUTED_VALUE"""),1604.26)</f>
        <v>1604.26</v>
      </c>
    </row>
    <row r="141">
      <c r="A141" s="2">
        <f>IFERROR(__xludf.DUMMYFUNCTION("""COMPUTED_VALUE"""),44132.66666666667)</f>
        <v>44132.66667</v>
      </c>
      <c r="B141" s="1">
        <f>IFERROR(__xludf.DUMMYFUNCTION("""COMPUTED_VALUE"""),1516.62)</f>
        <v>1516.62</v>
      </c>
    </row>
    <row r="142">
      <c r="A142" s="2">
        <f>IFERROR(__xludf.DUMMYFUNCTION("""COMPUTED_VALUE"""),44133.66666666667)</f>
        <v>44133.66667</v>
      </c>
      <c r="B142" s="1">
        <f>IFERROR(__xludf.DUMMYFUNCTION("""COMPUTED_VALUE"""),1567.24)</f>
        <v>1567.24</v>
      </c>
    </row>
    <row r="143">
      <c r="A143" s="2">
        <f>IFERROR(__xludf.DUMMYFUNCTION("""COMPUTED_VALUE"""),44134.66666666667)</f>
        <v>44134.66667</v>
      </c>
      <c r="B143" s="1">
        <f>IFERROR(__xludf.DUMMYFUNCTION("""COMPUTED_VALUE"""),1621.01)</f>
        <v>1621.01</v>
      </c>
    </row>
    <row r="144">
      <c r="A144" s="2">
        <f>IFERROR(__xludf.DUMMYFUNCTION("""COMPUTED_VALUE"""),44137.66666666667)</f>
        <v>44137.66667</v>
      </c>
      <c r="B144" s="1">
        <f>IFERROR(__xludf.DUMMYFUNCTION("""COMPUTED_VALUE"""),1626.03)</f>
        <v>1626.03</v>
      </c>
    </row>
    <row r="145">
      <c r="A145" s="2">
        <f>IFERROR(__xludf.DUMMYFUNCTION("""COMPUTED_VALUE"""),44138.66666666667)</f>
        <v>44138.66667</v>
      </c>
      <c r="B145" s="1">
        <f>IFERROR(__xludf.DUMMYFUNCTION("""COMPUTED_VALUE"""),1650.21)</f>
        <v>1650.21</v>
      </c>
    </row>
    <row r="146">
      <c r="A146" s="2">
        <f>IFERROR(__xludf.DUMMYFUNCTION("""COMPUTED_VALUE"""),44139.66666666667)</f>
        <v>44139.66667</v>
      </c>
      <c r="B146" s="1">
        <f>IFERROR(__xludf.DUMMYFUNCTION("""COMPUTED_VALUE"""),1749.13)</f>
        <v>1749.13</v>
      </c>
    </row>
    <row r="147">
      <c r="A147" s="2">
        <f>IFERROR(__xludf.DUMMYFUNCTION("""COMPUTED_VALUE"""),44140.66666666667)</f>
        <v>44140.66667</v>
      </c>
      <c r="B147" s="1">
        <f>IFERROR(__xludf.DUMMYFUNCTION("""COMPUTED_VALUE"""),1763.37)</f>
        <v>1763.37</v>
      </c>
    </row>
    <row r="148">
      <c r="A148" s="2">
        <f>IFERROR(__xludf.DUMMYFUNCTION("""COMPUTED_VALUE"""),44141.66666666667)</f>
        <v>44141.66667</v>
      </c>
      <c r="B148" s="1">
        <f>IFERROR(__xludf.DUMMYFUNCTION("""COMPUTED_VALUE"""),1761.75)</f>
        <v>1761.75</v>
      </c>
    </row>
    <row r="149">
      <c r="A149" s="2">
        <f>IFERROR(__xludf.DUMMYFUNCTION("""COMPUTED_VALUE"""),44144.66666666667)</f>
        <v>44144.66667</v>
      </c>
      <c r="B149" s="1">
        <f>IFERROR(__xludf.DUMMYFUNCTION("""COMPUTED_VALUE"""),1763.0)</f>
        <v>1763</v>
      </c>
    </row>
    <row r="150">
      <c r="A150" s="2">
        <f>IFERROR(__xludf.DUMMYFUNCTION("""COMPUTED_VALUE"""),44145.66666666667)</f>
        <v>44145.66667</v>
      </c>
      <c r="B150" s="1">
        <f>IFERROR(__xludf.DUMMYFUNCTION("""COMPUTED_VALUE"""),1740.39)</f>
        <v>1740.39</v>
      </c>
    </row>
    <row r="151">
      <c r="A151" s="2">
        <f>IFERROR(__xludf.DUMMYFUNCTION("""COMPUTED_VALUE"""),44146.66666666667)</f>
        <v>44146.66667</v>
      </c>
      <c r="B151" s="1">
        <f>IFERROR(__xludf.DUMMYFUNCTION("""COMPUTED_VALUE"""),1752.71)</f>
        <v>1752.71</v>
      </c>
    </row>
    <row r="152">
      <c r="A152" s="2">
        <f>IFERROR(__xludf.DUMMYFUNCTION("""COMPUTED_VALUE"""),44147.66666666667)</f>
        <v>44147.66667</v>
      </c>
      <c r="B152" s="1">
        <f>IFERROR(__xludf.DUMMYFUNCTION("""COMPUTED_VALUE"""),1749.84)</f>
        <v>1749.84</v>
      </c>
    </row>
    <row r="153">
      <c r="A153" s="2">
        <f>IFERROR(__xludf.DUMMYFUNCTION("""COMPUTED_VALUE"""),44148.66666666667)</f>
        <v>44148.66667</v>
      </c>
      <c r="B153" s="1">
        <f>IFERROR(__xludf.DUMMYFUNCTION("""COMPUTED_VALUE"""),1777.02)</f>
        <v>1777.02</v>
      </c>
    </row>
    <row r="154">
      <c r="A154" s="2">
        <f>IFERROR(__xludf.DUMMYFUNCTION("""COMPUTED_VALUE"""),44151.66666666667)</f>
        <v>44151.66667</v>
      </c>
      <c r="B154" s="1">
        <f>IFERROR(__xludf.DUMMYFUNCTION("""COMPUTED_VALUE"""),1781.38)</f>
        <v>1781.38</v>
      </c>
    </row>
    <row r="155">
      <c r="A155" s="2">
        <f>IFERROR(__xludf.DUMMYFUNCTION("""COMPUTED_VALUE"""),44152.66666666667)</f>
        <v>44152.66667</v>
      </c>
      <c r="B155" s="1">
        <f>IFERROR(__xludf.DUMMYFUNCTION("""COMPUTED_VALUE"""),1770.15)</f>
        <v>1770.15</v>
      </c>
    </row>
    <row r="156">
      <c r="A156" s="2">
        <f>IFERROR(__xludf.DUMMYFUNCTION("""COMPUTED_VALUE"""),44153.66666666667)</f>
        <v>44153.66667</v>
      </c>
      <c r="B156" s="1">
        <f>IFERROR(__xludf.DUMMYFUNCTION("""COMPUTED_VALUE"""),1746.78)</f>
        <v>1746.78</v>
      </c>
    </row>
    <row r="157">
      <c r="A157" s="2">
        <f>IFERROR(__xludf.DUMMYFUNCTION("""COMPUTED_VALUE"""),44154.66666666667)</f>
        <v>44154.66667</v>
      </c>
      <c r="B157" s="1">
        <f>IFERROR(__xludf.DUMMYFUNCTION("""COMPUTED_VALUE"""),1763.92)</f>
        <v>1763.92</v>
      </c>
    </row>
    <row r="158">
      <c r="A158" s="2">
        <f>IFERROR(__xludf.DUMMYFUNCTION("""COMPUTED_VALUE"""),44155.66666666667)</f>
        <v>44155.66667</v>
      </c>
      <c r="B158" s="1">
        <f>IFERROR(__xludf.DUMMYFUNCTION("""COMPUTED_VALUE"""),1742.19)</f>
        <v>1742.19</v>
      </c>
    </row>
    <row r="159">
      <c r="A159" s="2">
        <f>IFERROR(__xludf.DUMMYFUNCTION("""COMPUTED_VALUE"""),44158.66666666667)</f>
        <v>44158.66667</v>
      </c>
      <c r="B159" s="1">
        <f>IFERROR(__xludf.DUMMYFUNCTION("""COMPUTED_VALUE"""),1734.86)</f>
        <v>1734.86</v>
      </c>
    </row>
    <row r="160">
      <c r="A160" s="2">
        <f>IFERROR(__xludf.DUMMYFUNCTION("""COMPUTED_VALUE"""),44159.66666666667)</f>
        <v>44159.66667</v>
      </c>
      <c r="B160" s="1">
        <f>IFERROR(__xludf.DUMMYFUNCTION("""COMPUTED_VALUE"""),1768.88)</f>
        <v>1768.88</v>
      </c>
    </row>
    <row r="161">
      <c r="A161" s="2">
        <f>IFERROR(__xludf.DUMMYFUNCTION("""COMPUTED_VALUE"""),44160.66666666667)</f>
        <v>44160.66667</v>
      </c>
      <c r="B161" s="1">
        <f>IFERROR(__xludf.DUMMYFUNCTION("""COMPUTED_VALUE"""),1771.43)</f>
        <v>1771.43</v>
      </c>
    </row>
    <row r="162">
      <c r="A162" s="2">
        <f>IFERROR(__xludf.DUMMYFUNCTION("""COMPUTED_VALUE"""),44162.54166666667)</f>
        <v>44162.54167</v>
      </c>
      <c r="B162" s="1">
        <f>IFERROR(__xludf.DUMMYFUNCTION("""COMPUTED_VALUE"""),1793.19)</f>
        <v>1793.19</v>
      </c>
    </row>
    <row r="163">
      <c r="A163" s="2">
        <f>IFERROR(__xludf.DUMMYFUNCTION("""COMPUTED_VALUE"""),44165.66666666667)</f>
        <v>44165.66667</v>
      </c>
      <c r="B163" s="1">
        <f>IFERROR(__xludf.DUMMYFUNCTION("""COMPUTED_VALUE"""),1760.74)</f>
        <v>1760.74</v>
      </c>
    </row>
    <row r="164">
      <c r="A164" s="2">
        <f>IFERROR(__xludf.DUMMYFUNCTION("""COMPUTED_VALUE"""),44166.66666666667)</f>
        <v>44166.66667</v>
      </c>
      <c r="B164" s="1">
        <f>IFERROR(__xludf.DUMMYFUNCTION("""COMPUTED_VALUE"""),1798.1)</f>
        <v>1798.1</v>
      </c>
    </row>
    <row r="165">
      <c r="A165" s="2">
        <f>IFERROR(__xludf.DUMMYFUNCTION("""COMPUTED_VALUE"""),44167.66666666667)</f>
        <v>44167.66667</v>
      </c>
      <c r="B165" s="1">
        <f>IFERROR(__xludf.DUMMYFUNCTION("""COMPUTED_VALUE"""),1827.95)</f>
        <v>1827.95</v>
      </c>
    </row>
    <row r="166">
      <c r="A166" s="2">
        <f>IFERROR(__xludf.DUMMYFUNCTION("""COMPUTED_VALUE"""),44168.66666666667)</f>
        <v>44168.66667</v>
      </c>
      <c r="B166" s="1">
        <f>IFERROR(__xludf.DUMMYFUNCTION("""COMPUTED_VALUE"""),1826.77)</f>
        <v>1826.77</v>
      </c>
    </row>
    <row r="167">
      <c r="A167" s="2">
        <f>IFERROR(__xludf.DUMMYFUNCTION("""COMPUTED_VALUE"""),44169.66666666667)</f>
        <v>44169.66667</v>
      </c>
      <c r="B167" s="1">
        <f>IFERROR(__xludf.DUMMYFUNCTION("""COMPUTED_VALUE"""),1827.99)</f>
        <v>1827.99</v>
      </c>
    </row>
    <row r="168">
      <c r="A168" s="2">
        <f>IFERROR(__xludf.DUMMYFUNCTION("""COMPUTED_VALUE"""),44172.66666666667)</f>
        <v>44172.66667</v>
      </c>
      <c r="B168" s="1">
        <f>IFERROR(__xludf.DUMMYFUNCTION("""COMPUTED_VALUE"""),1819.48)</f>
        <v>1819.48</v>
      </c>
    </row>
    <row r="169">
      <c r="A169" s="2">
        <f>IFERROR(__xludf.DUMMYFUNCTION("""COMPUTED_VALUE"""),44173.66666666667)</f>
        <v>44173.66667</v>
      </c>
      <c r="B169" s="1">
        <f>IFERROR(__xludf.DUMMYFUNCTION("""COMPUTED_VALUE"""),1818.55)</f>
        <v>1818.55</v>
      </c>
    </row>
    <row r="170">
      <c r="A170" s="2">
        <f>IFERROR(__xludf.DUMMYFUNCTION("""COMPUTED_VALUE"""),44174.66666666667)</f>
        <v>44174.66667</v>
      </c>
      <c r="B170" s="1">
        <f>IFERROR(__xludf.DUMMYFUNCTION("""COMPUTED_VALUE"""),1784.13)</f>
        <v>1784.13</v>
      </c>
    </row>
    <row r="171">
      <c r="A171" s="2">
        <f>IFERROR(__xludf.DUMMYFUNCTION("""COMPUTED_VALUE"""),44175.66666666667)</f>
        <v>44175.66667</v>
      </c>
      <c r="B171" s="1">
        <f>IFERROR(__xludf.DUMMYFUNCTION("""COMPUTED_VALUE"""),1775.33)</f>
        <v>1775.33</v>
      </c>
    </row>
    <row r="172">
      <c r="A172" s="2">
        <f>IFERROR(__xludf.DUMMYFUNCTION("""COMPUTED_VALUE"""),44176.66666666667)</f>
        <v>44176.66667</v>
      </c>
      <c r="B172" s="1">
        <f>IFERROR(__xludf.DUMMYFUNCTION("""COMPUTED_VALUE"""),1781.77)</f>
        <v>1781.77</v>
      </c>
    </row>
    <row r="173">
      <c r="A173" s="2">
        <f>IFERROR(__xludf.DUMMYFUNCTION("""COMPUTED_VALUE"""),44179.66666666667)</f>
        <v>44179.66667</v>
      </c>
      <c r="B173" s="1">
        <f>IFERROR(__xludf.DUMMYFUNCTION("""COMPUTED_VALUE"""),1760.06)</f>
        <v>1760.06</v>
      </c>
    </row>
    <row r="174">
      <c r="A174" s="2">
        <f>IFERROR(__xludf.DUMMYFUNCTION("""COMPUTED_VALUE"""),44180.66666666667)</f>
        <v>44180.66667</v>
      </c>
      <c r="B174" s="1">
        <f>IFERROR(__xludf.DUMMYFUNCTION("""COMPUTED_VALUE"""),1767.77)</f>
        <v>1767.77</v>
      </c>
    </row>
    <row r="175">
      <c r="A175" s="2">
        <f>IFERROR(__xludf.DUMMYFUNCTION("""COMPUTED_VALUE"""),44181.66666666667)</f>
        <v>44181.66667</v>
      </c>
      <c r="B175" s="1">
        <f>IFERROR(__xludf.DUMMYFUNCTION("""COMPUTED_VALUE"""),1763.0)</f>
        <v>1763</v>
      </c>
    </row>
    <row r="176">
      <c r="A176" s="2">
        <f>IFERROR(__xludf.DUMMYFUNCTION("""COMPUTED_VALUE"""),44182.66666666667)</f>
        <v>44182.66667</v>
      </c>
      <c r="B176" s="1">
        <f>IFERROR(__xludf.DUMMYFUNCTION("""COMPUTED_VALUE"""),1747.9)</f>
        <v>1747.9</v>
      </c>
    </row>
    <row r="177">
      <c r="A177" s="2">
        <f>IFERROR(__xludf.DUMMYFUNCTION("""COMPUTED_VALUE"""),44183.66666666667)</f>
        <v>44183.66667</v>
      </c>
      <c r="B177" s="1">
        <f>IFERROR(__xludf.DUMMYFUNCTION("""COMPUTED_VALUE"""),1731.01)</f>
        <v>1731.01</v>
      </c>
    </row>
    <row r="178">
      <c r="A178" s="2">
        <f>IFERROR(__xludf.DUMMYFUNCTION("""COMPUTED_VALUE"""),44186.66666666667)</f>
        <v>44186.66667</v>
      </c>
      <c r="B178" s="1">
        <f>IFERROR(__xludf.DUMMYFUNCTION("""COMPUTED_VALUE"""),1739.37)</f>
        <v>1739.37</v>
      </c>
    </row>
    <row r="179">
      <c r="A179" s="2">
        <f>IFERROR(__xludf.DUMMYFUNCTION("""COMPUTED_VALUE"""),44187.66666666667)</f>
        <v>44187.66667</v>
      </c>
      <c r="B179" s="1">
        <f>IFERROR(__xludf.DUMMYFUNCTION("""COMPUTED_VALUE"""),1723.5)</f>
        <v>1723.5</v>
      </c>
    </row>
    <row r="180">
      <c r="A180" s="2">
        <f>IFERROR(__xludf.DUMMYFUNCTION("""COMPUTED_VALUE"""),44188.66666666667)</f>
        <v>44188.66667</v>
      </c>
      <c r="B180" s="1">
        <f>IFERROR(__xludf.DUMMYFUNCTION("""COMPUTED_VALUE"""),1732.38)</f>
        <v>1732.38</v>
      </c>
    </row>
    <row r="181">
      <c r="A181" s="2">
        <f>IFERROR(__xludf.DUMMYFUNCTION("""COMPUTED_VALUE"""),44189.54166666667)</f>
        <v>44189.54167</v>
      </c>
      <c r="B181" s="1">
        <f>IFERROR(__xludf.DUMMYFUNCTION("""COMPUTED_VALUE"""),1738.85)</f>
        <v>1738.85</v>
      </c>
    </row>
    <row r="182">
      <c r="A182" s="2">
        <f>IFERROR(__xludf.DUMMYFUNCTION("""COMPUTED_VALUE"""),44193.66666666667)</f>
        <v>44193.66667</v>
      </c>
      <c r="B182" s="1">
        <f>IFERROR(__xludf.DUMMYFUNCTION("""COMPUTED_VALUE"""),1776.09)</f>
        <v>1776.09</v>
      </c>
    </row>
    <row r="183">
      <c r="A183" s="2">
        <f>IFERROR(__xludf.DUMMYFUNCTION("""COMPUTED_VALUE"""),44194.66666666667)</f>
        <v>44194.66667</v>
      </c>
      <c r="B183" s="1">
        <f>IFERROR(__xludf.DUMMYFUNCTION("""COMPUTED_VALUE"""),1758.72)</f>
        <v>1758.72</v>
      </c>
    </row>
    <row r="184">
      <c r="A184" s="2">
        <f>IFERROR(__xludf.DUMMYFUNCTION("""COMPUTED_VALUE"""),44195.66666666667)</f>
        <v>44195.66667</v>
      </c>
      <c r="B184" s="1">
        <f>IFERROR(__xludf.DUMMYFUNCTION("""COMPUTED_VALUE"""),1739.52)</f>
        <v>1739.52</v>
      </c>
    </row>
    <row r="185">
      <c r="A185" s="2">
        <f>IFERROR(__xludf.DUMMYFUNCTION("""COMPUTED_VALUE"""),44196.66666666667)</f>
        <v>44196.66667</v>
      </c>
      <c r="B185" s="1">
        <f>IFERROR(__xludf.DUMMYFUNCTION("""COMPUTED_VALUE"""),1751.88)</f>
        <v>1751.88</v>
      </c>
    </row>
    <row r="186">
      <c r="A186" s="2">
        <f>IFERROR(__xludf.DUMMYFUNCTION("""COMPUTED_VALUE"""),44200.66666666667)</f>
        <v>44200.66667</v>
      </c>
      <c r="B186" s="1">
        <f>IFERROR(__xludf.DUMMYFUNCTION("""COMPUTED_VALUE"""),1728.24)</f>
        <v>1728.24</v>
      </c>
    </row>
    <row r="187">
      <c r="A187" s="2">
        <f>IFERROR(__xludf.DUMMYFUNCTION("""COMPUTED_VALUE"""),44201.66666666667)</f>
        <v>44201.66667</v>
      </c>
      <c r="B187" s="1">
        <f>IFERROR(__xludf.DUMMYFUNCTION("""COMPUTED_VALUE"""),1740.92)</f>
        <v>1740.92</v>
      </c>
    </row>
    <row r="188">
      <c r="A188" s="2">
        <f>IFERROR(__xludf.DUMMYFUNCTION("""COMPUTED_VALUE"""),44202.66666666667)</f>
        <v>44202.66667</v>
      </c>
      <c r="B188" s="1">
        <f>IFERROR(__xludf.DUMMYFUNCTION("""COMPUTED_VALUE"""),1735.29)</f>
        <v>1735.29</v>
      </c>
    </row>
    <row r="189">
      <c r="A189" s="2">
        <f>IFERROR(__xludf.DUMMYFUNCTION("""COMPUTED_VALUE"""),44203.66666666667)</f>
        <v>44203.66667</v>
      </c>
      <c r="B189" s="1">
        <f>IFERROR(__xludf.DUMMYFUNCTION("""COMPUTED_VALUE"""),1787.25)</f>
        <v>1787.25</v>
      </c>
    </row>
    <row r="190">
      <c r="A190" s="2">
        <f>IFERROR(__xludf.DUMMYFUNCTION("""COMPUTED_VALUE"""),44204.66666666667)</f>
        <v>44204.66667</v>
      </c>
      <c r="B190" s="1">
        <f>IFERROR(__xludf.DUMMYFUNCTION("""COMPUTED_VALUE"""),1807.21)</f>
        <v>1807.21</v>
      </c>
    </row>
    <row r="191">
      <c r="A191" s="2">
        <f>IFERROR(__xludf.DUMMYFUNCTION("""COMPUTED_VALUE"""),44207.66666666667)</f>
        <v>44207.66667</v>
      </c>
      <c r="B191" s="1">
        <f>IFERROR(__xludf.DUMMYFUNCTION("""COMPUTED_VALUE"""),1766.72)</f>
        <v>1766.72</v>
      </c>
    </row>
    <row r="192">
      <c r="A192" s="2">
        <f>IFERROR(__xludf.DUMMYFUNCTION("""COMPUTED_VALUE"""),44208.66666666667)</f>
        <v>44208.66667</v>
      </c>
      <c r="B192" s="1">
        <f>IFERROR(__xludf.DUMMYFUNCTION("""COMPUTED_VALUE"""),1746.55)</f>
        <v>1746.55</v>
      </c>
    </row>
    <row r="193">
      <c r="A193" s="2">
        <f>IFERROR(__xludf.DUMMYFUNCTION("""COMPUTED_VALUE"""),44209.66666666667)</f>
        <v>44209.66667</v>
      </c>
      <c r="B193" s="1">
        <f>IFERROR(__xludf.DUMMYFUNCTION("""COMPUTED_VALUE"""),1754.4)</f>
        <v>1754.4</v>
      </c>
    </row>
    <row r="194">
      <c r="A194" s="2">
        <f>IFERROR(__xludf.DUMMYFUNCTION("""COMPUTED_VALUE"""),44210.66666666667)</f>
        <v>44210.66667</v>
      </c>
      <c r="B194" s="1">
        <f>IFERROR(__xludf.DUMMYFUNCTION("""COMPUTED_VALUE"""),1740.18)</f>
        <v>1740.18</v>
      </c>
    </row>
    <row r="195">
      <c r="A195" s="2">
        <f>IFERROR(__xludf.DUMMYFUNCTION("""COMPUTED_VALUE"""),44211.66666666667)</f>
        <v>44211.66667</v>
      </c>
      <c r="B195" s="1">
        <f>IFERROR(__xludf.DUMMYFUNCTION("""COMPUTED_VALUE"""),1736.19)</f>
        <v>1736.19</v>
      </c>
    </row>
    <row r="196">
      <c r="A196" s="2">
        <f>IFERROR(__xludf.DUMMYFUNCTION("""COMPUTED_VALUE"""),44215.66666666667)</f>
        <v>44215.66667</v>
      </c>
      <c r="B196" s="1">
        <f>IFERROR(__xludf.DUMMYFUNCTION("""COMPUTED_VALUE"""),1790.86)</f>
        <v>1790.86</v>
      </c>
    </row>
    <row r="197">
      <c r="A197" s="2">
        <f>IFERROR(__xludf.DUMMYFUNCTION("""COMPUTED_VALUE"""),44216.66666666667)</f>
        <v>44216.66667</v>
      </c>
      <c r="B197" s="1">
        <f>IFERROR(__xludf.DUMMYFUNCTION("""COMPUTED_VALUE"""),1886.9)</f>
        <v>1886.9</v>
      </c>
    </row>
    <row r="198">
      <c r="A198" s="2">
        <f>IFERROR(__xludf.DUMMYFUNCTION("""COMPUTED_VALUE"""),44217.66666666667)</f>
        <v>44217.66667</v>
      </c>
      <c r="B198" s="1">
        <f>IFERROR(__xludf.DUMMYFUNCTION("""COMPUTED_VALUE"""),1891.25)</f>
        <v>1891.25</v>
      </c>
    </row>
    <row r="199">
      <c r="A199" s="2">
        <f>IFERROR(__xludf.DUMMYFUNCTION("""COMPUTED_VALUE"""),44218.66666666667)</f>
        <v>44218.66667</v>
      </c>
      <c r="B199" s="1">
        <f>IFERROR(__xludf.DUMMYFUNCTION("""COMPUTED_VALUE"""),1901.05)</f>
        <v>1901.05</v>
      </c>
    </row>
    <row r="200">
      <c r="A200" s="2">
        <f>IFERROR(__xludf.DUMMYFUNCTION("""COMPUTED_VALUE"""),44221.66666666667)</f>
        <v>44221.66667</v>
      </c>
      <c r="B200" s="1">
        <f>IFERROR(__xludf.DUMMYFUNCTION("""COMPUTED_VALUE"""),1899.4)</f>
        <v>1899.4</v>
      </c>
    </row>
    <row r="201">
      <c r="A201" s="2">
        <f>IFERROR(__xludf.DUMMYFUNCTION("""COMPUTED_VALUE"""),44222.66666666667)</f>
        <v>44222.66667</v>
      </c>
      <c r="B201" s="1">
        <f>IFERROR(__xludf.DUMMYFUNCTION("""COMPUTED_VALUE"""),1917.24)</f>
        <v>1917.24</v>
      </c>
    </row>
    <row r="202">
      <c r="A202" s="2">
        <f>IFERROR(__xludf.DUMMYFUNCTION("""COMPUTED_VALUE"""),44223.66666666667)</f>
        <v>44223.66667</v>
      </c>
      <c r="B202" s="1">
        <f>IFERROR(__xludf.DUMMYFUNCTION("""COMPUTED_VALUE"""),1830.79)</f>
        <v>1830.79</v>
      </c>
    </row>
    <row r="203">
      <c r="A203" s="2">
        <f>IFERROR(__xludf.DUMMYFUNCTION("""COMPUTED_VALUE"""),44224.66666666667)</f>
        <v>44224.66667</v>
      </c>
      <c r="B203" s="1">
        <f>IFERROR(__xludf.DUMMYFUNCTION("""COMPUTED_VALUE"""),1863.11)</f>
        <v>1863.11</v>
      </c>
    </row>
    <row r="204">
      <c r="A204" s="2">
        <f>IFERROR(__xludf.DUMMYFUNCTION("""COMPUTED_VALUE"""),44225.66666666667)</f>
        <v>44225.66667</v>
      </c>
      <c r="B204" s="1">
        <f>IFERROR(__xludf.DUMMYFUNCTION("""COMPUTED_VALUE"""),1835.74)</f>
        <v>1835.74</v>
      </c>
    </row>
    <row r="205">
      <c r="A205" s="2">
        <f>IFERROR(__xludf.DUMMYFUNCTION("""COMPUTED_VALUE"""),44228.66666666667)</f>
        <v>44228.66667</v>
      </c>
      <c r="B205" s="1">
        <f>IFERROR(__xludf.DUMMYFUNCTION("""COMPUTED_VALUE"""),1901.35)</f>
        <v>1901.35</v>
      </c>
    </row>
    <row r="206">
      <c r="A206" s="2">
        <f>IFERROR(__xludf.DUMMYFUNCTION("""COMPUTED_VALUE"""),44229.66666666667)</f>
        <v>44229.66667</v>
      </c>
      <c r="B206" s="1">
        <f>IFERROR(__xludf.DUMMYFUNCTION("""COMPUTED_VALUE"""),1927.51)</f>
        <v>1927.51</v>
      </c>
    </row>
    <row r="207">
      <c r="A207" s="2">
        <f>IFERROR(__xludf.DUMMYFUNCTION("""COMPUTED_VALUE"""),44230.66666666667)</f>
        <v>44230.66667</v>
      </c>
      <c r="B207" s="1">
        <f>IFERROR(__xludf.DUMMYFUNCTION("""COMPUTED_VALUE"""),2070.07)</f>
        <v>2070.07</v>
      </c>
    </row>
    <row r="208">
      <c r="A208" s="2">
        <f>IFERROR(__xludf.DUMMYFUNCTION("""COMPUTED_VALUE"""),44231.66666666667)</f>
        <v>44231.66667</v>
      </c>
      <c r="B208" s="1">
        <f>IFERROR(__xludf.DUMMYFUNCTION("""COMPUTED_VALUE"""),2062.37)</f>
        <v>2062.37</v>
      </c>
    </row>
    <row r="209">
      <c r="A209" s="2">
        <f>IFERROR(__xludf.DUMMYFUNCTION("""COMPUTED_VALUE"""),44232.66666666667)</f>
        <v>44232.66667</v>
      </c>
      <c r="B209" s="1">
        <f>IFERROR(__xludf.DUMMYFUNCTION("""COMPUTED_VALUE"""),2098.0)</f>
        <v>2098</v>
      </c>
    </row>
    <row r="210">
      <c r="A210" s="2">
        <f>IFERROR(__xludf.DUMMYFUNCTION("""COMPUTED_VALUE"""),44235.66666666667)</f>
        <v>44235.66667</v>
      </c>
      <c r="B210" s="1">
        <f>IFERROR(__xludf.DUMMYFUNCTION("""COMPUTED_VALUE"""),2092.91)</f>
        <v>2092.91</v>
      </c>
    </row>
    <row r="211">
      <c r="A211" s="2">
        <f>IFERROR(__xludf.DUMMYFUNCTION("""COMPUTED_VALUE"""),44236.66666666667)</f>
        <v>44236.66667</v>
      </c>
      <c r="B211" s="1">
        <f>IFERROR(__xludf.DUMMYFUNCTION("""COMPUTED_VALUE"""),2083.51)</f>
        <v>2083.51</v>
      </c>
    </row>
    <row r="212">
      <c r="A212" s="2">
        <f>IFERROR(__xludf.DUMMYFUNCTION("""COMPUTED_VALUE"""),44237.66666666667)</f>
        <v>44237.66667</v>
      </c>
      <c r="B212" s="1">
        <f>IFERROR(__xludf.DUMMYFUNCTION("""COMPUTED_VALUE"""),2095.38)</f>
        <v>2095.38</v>
      </c>
    </row>
    <row r="213">
      <c r="A213" s="2">
        <f>IFERROR(__xludf.DUMMYFUNCTION("""COMPUTED_VALUE"""),44238.66666666667)</f>
        <v>44238.66667</v>
      </c>
      <c r="B213" s="1">
        <f>IFERROR(__xludf.DUMMYFUNCTION("""COMPUTED_VALUE"""),2095.89)</f>
        <v>2095.89</v>
      </c>
    </row>
    <row r="214">
      <c r="A214" s="2">
        <f>IFERROR(__xludf.DUMMYFUNCTION("""COMPUTED_VALUE"""),44239.66666666667)</f>
        <v>44239.66667</v>
      </c>
      <c r="B214" s="1">
        <f>IFERROR(__xludf.DUMMYFUNCTION("""COMPUTED_VALUE"""),2104.11)</f>
        <v>2104.11</v>
      </c>
    </row>
    <row r="215">
      <c r="A215" s="2">
        <f>IFERROR(__xludf.DUMMYFUNCTION("""COMPUTED_VALUE"""),44243.66666666667)</f>
        <v>44243.66667</v>
      </c>
      <c r="B215" s="1">
        <f>IFERROR(__xludf.DUMMYFUNCTION("""COMPUTED_VALUE"""),2121.9)</f>
        <v>2121.9</v>
      </c>
    </row>
    <row r="216">
      <c r="A216" s="2">
        <f>IFERROR(__xludf.DUMMYFUNCTION("""COMPUTED_VALUE"""),44244.66666666667)</f>
        <v>44244.66667</v>
      </c>
      <c r="B216" s="1">
        <f>IFERROR(__xludf.DUMMYFUNCTION("""COMPUTED_VALUE"""),2128.31)</f>
        <v>2128.31</v>
      </c>
    </row>
    <row r="217">
      <c r="A217" s="2">
        <f>IFERROR(__xludf.DUMMYFUNCTION("""COMPUTED_VALUE"""),44245.66666666667)</f>
        <v>44245.66667</v>
      </c>
      <c r="B217" s="1">
        <f>IFERROR(__xludf.DUMMYFUNCTION("""COMPUTED_VALUE"""),2117.2)</f>
        <v>2117.2</v>
      </c>
    </row>
    <row r="218">
      <c r="A218" s="2">
        <f>IFERROR(__xludf.DUMMYFUNCTION("""COMPUTED_VALUE"""),44246.66666666667)</f>
        <v>44246.66667</v>
      </c>
      <c r="B218" s="1">
        <f>IFERROR(__xludf.DUMMYFUNCTION("""COMPUTED_VALUE"""),2101.14)</f>
        <v>2101.14</v>
      </c>
    </row>
    <row r="219">
      <c r="A219" s="2">
        <f>IFERROR(__xludf.DUMMYFUNCTION("""COMPUTED_VALUE"""),44249.66666666667)</f>
        <v>44249.66667</v>
      </c>
      <c r="B219" s="1">
        <f>IFERROR(__xludf.DUMMYFUNCTION("""COMPUTED_VALUE"""),2064.88)</f>
        <v>2064.88</v>
      </c>
    </row>
    <row r="220">
      <c r="A220" s="2">
        <f>IFERROR(__xludf.DUMMYFUNCTION("""COMPUTED_VALUE"""),44250.66666666667)</f>
        <v>44250.66667</v>
      </c>
      <c r="B220" s="1">
        <f>IFERROR(__xludf.DUMMYFUNCTION("""COMPUTED_VALUE"""),2070.86)</f>
        <v>2070.86</v>
      </c>
    </row>
    <row r="221">
      <c r="A221" s="2">
        <f>IFERROR(__xludf.DUMMYFUNCTION("""COMPUTED_VALUE"""),44251.66666666667)</f>
        <v>44251.66667</v>
      </c>
      <c r="B221" s="1">
        <f>IFERROR(__xludf.DUMMYFUNCTION("""COMPUTED_VALUE"""),2095.17)</f>
        <v>2095.17</v>
      </c>
    </row>
    <row r="222">
      <c r="A222" s="2">
        <f>IFERROR(__xludf.DUMMYFUNCTION("""COMPUTED_VALUE"""),44252.66666666667)</f>
        <v>44252.66667</v>
      </c>
      <c r="B222" s="1">
        <f>IFERROR(__xludf.DUMMYFUNCTION("""COMPUTED_VALUE"""),2031.36)</f>
        <v>2031.36</v>
      </c>
    </row>
    <row r="223">
      <c r="A223" s="2">
        <f>IFERROR(__xludf.DUMMYFUNCTION("""COMPUTED_VALUE"""),44253.66666666667)</f>
        <v>44253.66667</v>
      </c>
      <c r="B223" s="1">
        <f>IFERROR(__xludf.DUMMYFUNCTION("""COMPUTED_VALUE"""),2036.86)</f>
        <v>2036.86</v>
      </c>
    </row>
    <row r="224">
      <c r="A224" s="2">
        <f>IFERROR(__xludf.DUMMYFUNCTION("""COMPUTED_VALUE"""),44256.66666666667)</f>
        <v>44256.66667</v>
      </c>
      <c r="B224" s="1">
        <f>IFERROR(__xludf.DUMMYFUNCTION("""COMPUTED_VALUE"""),2081.51)</f>
        <v>2081.51</v>
      </c>
    </row>
    <row r="225">
      <c r="A225" s="2">
        <f>IFERROR(__xludf.DUMMYFUNCTION("""COMPUTED_VALUE"""),44257.66666666667)</f>
        <v>44257.66667</v>
      </c>
      <c r="B225" s="1">
        <f>IFERROR(__xludf.DUMMYFUNCTION("""COMPUTED_VALUE"""),2075.84)</f>
        <v>2075.84</v>
      </c>
    </row>
    <row r="226">
      <c r="A226" s="2">
        <f>IFERROR(__xludf.DUMMYFUNCTION("""COMPUTED_VALUE"""),44258.66666666667)</f>
        <v>44258.66667</v>
      </c>
      <c r="B226" s="1">
        <f>IFERROR(__xludf.DUMMYFUNCTION("""COMPUTED_VALUE"""),2026.71)</f>
        <v>2026.71</v>
      </c>
    </row>
    <row r="227">
      <c r="A227" s="2">
        <f>IFERROR(__xludf.DUMMYFUNCTION("""COMPUTED_VALUE"""),44259.66666666667)</f>
        <v>44259.66667</v>
      </c>
      <c r="B227" s="1">
        <f>IFERROR(__xludf.DUMMYFUNCTION("""COMPUTED_VALUE"""),2049.09)</f>
        <v>2049.09</v>
      </c>
    </row>
    <row r="228">
      <c r="A228" s="2">
        <f>IFERROR(__xludf.DUMMYFUNCTION("""COMPUTED_VALUE"""),44260.66666666667)</f>
        <v>44260.66667</v>
      </c>
      <c r="B228" s="1">
        <f>IFERROR(__xludf.DUMMYFUNCTION("""COMPUTED_VALUE"""),2108.54)</f>
        <v>2108.54</v>
      </c>
    </row>
    <row r="229">
      <c r="A229" s="2">
        <f>IFERROR(__xludf.DUMMYFUNCTION("""COMPUTED_VALUE"""),44263.66666666667)</f>
        <v>44263.66667</v>
      </c>
      <c r="B229" s="1">
        <f>IFERROR(__xludf.DUMMYFUNCTION("""COMPUTED_VALUE"""),2024.17)</f>
        <v>2024.17</v>
      </c>
    </row>
    <row r="230">
      <c r="A230" s="2">
        <f>IFERROR(__xludf.DUMMYFUNCTION("""COMPUTED_VALUE"""),44264.66666666667)</f>
        <v>44264.66667</v>
      </c>
      <c r="B230" s="1">
        <f>IFERROR(__xludf.DUMMYFUNCTION("""COMPUTED_VALUE"""),2052.7)</f>
        <v>2052.7</v>
      </c>
    </row>
    <row r="231">
      <c r="A231" s="2">
        <f>IFERROR(__xludf.DUMMYFUNCTION("""COMPUTED_VALUE"""),44265.66666666667)</f>
        <v>44265.66667</v>
      </c>
      <c r="B231" s="1">
        <f>IFERROR(__xludf.DUMMYFUNCTION("""COMPUTED_VALUE"""),2055.03)</f>
        <v>2055.03</v>
      </c>
    </row>
    <row r="232">
      <c r="A232" s="2">
        <f>IFERROR(__xludf.DUMMYFUNCTION("""COMPUTED_VALUE"""),44266.66666666667)</f>
        <v>44266.66667</v>
      </c>
      <c r="B232" s="1">
        <f>IFERROR(__xludf.DUMMYFUNCTION("""COMPUTED_VALUE"""),2114.77)</f>
        <v>2114.77</v>
      </c>
    </row>
    <row r="233">
      <c r="A233" s="2">
        <f>IFERROR(__xludf.DUMMYFUNCTION("""COMPUTED_VALUE"""),44267.66666666667)</f>
        <v>44267.66667</v>
      </c>
      <c r="B233" s="1">
        <f>IFERROR(__xludf.DUMMYFUNCTION("""COMPUTED_VALUE"""),2061.92)</f>
        <v>2061.92</v>
      </c>
    </row>
    <row r="234">
      <c r="A234" s="2">
        <f>IFERROR(__xludf.DUMMYFUNCTION("""COMPUTED_VALUE"""),44270.66666666667)</f>
        <v>44270.66667</v>
      </c>
      <c r="B234" s="1">
        <f>IFERROR(__xludf.DUMMYFUNCTION("""COMPUTED_VALUE"""),2066.49)</f>
        <v>2066.49</v>
      </c>
    </row>
    <row r="235">
      <c r="A235" s="2">
        <f>IFERROR(__xludf.DUMMYFUNCTION("""COMPUTED_VALUE"""),44271.66666666667)</f>
        <v>44271.66667</v>
      </c>
      <c r="B235" s="1">
        <f>IFERROR(__xludf.DUMMYFUNCTION("""COMPUTED_VALUE"""),2092.52)</f>
        <v>2092.52</v>
      </c>
    </row>
    <row r="236">
      <c r="A236" s="2">
        <f>IFERROR(__xludf.DUMMYFUNCTION("""COMPUTED_VALUE"""),44272.66666666667)</f>
        <v>44272.66667</v>
      </c>
      <c r="B236" s="1">
        <f>IFERROR(__xludf.DUMMYFUNCTION("""COMPUTED_VALUE"""),2091.08)</f>
        <v>2091.08</v>
      </c>
    </row>
    <row r="237">
      <c r="A237" s="2">
        <f>IFERROR(__xludf.DUMMYFUNCTION("""COMPUTED_VALUE"""),44273.66666666667)</f>
        <v>44273.66667</v>
      </c>
      <c r="B237" s="1">
        <f>IFERROR(__xludf.DUMMYFUNCTION("""COMPUTED_VALUE"""),2036.22)</f>
        <v>2036.22</v>
      </c>
    </row>
    <row r="238">
      <c r="A238" s="2">
        <f>IFERROR(__xludf.DUMMYFUNCTION("""COMPUTED_VALUE"""),44274.66666666667)</f>
        <v>44274.66667</v>
      </c>
      <c r="B238" s="1">
        <f>IFERROR(__xludf.DUMMYFUNCTION("""COMPUTED_VALUE"""),2043.2)</f>
        <v>2043.2</v>
      </c>
    </row>
    <row r="239">
      <c r="A239" s="2">
        <f>IFERROR(__xludf.DUMMYFUNCTION("""COMPUTED_VALUE"""),44277.66666666667)</f>
        <v>44277.66667</v>
      </c>
      <c r="B239" s="1">
        <f>IFERROR(__xludf.DUMMYFUNCTION("""COMPUTED_VALUE"""),2038.59)</f>
        <v>2038.59</v>
      </c>
    </row>
    <row r="240">
      <c r="A240" s="2">
        <f>IFERROR(__xludf.DUMMYFUNCTION("""COMPUTED_VALUE"""),44278.66666666667)</f>
        <v>44278.66667</v>
      </c>
      <c r="B240" s="1">
        <f>IFERROR(__xludf.DUMMYFUNCTION("""COMPUTED_VALUE"""),2052.96)</f>
        <v>2052.96</v>
      </c>
    </row>
    <row r="241">
      <c r="A241" s="2">
        <f>IFERROR(__xludf.DUMMYFUNCTION("""COMPUTED_VALUE"""),44279.66666666667)</f>
        <v>44279.66667</v>
      </c>
      <c r="B241" s="1">
        <f>IFERROR(__xludf.DUMMYFUNCTION("""COMPUTED_VALUE"""),2045.06)</f>
        <v>2045.06</v>
      </c>
    </row>
    <row r="242">
      <c r="A242" s="2">
        <f>IFERROR(__xludf.DUMMYFUNCTION("""COMPUTED_VALUE"""),44280.66666666667)</f>
        <v>44280.66667</v>
      </c>
      <c r="B242" s="1">
        <f>IFERROR(__xludf.DUMMYFUNCTION("""COMPUTED_VALUE"""),2044.36)</f>
        <v>2044.36</v>
      </c>
    </row>
    <row r="243">
      <c r="A243" s="2">
        <f>IFERROR(__xludf.DUMMYFUNCTION("""COMPUTED_VALUE"""),44281.66666666667)</f>
        <v>44281.66667</v>
      </c>
      <c r="B243" s="1">
        <f>IFERROR(__xludf.DUMMYFUNCTION("""COMPUTED_VALUE"""),2035.55)</f>
        <v>2035.55</v>
      </c>
    </row>
    <row r="244">
      <c r="A244" s="2">
        <f>IFERROR(__xludf.DUMMYFUNCTION("""COMPUTED_VALUE"""),44284.66666666667)</f>
        <v>44284.66667</v>
      </c>
      <c r="B244" s="1">
        <f>IFERROR(__xludf.DUMMYFUNCTION("""COMPUTED_VALUE"""),2055.95)</f>
        <v>2055.95</v>
      </c>
    </row>
    <row r="245">
      <c r="A245" s="2">
        <f>IFERROR(__xludf.DUMMYFUNCTION("""COMPUTED_VALUE"""),44285.66666666667)</f>
        <v>44285.66667</v>
      </c>
      <c r="B245" s="1">
        <f>IFERROR(__xludf.DUMMYFUNCTION("""COMPUTED_VALUE"""),2055.54)</f>
        <v>2055.54</v>
      </c>
    </row>
    <row r="246">
      <c r="A246" s="2">
        <f>IFERROR(__xludf.DUMMYFUNCTION("""COMPUTED_VALUE"""),44286.66666666667)</f>
        <v>44286.66667</v>
      </c>
      <c r="B246" s="1">
        <f>IFERROR(__xludf.DUMMYFUNCTION("""COMPUTED_VALUE"""),2068.63)</f>
        <v>2068.63</v>
      </c>
    </row>
    <row r="247">
      <c r="A247" s="2">
        <f>IFERROR(__xludf.DUMMYFUNCTION("""COMPUTED_VALUE"""),44287.66666666667)</f>
        <v>44287.66667</v>
      </c>
      <c r="B247" s="1">
        <f>IFERROR(__xludf.DUMMYFUNCTION("""COMPUTED_VALUE"""),2137.75)</f>
        <v>2137.75</v>
      </c>
    </row>
    <row r="248">
      <c r="A248" s="2">
        <f>IFERROR(__xludf.DUMMYFUNCTION("""COMPUTED_VALUE"""),44291.66666666667)</f>
        <v>44291.66667</v>
      </c>
      <c r="B248" s="1">
        <f>IFERROR(__xludf.DUMMYFUNCTION("""COMPUTED_VALUE"""),2225.55)</f>
        <v>2225.55</v>
      </c>
    </row>
    <row r="249">
      <c r="A249" s="2">
        <f>IFERROR(__xludf.DUMMYFUNCTION("""COMPUTED_VALUE"""),44292.66666666667)</f>
        <v>44292.66667</v>
      </c>
      <c r="B249" s="1">
        <f>IFERROR(__xludf.DUMMYFUNCTION("""COMPUTED_VALUE"""),2224.75)</f>
        <v>2224.75</v>
      </c>
    </row>
    <row r="250">
      <c r="A250" s="2">
        <f>IFERROR(__xludf.DUMMYFUNCTION("""COMPUTED_VALUE"""),44293.66666666667)</f>
        <v>44293.66667</v>
      </c>
      <c r="B250" s="1">
        <f>IFERROR(__xludf.DUMMYFUNCTION("""COMPUTED_VALUE"""),2249.68)</f>
        <v>2249.68</v>
      </c>
    </row>
    <row r="251">
      <c r="A251" s="2">
        <f>IFERROR(__xludf.DUMMYFUNCTION("""COMPUTED_VALUE"""),44294.66666666667)</f>
        <v>44294.66667</v>
      </c>
      <c r="B251" s="1">
        <f>IFERROR(__xludf.DUMMYFUNCTION("""COMPUTED_VALUE"""),2265.44)</f>
        <v>2265.44</v>
      </c>
    </row>
    <row r="252">
      <c r="A252" s="2">
        <f>IFERROR(__xludf.DUMMYFUNCTION("""COMPUTED_VALUE"""),44295.66666666667)</f>
        <v>44295.66667</v>
      </c>
      <c r="B252" s="1">
        <f>IFERROR(__xludf.DUMMYFUNCTION("""COMPUTED_VALUE"""),2285.88)</f>
        <v>2285.88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tr">
        <f>IFERROR(__xludf.DUMMYFUNCTION("GOOGLEFINANCE(Comp_List!A2,""price"",edate(today(), -12), today(),""Daily"")"),"Date")</f>
        <v>Date</v>
      </c>
      <c r="B1" s="1" t="str">
        <f>IFERROR(__xludf.DUMMYFUNCTION("""COMPUTED_VALUE"""),"Close")</f>
        <v>Close</v>
      </c>
    </row>
    <row r="2">
      <c r="A2" s="2">
        <f>IFERROR(__xludf.DUMMYFUNCTION("""COMPUTED_VALUE"""),43934.66666666667)</f>
        <v>43934.66667</v>
      </c>
      <c r="B2" s="1">
        <f>IFERROR(__xludf.DUMMYFUNCTION("""COMPUTED_VALUE"""),68.31)</f>
        <v>68.31</v>
      </c>
    </row>
    <row r="3">
      <c r="A3" s="2">
        <f>IFERROR(__xludf.DUMMYFUNCTION("""COMPUTED_VALUE"""),43935.66666666667)</f>
        <v>43935.66667</v>
      </c>
      <c r="B3" s="1">
        <f>IFERROR(__xludf.DUMMYFUNCTION("""COMPUTED_VALUE"""),71.76)</f>
        <v>71.76</v>
      </c>
    </row>
    <row r="4">
      <c r="A4" s="2">
        <f>IFERROR(__xludf.DUMMYFUNCTION("""COMPUTED_VALUE"""),43936.66666666667)</f>
        <v>43936.66667</v>
      </c>
      <c r="B4" s="1">
        <f>IFERROR(__xludf.DUMMYFUNCTION("""COMPUTED_VALUE"""),71.11)</f>
        <v>71.11</v>
      </c>
    </row>
    <row r="5">
      <c r="A5" s="2">
        <f>IFERROR(__xludf.DUMMYFUNCTION("""COMPUTED_VALUE"""),43937.66666666667)</f>
        <v>43937.66667</v>
      </c>
      <c r="B5" s="1">
        <f>IFERROR(__xludf.DUMMYFUNCTION("""COMPUTED_VALUE"""),71.67)</f>
        <v>71.67</v>
      </c>
    </row>
    <row r="6">
      <c r="A6" s="2">
        <f>IFERROR(__xludf.DUMMYFUNCTION("""COMPUTED_VALUE"""),43938.66666666667)</f>
        <v>43938.66667</v>
      </c>
      <c r="B6" s="1">
        <f>IFERROR(__xludf.DUMMYFUNCTION("""COMPUTED_VALUE"""),70.7)</f>
        <v>70.7</v>
      </c>
    </row>
    <row r="7">
      <c r="A7" s="2">
        <f>IFERROR(__xludf.DUMMYFUNCTION("""COMPUTED_VALUE"""),43941.66666666667)</f>
        <v>43941.66667</v>
      </c>
      <c r="B7" s="1">
        <f>IFERROR(__xludf.DUMMYFUNCTION("""COMPUTED_VALUE"""),69.23)</f>
        <v>69.23</v>
      </c>
    </row>
    <row r="8">
      <c r="A8" s="2">
        <f>IFERROR(__xludf.DUMMYFUNCTION("""COMPUTED_VALUE"""),43942.66666666667)</f>
        <v>43942.66667</v>
      </c>
      <c r="B8" s="1">
        <f>IFERROR(__xludf.DUMMYFUNCTION("""COMPUTED_VALUE"""),67.09)</f>
        <v>67.09</v>
      </c>
    </row>
    <row r="9">
      <c r="A9" s="2">
        <f>IFERROR(__xludf.DUMMYFUNCTION("""COMPUTED_VALUE"""),43943.66666666667)</f>
        <v>43943.66667</v>
      </c>
      <c r="B9" s="1">
        <f>IFERROR(__xludf.DUMMYFUNCTION("""COMPUTED_VALUE"""),69.03)</f>
        <v>69.03</v>
      </c>
    </row>
    <row r="10">
      <c r="A10" s="2">
        <f>IFERROR(__xludf.DUMMYFUNCTION("""COMPUTED_VALUE"""),43944.66666666667)</f>
        <v>43944.66667</v>
      </c>
      <c r="B10" s="1">
        <f>IFERROR(__xludf.DUMMYFUNCTION("""COMPUTED_VALUE"""),68.76)</f>
        <v>68.76</v>
      </c>
    </row>
    <row r="11">
      <c r="A11" s="2">
        <f>IFERROR(__xludf.DUMMYFUNCTION("""COMPUTED_VALUE"""),43945.66666666667)</f>
        <v>43945.66667</v>
      </c>
      <c r="B11" s="1">
        <f>IFERROR(__xludf.DUMMYFUNCTION("""COMPUTED_VALUE"""),70.74)</f>
        <v>70.74</v>
      </c>
    </row>
    <row r="12">
      <c r="A12" s="2">
        <f>IFERROR(__xludf.DUMMYFUNCTION("""COMPUTED_VALUE"""),43948.66666666667)</f>
        <v>43948.66667</v>
      </c>
      <c r="B12" s="1">
        <f>IFERROR(__xludf.DUMMYFUNCTION("""COMPUTED_VALUE"""),70.79)</f>
        <v>70.79</v>
      </c>
    </row>
    <row r="13">
      <c r="A13" s="2">
        <f>IFERROR(__xludf.DUMMYFUNCTION("""COMPUTED_VALUE"""),43949.66666666667)</f>
        <v>43949.66667</v>
      </c>
      <c r="B13" s="1">
        <f>IFERROR(__xludf.DUMMYFUNCTION("""COMPUTED_VALUE"""),69.65)</f>
        <v>69.65</v>
      </c>
    </row>
    <row r="14">
      <c r="A14" s="2">
        <f>IFERROR(__xludf.DUMMYFUNCTION("""COMPUTED_VALUE"""),43950.66666666667)</f>
        <v>43950.66667</v>
      </c>
      <c r="B14" s="1">
        <f>IFERROR(__xludf.DUMMYFUNCTION("""COMPUTED_VALUE"""),71.93)</f>
        <v>71.93</v>
      </c>
    </row>
    <row r="15">
      <c r="A15" s="2">
        <f>IFERROR(__xludf.DUMMYFUNCTION("""COMPUTED_VALUE"""),43951.66666666667)</f>
        <v>43951.66667</v>
      </c>
      <c r="B15" s="1">
        <f>IFERROR(__xludf.DUMMYFUNCTION("""COMPUTED_VALUE"""),73.45)</f>
        <v>73.45</v>
      </c>
    </row>
    <row r="16">
      <c r="A16" s="2">
        <f>IFERROR(__xludf.DUMMYFUNCTION("""COMPUTED_VALUE"""),43952.66666666667)</f>
        <v>43952.66667</v>
      </c>
      <c r="B16" s="1">
        <f>IFERROR(__xludf.DUMMYFUNCTION("""COMPUTED_VALUE"""),72.27)</f>
        <v>72.27</v>
      </c>
    </row>
    <row r="17">
      <c r="A17" s="2">
        <f>IFERROR(__xludf.DUMMYFUNCTION("""COMPUTED_VALUE"""),43955.66666666667)</f>
        <v>43955.66667</v>
      </c>
      <c r="B17" s="1">
        <f>IFERROR(__xludf.DUMMYFUNCTION("""COMPUTED_VALUE"""),73.29)</f>
        <v>73.29</v>
      </c>
    </row>
    <row r="18">
      <c r="A18" s="2">
        <f>IFERROR(__xludf.DUMMYFUNCTION("""COMPUTED_VALUE"""),43956.66666666667)</f>
        <v>43956.66667</v>
      </c>
      <c r="B18" s="1">
        <f>IFERROR(__xludf.DUMMYFUNCTION("""COMPUTED_VALUE"""),74.39)</f>
        <v>74.39</v>
      </c>
    </row>
    <row r="19">
      <c r="A19" s="2">
        <f>IFERROR(__xludf.DUMMYFUNCTION("""COMPUTED_VALUE"""),43957.66666666667)</f>
        <v>43957.66667</v>
      </c>
      <c r="B19" s="1">
        <f>IFERROR(__xludf.DUMMYFUNCTION("""COMPUTED_VALUE"""),75.16)</f>
        <v>75.16</v>
      </c>
    </row>
    <row r="20">
      <c r="A20" s="2">
        <f>IFERROR(__xludf.DUMMYFUNCTION("""COMPUTED_VALUE"""),43958.66666666667)</f>
        <v>43958.66667</v>
      </c>
      <c r="B20" s="1">
        <f>IFERROR(__xludf.DUMMYFUNCTION("""COMPUTED_VALUE"""),75.94)</f>
        <v>75.94</v>
      </c>
    </row>
    <row r="21">
      <c r="A21" s="2">
        <f>IFERROR(__xludf.DUMMYFUNCTION("""COMPUTED_VALUE"""),43959.66666666667)</f>
        <v>43959.66667</v>
      </c>
      <c r="B21" s="1">
        <f>IFERROR(__xludf.DUMMYFUNCTION("""COMPUTED_VALUE"""),77.53)</f>
        <v>77.53</v>
      </c>
    </row>
    <row r="22">
      <c r="A22" s="2">
        <f>IFERROR(__xludf.DUMMYFUNCTION("""COMPUTED_VALUE"""),43962.66666666667)</f>
        <v>43962.66667</v>
      </c>
      <c r="B22" s="1">
        <f>IFERROR(__xludf.DUMMYFUNCTION("""COMPUTED_VALUE"""),78.75)</f>
        <v>78.75</v>
      </c>
    </row>
    <row r="23">
      <c r="A23" s="2">
        <f>IFERROR(__xludf.DUMMYFUNCTION("""COMPUTED_VALUE"""),43963.66666666667)</f>
        <v>43963.66667</v>
      </c>
      <c r="B23" s="1">
        <f>IFERROR(__xludf.DUMMYFUNCTION("""COMPUTED_VALUE"""),77.85)</f>
        <v>77.85</v>
      </c>
    </row>
    <row r="24">
      <c r="A24" s="2">
        <f>IFERROR(__xludf.DUMMYFUNCTION("""COMPUTED_VALUE"""),43964.66666666667)</f>
        <v>43964.66667</v>
      </c>
      <c r="B24" s="1">
        <f>IFERROR(__xludf.DUMMYFUNCTION("""COMPUTED_VALUE"""),76.91)</f>
        <v>76.91</v>
      </c>
    </row>
    <row r="25">
      <c r="A25" s="2">
        <f>IFERROR(__xludf.DUMMYFUNCTION("""COMPUTED_VALUE"""),43965.66666666667)</f>
        <v>43965.66667</v>
      </c>
      <c r="B25" s="1">
        <f>IFERROR(__xludf.DUMMYFUNCTION("""COMPUTED_VALUE"""),77.39)</f>
        <v>77.39</v>
      </c>
    </row>
    <row r="26">
      <c r="A26" s="2">
        <f>IFERROR(__xludf.DUMMYFUNCTION("""COMPUTED_VALUE"""),43966.66666666667)</f>
        <v>43966.66667</v>
      </c>
      <c r="B26" s="1">
        <f>IFERROR(__xludf.DUMMYFUNCTION("""COMPUTED_VALUE"""),76.93)</f>
        <v>76.93</v>
      </c>
    </row>
    <row r="27">
      <c r="A27" s="2">
        <f>IFERROR(__xludf.DUMMYFUNCTION("""COMPUTED_VALUE"""),43969.66666666667)</f>
        <v>43969.66667</v>
      </c>
      <c r="B27" s="1">
        <f>IFERROR(__xludf.DUMMYFUNCTION("""COMPUTED_VALUE"""),78.74)</f>
        <v>78.74</v>
      </c>
    </row>
    <row r="28">
      <c r="A28" s="2">
        <f>IFERROR(__xludf.DUMMYFUNCTION("""COMPUTED_VALUE"""),43970.66666666667)</f>
        <v>43970.66667</v>
      </c>
      <c r="B28" s="1">
        <f>IFERROR(__xludf.DUMMYFUNCTION("""COMPUTED_VALUE"""),78.29)</f>
        <v>78.29</v>
      </c>
    </row>
    <row r="29">
      <c r="A29" s="2">
        <f>IFERROR(__xludf.DUMMYFUNCTION("""COMPUTED_VALUE"""),43971.66666666667)</f>
        <v>43971.66667</v>
      </c>
      <c r="B29" s="1">
        <f>IFERROR(__xludf.DUMMYFUNCTION("""COMPUTED_VALUE"""),79.81)</f>
        <v>79.81</v>
      </c>
    </row>
    <row r="30">
      <c r="A30" s="2">
        <f>IFERROR(__xludf.DUMMYFUNCTION("""COMPUTED_VALUE"""),43972.66666666667)</f>
        <v>43972.66667</v>
      </c>
      <c r="B30" s="1">
        <f>IFERROR(__xludf.DUMMYFUNCTION("""COMPUTED_VALUE"""),79.21)</f>
        <v>79.21</v>
      </c>
    </row>
    <row r="31">
      <c r="A31" s="2">
        <f>IFERROR(__xludf.DUMMYFUNCTION("""COMPUTED_VALUE"""),43973.66666666667)</f>
        <v>43973.66667</v>
      </c>
      <c r="B31" s="1">
        <f>IFERROR(__xludf.DUMMYFUNCTION("""COMPUTED_VALUE"""),79.72)</f>
        <v>79.72</v>
      </c>
    </row>
    <row r="32">
      <c r="A32" s="2">
        <f>IFERROR(__xludf.DUMMYFUNCTION("""COMPUTED_VALUE"""),43977.66666666667)</f>
        <v>43977.66667</v>
      </c>
      <c r="B32" s="1">
        <f>IFERROR(__xludf.DUMMYFUNCTION("""COMPUTED_VALUE"""),79.18)</f>
        <v>79.18</v>
      </c>
    </row>
    <row r="33">
      <c r="A33" s="2">
        <f>IFERROR(__xludf.DUMMYFUNCTION("""COMPUTED_VALUE"""),43978.66666666667)</f>
        <v>43978.66667</v>
      </c>
      <c r="B33" s="1">
        <f>IFERROR(__xludf.DUMMYFUNCTION("""COMPUTED_VALUE"""),79.53)</f>
        <v>79.53</v>
      </c>
    </row>
    <row r="34">
      <c r="A34" s="2">
        <f>IFERROR(__xludf.DUMMYFUNCTION("""COMPUTED_VALUE"""),43979.66666666667)</f>
        <v>43979.66667</v>
      </c>
      <c r="B34" s="1">
        <f>IFERROR(__xludf.DUMMYFUNCTION("""COMPUTED_VALUE"""),79.56)</f>
        <v>79.56</v>
      </c>
    </row>
    <row r="35">
      <c r="A35" s="2">
        <f>IFERROR(__xludf.DUMMYFUNCTION("""COMPUTED_VALUE"""),43980.66666666667)</f>
        <v>43980.66667</v>
      </c>
      <c r="B35" s="1">
        <f>IFERROR(__xludf.DUMMYFUNCTION("""COMPUTED_VALUE"""),79.49)</f>
        <v>79.49</v>
      </c>
    </row>
    <row r="36">
      <c r="A36" s="2">
        <f>IFERROR(__xludf.DUMMYFUNCTION("""COMPUTED_VALUE"""),43983.66666666667)</f>
        <v>43983.66667</v>
      </c>
      <c r="B36" s="1">
        <f>IFERROR(__xludf.DUMMYFUNCTION("""COMPUTED_VALUE"""),80.46)</f>
        <v>80.46</v>
      </c>
    </row>
    <row r="37">
      <c r="A37" s="2">
        <f>IFERROR(__xludf.DUMMYFUNCTION("""COMPUTED_VALUE"""),43984.66666666667)</f>
        <v>43984.66667</v>
      </c>
      <c r="B37" s="1">
        <f>IFERROR(__xludf.DUMMYFUNCTION("""COMPUTED_VALUE"""),80.83)</f>
        <v>80.83</v>
      </c>
    </row>
    <row r="38">
      <c r="A38" s="2">
        <f>IFERROR(__xludf.DUMMYFUNCTION("""COMPUTED_VALUE"""),43985.66666666667)</f>
        <v>43985.66667</v>
      </c>
      <c r="B38" s="1">
        <f>IFERROR(__xludf.DUMMYFUNCTION("""COMPUTED_VALUE"""),81.28)</f>
        <v>81.28</v>
      </c>
    </row>
    <row r="39">
      <c r="A39" s="2">
        <f>IFERROR(__xludf.DUMMYFUNCTION("""COMPUTED_VALUE"""),43986.66666666667)</f>
        <v>43986.66667</v>
      </c>
      <c r="B39" s="1">
        <f>IFERROR(__xludf.DUMMYFUNCTION("""COMPUTED_VALUE"""),80.58)</f>
        <v>80.58</v>
      </c>
    </row>
    <row r="40">
      <c r="A40" s="2">
        <f>IFERROR(__xludf.DUMMYFUNCTION("""COMPUTED_VALUE"""),43987.66666666667)</f>
        <v>43987.66667</v>
      </c>
      <c r="B40" s="1">
        <f>IFERROR(__xludf.DUMMYFUNCTION("""COMPUTED_VALUE"""),82.88)</f>
        <v>82.88</v>
      </c>
    </row>
    <row r="41">
      <c r="A41" s="2">
        <f>IFERROR(__xludf.DUMMYFUNCTION("""COMPUTED_VALUE"""),43990.66666666667)</f>
        <v>43990.66667</v>
      </c>
      <c r="B41" s="1">
        <f>IFERROR(__xludf.DUMMYFUNCTION("""COMPUTED_VALUE"""),83.37)</f>
        <v>83.37</v>
      </c>
    </row>
    <row r="42">
      <c r="A42" s="2">
        <f>IFERROR(__xludf.DUMMYFUNCTION("""COMPUTED_VALUE"""),43991.66666666667)</f>
        <v>43991.66667</v>
      </c>
      <c r="B42" s="1">
        <f>IFERROR(__xludf.DUMMYFUNCTION("""COMPUTED_VALUE"""),86.0)</f>
        <v>86</v>
      </c>
    </row>
    <row r="43">
      <c r="A43" s="2">
        <f>IFERROR(__xludf.DUMMYFUNCTION("""COMPUTED_VALUE"""),43992.66666666667)</f>
        <v>43992.66667</v>
      </c>
      <c r="B43" s="1">
        <f>IFERROR(__xludf.DUMMYFUNCTION("""COMPUTED_VALUE"""),88.21)</f>
        <v>88.21</v>
      </c>
    </row>
    <row r="44">
      <c r="A44" s="2">
        <f>IFERROR(__xludf.DUMMYFUNCTION("""COMPUTED_VALUE"""),43993.66666666667)</f>
        <v>43993.66667</v>
      </c>
      <c r="B44" s="1">
        <f>IFERROR(__xludf.DUMMYFUNCTION("""COMPUTED_VALUE"""),83.98)</f>
        <v>83.98</v>
      </c>
    </row>
    <row r="45">
      <c r="A45" s="2">
        <f>IFERROR(__xludf.DUMMYFUNCTION("""COMPUTED_VALUE"""),43994.66666666667)</f>
        <v>43994.66667</v>
      </c>
      <c r="B45" s="1">
        <f>IFERROR(__xludf.DUMMYFUNCTION("""COMPUTED_VALUE"""),84.7)</f>
        <v>84.7</v>
      </c>
    </row>
    <row r="46">
      <c r="A46" s="2">
        <f>IFERROR(__xludf.DUMMYFUNCTION("""COMPUTED_VALUE"""),43997.66666666667)</f>
        <v>43997.66667</v>
      </c>
      <c r="B46" s="1">
        <f>IFERROR(__xludf.DUMMYFUNCTION("""COMPUTED_VALUE"""),85.75)</f>
        <v>85.75</v>
      </c>
    </row>
    <row r="47">
      <c r="A47" s="2">
        <f>IFERROR(__xludf.DUMMYFUNCTION("""COMPUTED_VALUE"""),43998.66666666667)</f>
        <v>43998.66667</v>
      </c>
      <c r="B47" s="1">
        <f>IFERROR(__xludf.DUMMYFUNCTION("""COMPUTED_VALUE"""),88.02)</f>
        <v>88.02</v>
      </c>
    </row>
    <row r="48">
      <c r="A48" s="2">
        <f>IFERROR(__xludf.DUMMYFUNCTION("""COMPUTED_VALUE"""),43999.66666666667)</f>
        <v>43999.66667</v>
      </c>
      <c r="B48" s="1">
        <f>IFERROR(__xludf.DUMMYFUNCTION("""COMPUTED_VALUE"""),87.9)</f>
        <v>87.9</v>
      </c>
    </row>
    <row r="49">
      <c r="A49" s="2">
        <f>IFERROR(__xludf.DUMMYFUNCTION("""COMPUTED_VALUE"""),44000.66666666667)</f>
        <v>44000.66667</v>
      </c>
      <c r="B49" s="1">
        <f>IFERROR(__xludf.DUMMYFUNCTION("""COMPUTED_VALUE"""),87.93)</f>
        <v>87.93</v>
      </c>
    </row>
    <row r="50">
      <c r="A50" s="2">
        <f>IFERROR(__xludf.DUMMYFUNCTION("""COMPUTED_VALUE"""),44001.66666666667)</f>
        <v>44001.66667</v>
      </c>
      <c r="B50" s="1">
        <f>IFERROR(__xludf.DUMMYFUNCTION("""COMPUTED_VALUE"""),87.43)</f>
        <v>87.43</v>
      </c>
    </row>
    <row r="51">
      <c r="A51" s="2">
        <f>IFERROR(__xludf.DUMMYFUNCTION("""COMPUTED_VALUE"""),44004.66666666667)</f>
        <v>44004.66667</v>
      </c>
      <c r="B51" s="1">
        <f>IFERROR(__xludf.DUMMYFUNCTION("""COMPUTED_VALUE"""),89.72)</f>
        <v>89.72</v>
      </c>
    </row>
    <row r="52">
      <c r="A52" s="2">
        <f>IFERROR(__xludf.DUMMYFUNCTION("""COMPUTED_VALUE"""),44005.66666666667)</f>
        <v>44005.66667</v>
      </c>
      <c r="B52" s="1">
        <f>IFERROR(__xludf.DUMMYFUNCTION("""COMPUTED_VALUE"""),91.63)</f>
        <v>91.63</v>
      </c>
    </row>
    <row r="53">
      <c r="A53" s="2">
        <f>IFERROR(__xludf.DUMMYFUNCTION("""COMPUTED_VALUE"""),44006.66666666667)</f>
        <v>44006.66667</v>
      </c>
      <c r="B53" s="1">
        <f>IFERROR(__xludf.DUMMYFUNCTION("""COMPUTED_VALUE"""),90.02)</f>
        <v>90.02</v>
      </c>
    </row>
    <row r="54">
      <c r="A54" s="2">
        <f>IFERROR(__xludf.DUMMYFUNCTION("""COMPUTED_VALUE"""),44007.66666666667)</f>
        <v>44007.66667</v>
      </c>
      <c r="B54" s="1">
        <f>IFERROR(__xludf.DUMMYFUNCTION("""COMPUTED_VALUE"""),91.21)</f>
        <v>91.21</v>
      </c>
    </row>
    <row r="55">
      <c r="A55" s="2">
        <f>IFERROR(__xludf.DUMMYFUNCTION("""COMPUTED_VALUE"""),44008.66666666667)</f>
        <v>44008.66667</v>
      </c>
      <c r="B55" s="1">
        <f>IFERROR(__xludf.DUMMYFUNCTION("""COMPUTED_VALUE"""),88.41)</f>
        <v>88.41</v>
      </c>
    </row>
    <row r="56">
      <c r="A56" s="2">
        <f>IFERROR(__xludf.DUMMYFUNCTION("""COMPUTED_VALUE"""),44011.66666666667)</f>
        <v>44011.66667</v>
      </c>
      <c r="B56" s="1">
        <f>IFERROR(__xludf.DUMMYFUNCTION("""COMPUTED_VALUE"""),90.45)</f>
        <v>90.45</v>
      </c>
    </row>
    <row r="57">
      <c r="A57" s="2">
        <f>IFERROR(__xludf.DUMMYFUNCTION("""COMPUTED_VALUE"""),44012.66666666667)</f>
        <v>44012.66667</v>
      </c>
      <c r="B57" s="1">
        <f>IFERROR(__xludf.DUMMYFUNCTION("""COMPUTED_VALUE"""),91.2)</f>
        <v>91.2</v>
      </c>
    </row>
    <row r="58">
      <c r="A58" s="2">
        <f>IFERROR(__xludf.DUMMYFUNCTION("""COMPUTED_VALUE"""),44013.66666666667)</f>
        <v>44013.66667</v>
      </c>
      <c r="B58" s="1">
        <f>IFERROR(__xludf.DUMMYFUNCTION("""COMPUTED_VALUE"""),91.03)</f>
        <v>91.03</v>
      </c>
    </row>
    <row r="59">
      <c r="A59" s="2">
        <f>IFERROR(__xludf.DUMMYFUNCTION("""COMPUTED_VALUE"""),44014.66666666667)</f>
        <v>44014.66667</v>
      </c>
      <c r="B59" s="1">
        <f>IFERROR(__xludf.DUMMYFUNCTION("""COMPUTED_VALUE"""),91.03)</f>
        <v>91.03</v>
      </c>
    </row>
    <row r="60">
      <c r="A60" s="2">
        <f>IFERROR(__xludf.DUMMYFUNCTION("""COMPUTED_VALUE"""),44018.66666666667)</f>
        <v>44018.66667</v>
      </c>
      <c r="B60" s="1">
        <f>IFERROR(__xludf.DUMMYFUNCTION("""COMPUTED_VALUE"""),93.46)</f>
        <v>93.46</v>
      </c>
    </row>
    <row r="61">
      <c r="A61" s="2">
        <f>IFERROR(__xludf.DUMMYFUNCTION("""COMPUTED_VALUE"""),44019.66666666667)</f>
        <v>44019.66667</v>
      </c>
      <c r="B61" s="1">
        <f>IFERROR(__xludf.DUMMYFUNCTION("""COMPUTED_VALUE"""),93.17)</f>
        <v>93.17</v>
      </c>
    </row>
    <row r="62">
      <c r="A62" s="2">
        <f>IFERROR(__xludf.DUMMYFUNCTION("""COMPUTED_VALUE"""),44020.66666666667)</f>
        <v>44020.66667</v>
      </c>
      <c r="B62" s="1">
        <f>IFERROR(__xludf.DUMMYFUNCTION("""COMPUTED_VALUE"""),95.34)</f>
        <v>95.34</v>
      </c>
    </row>
    <row r="63">
      <c r="A63" s="2">
        <f>IFERROR(__xludf.DUMMYFUNCTION("""COMPUTED_VALUE"""),44021.66666666667)</f>
        <v>44021.66667</v>
      </c>
      <c r="B63" s="1">
        <f>IFERROR(__xludf.DUMMYFUNCTION("""COMPUTED_VALUE"""),95.68)</f>
        <v>95.68</v>
      </c>
    </row>
    <row r="64">
      <c r="A64" s="2">
        <f>IFERROR(__xludf.DUMMYFUNCTION("""COMPUTED_VALUE"""),44022.66666666667)</f>
        <v>44022.66667</v>
      </c>
      <c r="B64" s="1">
        <f>IFERROR(__xludf.DUMMYFUNCTION("""COMPUTED_VALUE"""),95.92)</f>
        <v>95.92</v>
      </c>
    </row>
    <row r="65">
      <c r="A65" s="2">
        <f>IFERROR(__xludf.DUMMYFUNCTION("""COMPUTED_VALUE"""),44025.66666666667)</f>
        <v>44025.66667</v>
      </c>
      <c r="B65" s="1">
        <f>IFERROR(__xludf.DUMMYFUNCTION("""COMPUTED_VALUE"""),95.48)</f>
        <v>95.48</v>
      </c>
    </row>
    <row r="66">
      <c r="A66" s="2">
        <f>IFERROR(__xludf.DUMMYFUNCTION("""COMPUTED_VALUE"""),44026.66666666667)</f>
        <v>44026.66667</v>
      </c>
      <c r="B66" s="1">
        <f>IFERROR(__xludf.DUMMYFUNCTION("""COMPUTED_VALUE"""),97.06)</f>
        <v>97.06</v>
      </c>
    </row>
    <row r="67">
      <c r="A67" s="2">
        <f>IFERROR(__xludf.DUMMYFUNCTION("""COMPUTED_VALUE"""),44027.66666666667)</f>
        <v>44027.66667</v>
      </c>
      <c r="B67" s="1">
        <f>IFERROR(__xludf.DUMMYFUNCTION("""COMPUTED_VALUE"""),97.73)</f>
        <v>97.73</v>
      </c>
    </row>
    <row r="68">
      <c r="A68" s="2">
        <f>IFERROR(__xludf.DUMMYFUNCTION("""COMPUTED_VALUE"""),44028.66666666667)</f>
        <v>44028.66667</v>
      </c>
      <c r="B68" s="1">
        <f>IFERROR(__xludf.DUMMYFUNCTION("""COMPUTED_VALUE"""),96.52)</f>
        <v>96.52</v>
      </c>
    </row>
    <row r="69">
      <c r="A69" s="2">
        <f>IFERROR(__xludf.DUMMYFUNCTION("""COMPUTED_VALUE"""),44029.66666666667)</f>
        <v>44029.66667</v>
      </c>
      <c r="B69" s="1">
        <f>IFERROR(__xludf.DUMMYFUNCTION("""COMPUTED_VALUE"""),96.33)</f>
        <v>96.33</v>
      </c>
    </row>
    <row r="70">
      <c r="A70" s="2">
        <f>IFERROR(__xludf.DUMMYFUNCTION("""COMPUTED_VALUE"""),44032.66666666667)</f>
        <v>44032.66667</v>
      </c>
      <c r="B70" s="1">
        <f>IFERROR(__xludf.DUMMYFUNCTION("""COMPUTED_VALUE"""),98.36)</f>
        <v>98.36</v>
      </c>
    </row>
    <row r="71">
      <c r="A71" s="2">
        <f>IFERROR(__xludf.DUMMYFUNCTION("""COMPUTED_VALUE"""),44033.66666666667)</f>
        <v>44033.66667</v>
      </c>
      <c r="B71" s="1">
        <f>IFERROR(__xludf.DUMMYFUNCTION("""COMPUTED_VALUE"""),97.0)</f>
        <v>97</v>
      </c>
    </row>
    <row r="72">
      <c r="A72" s="2">
        <f>IFERROR(__xludf.DUMMYFUNCTION("""COMPUTED_VALUE"""),44034.66666666667)</f>
        <v>44034.66667</v>
      </c>
      <c r="B72" s="1">
        <f>IFERROR(__xludf.DUMMYFUNCTION("""COMPUTED_VALUE"""),97.27)</f>
        <v>97.27</v>
      </c>
    </row>
    <row r="73">
      <c r="A73" s="2">
        <f>IFERROR(__xludf.DUMMYFUNCTION("""COMPUTED_VALUE"""),44035.66666666667)</f>
        <v>44035.66667</v>
      </c>
      <c r="B73" s="1">
        <f>IFERROR(__xludf.DUMMYFUNCTION("""COMPUTED_VALUE"""),92.85)</f>
        <v>92.85</v>
      </c>
    </row>
    <row r="74">
      <c r="A74" s="2">
        <f>IFERROR(__xludf.DUMMYFUNCTION("""COMPUTED_VALUE"""),44036.66666666667)</f>
        <v>44036.66667</v>
      </c>
      <c r="B74" s="1">
        <f>IFERROR(__xludf.DUMMYFUNCTION("""COMPUTED_VALUE"""),92.62)</f>
        <v>92.62</v>
      </c>
    </row>
    <row r="75">
      <c r="A75" s="2">
        <f>IFERROR(__xludf.DUMMYFUNCTION("""COMPUTED_VALUE"""),44039.66666666667)</f>
        <v>44039.66667</v>
      </c>
      <c r="B75" s="1">
        <f>IFERROR(__xludf.DUMMYFUNCTION("""COMPUTED_VALUE"""),94.81)</f>
        <v>94.81</v>
      </c>
    </row>
    <row r="76">
      <c r="A76" s="2">
        <f>IFERROR(__xludf.DUMMYFUNCTION("""COMPUTED_VALUE"""),44040.66666666667)</f>
        <v>44040.66667</v>
      </c>
      <c r="B76" s="1">
        <f>IFERROR(__xludf.DUMMYFUNCTION("""COMPUTED_VALUE"""),93.25)</f>
        <v>93.25</v>
      </c>
    </row>
    <row r="77">
      <c r="A77" s="2">
        <f>IFERROR(__xludf.DUMMYFUNCTION("""COMPUTED_VALUE"""),44041.66666666667)</f>
        <v>44041.66667</v>
      </c>
      <c r="B77" s="1">
        <f>IFERROR(__xludf.DUMMYFUNCTION("""COMPUTED_VALUE"""),95.04)</f>
        <v>95.04</v>
      </c>
    </row>
    <row r="78">
      <c r="A78" s="2">
        <f>IFERROR(__xludf.DUMMYFUNCTION("""COMPUTED_VALUE"""),44042.66666666667)</f>
        <v>44042.66667</v>
      </c>
      <c r="B78" s="1">
        <f>IFERROR(__xludf.DUMMYFUNCTION("""COMPUTED_VALUE"""),96.19)</f>
        <v>96.19</v>
      </c>
    </row>
    <row r="79">
      <c r="A79" s="2">
        <f>IFERROR(__xludf.DUMMYFUNCTION("""COMPUTED_VALUE"""),44043.66666666667)</f>
        <v>44043.66667</v>
      </c>
      <c r="B79" s="1">
        <f>IFERROR(__xludf.DUMMYFUNCTION("""COMPUTED_VALUE"""),106.26)</f>
        <v>106.26</v>
      </c>
    </row>
    <row r="80">
      <c r="A80" s="2">
        <f>IFERROR(__xludf.DUMMYFUNCTION("""COMPUTED_VALUE"""),44046.66666666667)</f>
        <v>44046.66667</v>
      </c>
      <c r="B80" s="1">
        <f>IFERROR(__xludf.DUMMYFUNCTION("""COMPUTED_VALUE"""),108.94)</f>
        <v>108.94</v>
      </c>
    </row>
    <row r="81">
      <c r="A81" s="2">
        <f>IFERROR(__xludf.DUMMYFUNCTION("""COMPUTED_VALUE"""),44047.66666666667)</f>
        <v>44047.66667</v>
      </c>
      <c r="B81" s="1">
        <f>IFERROR(__xludf.DUMMYFUNCTION("""COMPUTED_VALUE"""),109.67)</f>
        <v>109.67</v>
      </c>
    </row>
    <row r="82">
      <c r="A82" s="2">
        <f>IFERROR(__xludf.DUMMYFUNCTION("""COMPUTED_VALUE"""),44048.66666666667)</f>
        <v>44048.66667</v>
      </c>
      <c r="B82" s="1">
        <f>IFERROR(__xludf.DUMMYFUNCTION("""COMPUTED_VALUE"""),110.06)</f>
        <v>110.06</v>
      </c>
    </row>
    <row r="83">
      <c r="A83" s="2">
        <f>IFERROR(__xludf.DUMMYFUNCTION("""COMPUTED_VALUE"""),44049.66666666667)</f>
        <v>44049.66667</v>
      </c>
      <c r="B83" s="1">
        <f>IFERROR(__xludf.DUMMYFUNCTION("""COMPUTED_VALUE"""),113.9)</f>
        <v>113.9</v>
      </c>
    </row>
    <row r="84">
      <c r="A84" s="2">
        <f>IFERROR(__xludf.DUMMYFUNCTION("""COMPUTED_VALUE"""),44050.66666666667)</f>
        <v>44050.66667</v>
      </c>
      <c r="B84" s="1">
        <f>IFERROR(__xludf.DUMMYFUNCTION("""COMPUTED_VALUE"""),111.11)</f>
        <v>111.11</v>
      </c>
    </row>
    <row r="85">
      <c r="A85" s="2">
        <f>IFERROR(__xludf.DUMMYFUNCTION("""COMPUTED_VALUE"""),44053.66666666667)</f>
        <v>44053.66667</v>
      </c>
      <c r="B85" s="1">
        <f>IFERROR(__xludf.DUMMYFUNCTION("""COMPUTED_VALUE"""),112.73)</f>
        <v>112.73</v>
      </c>
    </row>
    <row r="86">
      <c r="A86" s="2">
        <f>IFERROR(__xludf.DUMMYFUNCTION("""COMPUTED_VALUE"""),44054.66666666667)</f>
        <v>44054.66667</v>
      </c>
      <c r="B86" s="1">
        <f>IFERROR(__xludf.DUMMYFUNCTION("""COMPUTED_VALUE"""),109.38)</f>
        <v>109.38</v>
      </c>
    </row>
    <row r="87">
      <c r="A87" s="2">
        <f>IFERROR(__xludf.DUMMYFUNCTION("""COMPUTED_VALUE"""),44055.66666666667)</f>
        <v>44055.66667</v>
      </c>
      <c r="B87" s="1">
        <f>IFERROR(__xludf.DUMMYFUNCTION("""COMPUTED_VALUE"""),113.01)</f>
        <v>113.01</v>
      </c>
    </row>
    <row r="88">
      <c r="A88" s="2">
        <f>IFERROR(__xludf.DUMMYFUNCTION("""COMPUTED_VALUE"""),44056.66666666667)</f>
        <v>44056.66667</v>
      </c>
      <c r="B88" s="1">
        <f>IFERROR(__xludf.DUMMYFUNCTION("""COMPUTED_VALUE"""),115.01)</f>
        <v>115.01</v>
      </c>
    </row>
    <row r="89">
      <c r="A89" s="2">
        <f>IFERROR(__xludf.DUMMYFUNCTION("""COMPUTED_VALUE"""),44057.66666666667)</f>
        <v>44057.66667</v>
      </c>
      <c r="B89" s="1">
        <f>IFERROR(__xludf.DUMMYFUNCTION("""COMPUTED_VALUE"""),114.91)</f>
        <v>114.91</v>
      </c>
    </row>
    <row r="90">
      <c r="A90" s="2">
        <f>IFERROR(__xludf.DUMMYFUNCTION("""COMPUTED_VALUE"""),44060.66666666667)</f>
        <v>44060.66667</v>
      </c>
      <c r="B90" s="1">
        <f>IFERROR(__xludf.DUMMYFUNCTION("""COMPUTED_VALUE"""),114.61)</f>
        <v>114.61</v>
      </c>
    </row>
    <row r="91">
      <c r="A91" s="2">
        <f>IFERROR(__xludf.DUMMYFUNCTION("""COMPUTED_VALUE"""),44061.66666666667)</f>
        <v>44061.66667</v>
      </c>
      <c r="B91" s="1">
        <f>IFERROR(__xludf.DUMMYFUNCTION("""COMPUTED_VALUE"""),115.56)</f>
        <v>115.56</v>
      </c>
    </row>
    <row r="92">
      <c r="A92" s="2">
        <f>IFERROR(__xludf.DUMMYFUNCTION("""COMPUTED_VALUE"""),44062.66666666667)</f>
        <v>44062.66667</v>
      </c>
      <c r="B92" s="1">
        <f>IFERROR(__xludf.DUMMYFUNCTION("""COMPUTED_VALUE"""),115.71)</f>
        <v>115.71</v>
      </c>
    </row>
    <row r="93">
      <c r="A93" s="2">
        <f>IFERROR(__xludf.DUMMYFUNCTION("""COMPUTED_VALUE"""),44063.66666666667)</f>
        <v>44063.66667</v>
      </c>
      <c r="B93" s="1">
        <f>IFERROR(__xludf.DUMMYFUNCTION("""COMPUTED_VALUE"""),118.28)</f>
        <v>118.28</v>
      </c>
    </row>
    <row r="94">
      <c r="A94" s="2">
        <f>IFERROR(__xludf.DUMMYFUNCTION("""COMPUTED_VALUE"""),44064.66666666667)</f>
        <v>44064.66667</v>
      </c>
      <c r="B94" s="1">
        <f>IFERROR(__xludf.DUMMYFUNCTION("""COMPUTED_VALUE"""),124.37)</f>
        <v>124.37</v>
      </c>
    </row>
    <row r="95">
      <c r="A95" s="2">
        <f>IFERROR(__xludf.DUMMYFUNCTION("""COMPUTED_VALUE"""),44067.66666666667)</f>
        <v>44067.66667</v>
      </c>
      <c r="B95" s="1">
        <f>IFERROR(__xludf.DUMMYFUNCTION("""COMPUTED_VALUE"""),125.86)</f>
        <v>125.86</v>
      </c>
    </row>
    <row r="96">
      <c r="A96" s="2">
        <f>IFERROR(__xludf.DUMMYFUNCTION("""COMPUTED_VALUE"""),44068.66666666667)</f>
        <v>44068.66667</v>
      </c>
      <c r="B96" s="1">
        <f>IFERROR(__xludf.DUMMYFUNCTION("""COMPUTED_VALUE"""),124.83)</f>
        <v>124.83</v>
      </c>
    </row>
    <row r="97">
      <c r="A97" s="2">
        <f>IFERROR(__xludf.DUMMYFUNCTION("""COMPUTED_VALUE"""),44069.66666666667)</f>
        <v>44069.66667</v>
      </c>
      <c r="B97" s="1">
        <f>IFERROR(__xludf.DUMMYFUNCTION("""COMPUTED_VALUE"""),126.52)</f>
        <v>126.52</v>
      </c>
    </row>
    <row r="98">
      <c r="A98" s="2">
        <f>IFERROR(__xludf.DUMMYFUNCTION("""COMPUTED_VALUE"""),44070.66666666667)</f>
        <v>44070.66667</v>
      </c>
      <c r="B98" s="1">
        <f>IFERROR(__xludf.DUMMYFUNCTION("""COMPUTED_VALUE"""),125.01)</f>
        <v>125.01</v>
      </c>
    </row>
    <row r="99">
      <c r="A99" s="2">
        <f>IFERROR(__xludf.DUMMYFUNCTION("""COMPUTED_VALUE"""),44071.66666666667)</f>
        <v>44071.66667</v>
      </c>
      <c r="B99" s="1">
        <f>IFERROR(__xludf.DUMMYFUNCTION("""COMPUTED_VALUE"""),124.81)</f>
        <v>124.81</v>
      </c>
    </row>
    <row r="100">
      <c r="A100" s="2">
        <f>IFERROR(__xludf.DUMMYFUNCTION("""COMPUTED_VALUE"""),44074.66666666667)</f>
        <v>44074.66667</v>
      </c>
      <c r="B100" s="1">
        <f>IFERROR(__xludf.DUMMYFUNCTION("""COMPUTED_VALUE"""),129.04)</f>
        <v>129.04</v>
      </c>
    </row>
    <row r="101">
      <c r="A101" s="2">
        <f>IFERROR(__xludf.DUMMYFUNCTION("""COMPUTED_VALUE"""),44075.66666666667)</f>
        <v>44075.66667</v>
      </c>
      <c r="B101" s="1">
        <f>IFERROR(__xludf.DUMMYFUNCTION("""COMPUTED_VALUE"""),134.18)</f>
        <v>134.18</v>
      </c>
    </row>
    <row r="102">
      <c r="A102" s="2">
        <f>IFERROR(__xludf.DUMMYFUNCTION("""COMPUTED_VALUE"""),44076.66666666667)</f>
        <v>44076.66667</v>
      </c>
      <c r="B102" s="1">
        <f>IFERROR(__xludf.DUMMYFUNCTION("""COMPUTED_VALUE"""),131.4)</f>
        <v>131.4</v>
      </c>
    </row>
    <row r="103">
      <c r="A103" s="2">
        <f>IFERROR(__xludf.DUMMYFUNCTION("""COMPUTED_VALUE"""),44077.66666666667)</f>
        <v>44077.66667</v>
      </c>
      <c r="B103" s="1">
        <f>IFERROR(__xludf.DUMMYFUNCTION("""COMPUTED_VALUE"""),120.88)</f>
        <v>120.88</v>
      </c>
    </row>
    <row r="104">
      <c r="A104" s="2">
        <f>IFERROR(__xludf.DUMMYFUNCTION("""COMPUTED_VALUE"""),44078.66666666667)</f>
        <v>44078.66667</v>
      </c>
      <c r="B104" s="1">
        <f>IFERROR(__xludf.DUMMYFUNCTION("""COMPUTED_VALUE"""),120.96)</f>
        <v>120.96</v>
      </c>
    </row>
    <row r="105">
      <c r="A105" s="2">
        <f>IFERROR(__xludf.DUMMYFUNCTION("""COMPUTED_VALUE"""),44082.66666666667)</f>
        <v>44082.66667</v>
      </c>
      <c r="B105" s="1">
        <f>IFERROR(__xludf.DUMMYFUNCTION("""COMPUTED_VALUE"""),112.82)</f>
        <v>112.82</v>
      </c>
    </row>
    <row r="106">
      <c r="A106" s="2">
        <f>IFERROR(__xludf.DUMMYFUNCTION("""COMPUTED_VALUE"""),44083.66666666667)</f>
        <v>44083.66667</v>
      </c>
      <c r="B106" s="1">
        <f>IFERROR(__xludf.DUMMYFUNCTION("""COMPUTED_VALUE"""),117.32)</f>
        <v>117.32</v>
      </c>
    </row>
    <row r="107">
      <c r="A107" s="2">
        <f>IFERROR(__xludf.DUMMYFUNCTION("""COMPUTED_VALUE"""),44084.66666666667)</f>
        <v>44084.66667</v>
      </c>
      <c r="B107" s="1">
        <f>IFERROR(__xludf.DUMMYFUNCTION("""COMPUTED_VALUE"""),113.49)</f>
        <v>113.49</v>
      </c>
    </row>
    <row r="108">
      <c r="A108" s="2">
        <f>IFERROR(__xludf.DUMMYFUNCTION("""COMPUTED_VALUE"""),44085.66666666667)</f>
        <v>44085.66667</v>
      </c>
      <c r="B108" s="1">
        <f>IFERROR(__xludf.DUMMYFUNCTION("""COMPUTED_VALUE"""),112.0)</f>
        <v>112</v>
      </c>
    </row>
    <row r="109">
      <c r="A109" s="2">
        <f>IFERROR(__xludf.DUMMYFUNCTION("""COMPUTED_VALUE"""),44088.66666666667)</f>
        <v>44088.66667</v>
      </c>
      <c r="B109" s="1">
        <f>IFERROR(__xludf.DUMMYFUNCTION("""COMPUTED_VALUE"""),115.36)</f>
        <v>115.36</v>
      </c>
    </row>
    <row r="110">
      <c r="A110" s="2">
        <f>IFERROR(__xludf.DUMMYFUNCTION("""COMPUTED_VALUE"""),44089.66666666667)</f>
        <v>44089.66667</v>
      </c>
      <c r="B110" s="1">
        <f>IFERROR(__xludf.DUMMYFUNCTION("""COMPUTED_VALUE"""),115.54)</f>
        <v>115.54</v>
      </c>
    </row>
    <row r="111">
      <c r="A111" s="2">
        <f>IFERROR(__xludf.DUMMYFUNCTION("""COMPUTED_VALUE"""),44090.66666666667)</f>
        <v>44090.66667</v>
      </c>
      <c r="B111" s="1">
        <f>IFERROR(__xludf.DUMMYFUNCTION("""COMPUTED_VALUE"""),112.13)</f>
        <v>112.13</v>
      </c>
    </row>
    <row r="112">
      <c r="A112" s="2">
        <f>IFERROR(__xludf.DUMMYFUNCTION("""COMPUTED_VALUE"""),44091.66666666667)</f>
        <v>44091.66667</v>
      </c>
      <c r="B112" s="1">
        <f>IFERROR(__xludf.DUMMYFUNCTION("""COMPUTED_VALUE"""),110.34)</f>
        <v>110.34</v>
      </c>
    </row>
    <row r="113">
      <c r="A113" s="2">
        <f>IFERROR(__xludf.DUMMYFUNCTION("""COMPUTED_VALUE"""),44092.66666666667)</f>
        <v>44092.66667</v>
      </c>
      <c r="B113" s="1">
        <f>IFERROR(__xludf.DUMMYFUNCTION("""COMPUTED_VALUE"""),106.84)</f>
        <v>106.84</v>
      </c>
    </row>
    <row r="114">
      <c r="A114" s="2">
        <f>IFERROR(__xludf.DUMMYFUNCTION("""COMPUTED_VALUE"""),44095.66666666667)</f>
        <v>44095.66667</v>
      </c>
      <c r="B114" s="1">
        <f>IFERROR(__xludf.DUMMYFUNCTION("""COMPUTED_VALUE"""),110.08)</f>
        <v>110.08</v>
      </c>
    </row>
    <row r="115">
      <c r="A115" s="2">
        <f>IFERROR(__xludf.DUMMYFUNCTION("""COMPUTED_VALUE"""),44096.66666666667)</f>
        <v>44096.66667</v>
      </c>
      <c r="B115" s="1">
        <f>IFERROR(__xludf.DUMMYFUNCTION("""COMPUTED_VALUE"""),111.81)</f>
        <v>111.81</v>
      </c>
    </row>
    <row r="116">
      <c r="A116" s="2">
        <f>IFERROR(__xludf.DUMMYFUNCTION("""COMPUTED_VALUE"""),44097.66666666667)</f>
        <v>44097.66667</v>
      </c>
      <c r="B116" s="1">
        <f>IFERROR(__xludf.DUMMYFUNCTION("""COMPUTED_VALUE"""),107.12)</f>
        <v>107.12</v>
      </c>
    </row>
    <row r="117">
      <c r="A117" s="2">
        <f>IFERROR(__xludf.DUMMYFUNCTION("""COMPUTED_VALUE"""),44098.66666666667)</f>
        <v>44098.66667</v>
      </c>
      <c r="B117" s="1">
        <f>IFERROR(__xludf.DUMMYFUNCTION("""COMPUTED_VALUE"""),108.22)</f>
        <v>108.22</v>
      </c>
    </row>
    <row r="118">
      <c r="A118" s="2">
        <f>IFERROR(__xludf.DUMMYFUNCTION("""COMPUTED_VALUE"""),44099.66666666667)</f>
        <v>44099.66667</v>
      </c>
      <c r="B118" s="1">
        <f>IFERROR(__xludf.DUMMYFUNCTION("""COMPUTED_VALUE"""),112.28)</f>
        <v>112.28</v>
      </c>
    </row>
    <row r="119">
      <c r="A119" s="2">
        <f>IFERROR(__xludf.DUMMYFUNCTION("""COMPUTED_VALUE"""),44102.66666666667)</f>
        <v>44102.66667</v>
      </c>
      <c r="B119" s="1">
        <f>IFERROR(__xludf.DUMMYFUNCTION("""COMPUTED_VALUE"""),114.96)</f>
        <v>114.96</v>
      </c>
    </row>
    <row r="120">
      <c r="A120" s="2">
        <f>IFERROR(__xludf.DUMMYFUNCTION("""COMPUTED_VALUE"""),44103.66666666667)</f>
        <v>44103.66667</v>
      </c>
      <c r="B120" s="1">
        <f>IFERROR(__xludf.DUMMYFUNCTION("""COMPUTED_VALUE"""),114.09)</f>
        <v>114.09</v>
      </c>
    </row>
    <row r="121">
      <c r="A121" s="2">
        <f>IFERROR(__xludf.DUMMYFUNCTION("""COMPUTED_VALUE"""),44104.66666666667)</f>
        <v>44104.66667</v>
      </c>
      <c r="B121" s="1">
        <f>IFERROR(__xludf.DUMMYFUNCTION("""COMPUTED_VALUE"""),115.81)</f>
        <v>115.81</v>
      </c>
    </row>
    <row r="122">
      <c r="A122" s="2">
        <f>IFERROR(__xludf.DUMMYFUNCTION("""COMPUTED_VALUE"""),44105.66666666667)</f>
        <v>44105.66667</v>
      </c>
      <c r="B122" s="1">
        <f>IFERROR(__xludf.DUMMYFUNCTION("""COMPUTED_VALUE"""),116.79)</f>
        <v>116.79</v>
      </c>
    </row>
    <row r="123">
      <c r="A123" s="2">
        <f>IFERROR(__xludf.DUMMYFUNCTION("""COMPUTED_VALUE"""),44106.66666666667)</f>
        <v>44106.66667</v>
      </c>
      <c r="B123" s="1">
        <f>IFERROR(__xludf.DUMMYFUNCTION("""COMPUTED_VALUE"""),113.02)</f>
        <v>113.02</v>
      </c>
    </row>
    <row r="124">
      <c r="A124" s="2">
        <f>IFERROR(__xludf.DUMMYFUNCTION("""COMPUTED_VALUE"""),44109.66666666667)</f>
        <v>44109.66667</v>
      </c>
      <c r="B124" s="1">
        <f>IFERROR(__xludf.DUMMYFUNCTION("""COMPUTED_VALUE"""),116.5)</f>
        <v>116.5</v>
      </c>
    </row>
    <row r="125">
      <c r="A125" s="2">
        <f>IFERROR(__xludf.DUMMYFUNCTION("""COMPUTED_VALUE"""),44110.66666666667)</f>
        <v>44110.66667</v>
      </c>
      <c r="B125" s="1">
        <f>IFERROR(__xludf.DUMMYFUNCTION("""COMPUTED_VALUE"""),113.16)</f>
        <v>113.16</v>
      </c>
    </row>
    <row r="126">
      <c r="A126" s="2">
        <f>IFERROR(__xludf.DUMMYFUNCTION("""COMPUTED_VALUE"""),44111.66666666667)</f>
        <v>44111.66667</v>
      </c>
      <c r="B126" s="1">
        <f>IFERROR(__xludf.DUMMYFUNCTION("""COMPUTED_VALUE"""),115.08)</f>
        <v>115.08</v>
      </c>
    </row>
    <row r="127">
      <c r="A127" s="2">
        <f>IFERROR(__xludf.DUMMYFUNCTION("""COMPUTED_VALUE"""),44112.66666666667)</f>
        <v>44112.66667</v>
      </c>
      <c r="B127" s="1">
        <f>IFERROR(__xludf.DUMMYFUNCTION("""COMPUTED_VALUE"""),114.97)</f>
        <v>114.97</v>
      </c>
    </row>
    <row r="128">
      <c r="A128" s="2">
        <f>IFERROR(__xludf.DUMMYFUNCTION("""COMPUTED_VALUE"""),44113.66666666667)</f>
        <v>44113.66667</v>
      </c>
      <c r="B128" s="1">
        <f>IFERROR(__xludf.DUMMYFUNCTION("""COMPUTED_VALUE"""),116.97)</f>
        <v>116.97</v>
      </c>
    </row>
    <row r="129">
      <c r="A129" s="2">
        <f>IFERROR(__xludf.DUMMYFUNCTION("""COMPUTED_VALUE"""),44116.66666666667)</f>
        <v>44116.66667</v>
      </c>
      <c r="B129" s="1">
        <f>IFERROR(__xludf.DUMMYFUNCTION("""COMPUTED_VALUE"""),124.4)</f>
        <v>124.4</v>
      </c>
    </row>
    <row r="130">
      <c r="A130" s="2">
        <f>IFERROR(__xludf.DUMMYFUNCTION("""COMPUTED_VALUE"""),44117.66666666667)</f>
        <v>44117.66667</v>
      </c>
      <c r="B130" s="1">
        <f>IFERROR(__xludf.DUMMYFUNCTION("""COMPUTED_VALUE"""),121.1)</f>
        <v>121.1</v>
      </c>
    </row>
    <row r="131">
      <c r="A131" s="2">
        <f>IFERROR(__xludf.DUMMYFUNCTION("""COMPUTED_VALUE"""),44118.66666666667)</f>
        <v>44118.66667</v>
      </c>
      <c r="B131" s="1">
        <f>IFERROR(__xludf.DUMMYFUNCTION("""COMPUTED_VALUE"""),121.19)</f>
        <v>121.19</v>
      </c>
    </row>
    <row r="132">
      <c r="A132" s="2">
        <f>IFERROR(__xludf.DUMMYFUNCTION("""COMPUTED_VALUE"""),44119.66666666667)</f>
        <v>44119.66667</v>
      </c>
      <c r="B132" s="1">
        <f>IFERROR(__xludf.DUMMYFUNCTION("""COMPUTED_VALUE"""),120.71)</f>
        <v>120.71</v>
      </c>
    </row>
    <row r="133">
      <c r="A133" s="2">
        <f>IFERROR(__xludf.DUMMYFUNCTION("""COMPUTED_VALUE"""),44120.66666666667)</f>
        <v>44120.66667</v>
      </c>
      <c r="B133" s="1">
        <f>IFERROR(__xludf.DUMMYFUNCTION("""COMPUTED_VALUE"""),119.02)</f>
        <v>119.02</v>
      </c>
    </row>
    <row r="134">
      <c r="A134" s="2">
        <f>IFERROR(__xludf.DUMMYFUNCTION("""COMPUTED_VALUE"""),44123.66666666667)</f>
        <v>44123.66667</v>
      </c>
      <c r="B134" s="1">
        <f>IFERROR(__xludf.DUMMYFUNCTION("""COMPUTED_VALUE"""),115.98)</f>
        <v>115.98</v>
      </c>
    </row>
    <row r="135">
      <c r="A135" s="2">
        <f>IFERROR(__xludf.DUMMYFUNCTION("""COMPUTED_VALUE"""),44124.66666666667)</f>
        <v>44124.66667</v>
      </c>
      <c r="B135" s="1">
        <f>IFERROR(__xludf.DUMMYFUNCTION("""COMPUTED_VALUE"""),117.51)</f>
        <v>117.51</v>
      </c>
    </row>
    <row r="136">
      <c r="A136" s="2">
        <f>IFERROR(__xludf.DUMMYFUNCTION("""COMPUTED_VALUE"""),44125.66666666667)</f>
        <v>44125.66667</v>
      </c>
      <c r="B136" s="1">
        <f>IFERROR(__xludf.DUMMYFUNCTION("""COMPUTED_VALUE"""),116.87)</f>
        <v>116.87</v>
      </c>
    </row>
    <row r="137">
      <c r="A137" s="2">
        <f>IFERROR(__xludf.DUMMYFUNCTION("""COMPUTED_VALUE"""),44126.66666666667)</f>
        <v>44126.66667</v>
      </c>
      <c r="B137" s="1">
        <f>IFERROR(__xludf.DUMMYFUNCTION("""COMPUTED_VALUE"""),115.75)</f>
        <v>115.75</v>
      </c>
    </row>
    <row r="138">
      <c r="A138" s="2">
        <f>IFERROR(__xludf.DUMMYFUNCTION("""COMPUTED_VALUE"""),44127.66666666667)</f>
        <v>44127.66667</v>
      </c>
      <c r="B138" s="1">
        <f>IFERROR(__xludf.DUMMYFUNCTION("""COMPUTED_VALUE"""),115.04)</f>
        <v>115.04</v>
      </c>
    </row>
    <row r="139">
      <c r="A139" s="2">
        <f>IFERROR(__xludf.DUMMYFUNCTION("""COMPUTED_VALUE"""),44130.66666666667)</f>
        <v>44130.66667</v>
      </c>
      <c r="B139" s="1">
        <f>IFERROR(__xludf.DUMMYFUNCTION("""COMPUTED_VALUE"""),115.05)</f>
        <v>115.05</v>
      </c>
    </row>
    <row r="140">
      <c r="A140" s="2">
        <f>IFERROR(__xludf.DUMMYFUNCTION("""COMPUTED_VALUE"""),44131.66666666667)</f>
        <v>44131.66667</v>
      </c>
      <c r="B140" s="1">
        <f>IFERROR(__xludf.DUMMYFUNCTION("""COMPUTED_VALUE"""),116.6)</f>
        <v>116.6</v>
      </c>
    </row>
    <row r="141">
      <c r="A141" s="2">
        <f>IFERROR(__xludf.DUMMYFUNCTION("""COMPUTED_VALUE"""),44132.66666666667)</f>
        <v>44132.66667</v>
      </c>
      <c r="B141" s="1">
        <f>IFERROR(__xludf.DUMMYFUNCTION("""COMPUTED_VALUE"""),111.2)</f>
        <v>111.2</v>
      </c>
    </row>
    <row r="142">
      <c r="A142" s="2">
        <f>IFERROR(__xludf.DUMMYFUNCTION("""COMPUTED_VALUE"""),44133.66666666667)</f>
        <v>44133.66667</v>
      </c>
      <c r="B142" s="1">
        <f>IFERROR(__xludf.DUMMYFUNCTION("""COMPUTED_VALUE"""),115.32)</f>
        <v>115.32</v>
      </c>
    </row>
    <row r="143">
      <c r="A143" s="2">
        <f>IFERROR(__xludf.DUMMYFUNCTION("""COMPUTED_VALUE"""),44134.66666666667)</f>
        <v>44134.66667</v>
      </c>
      <c r="B143" s="1">
        <f>IFERROR(__xludf.DUMMYFUNCTION("""COMPUTED_VALUE"""),108.86)</f>
        <v>108.86</v>
      </c>
    </row>
    <row r="144">
      <c r="A144" s="2">
        <f>IFERROR(__xludf.DUMMYFUNCTION("""COMPUTED_VALUE"""),44137.66666666667)</f>
        <v>44137.66667</v>
      </c>
      <c r="B144" s="1">
        <f>IFERROR(__xludf.DUMMYFUNCTION("""COMPUTED_VALUE"""),108.77)</f>
        <v>108.77</v>
      </c>
    </row>
    <row r="145">
      <c r="A145" s="2">
        <f>IFERROR(__xludf.DUMMYFUNCTION("""COMPUTED_VALUE"""),44138.66666666667)</f>
        <v>44138.66667</v>
      </c>
      <c r="B145" s="1">
        <f>IFERROR(__xludf.DUMMYFUNCTION("""COMPUTED_VALUE"""),110.44)</f>
        <v>110.44</v>
      </c>
    </row>
    <row r="146">
      <c r="A146" s="2">
        <f>IFERROR(__xludf.DUMMYFUNCTION("""COMPUTED_VALUE"""),44139.66666666667)</f>
        <v>44139.66667</v>
      </c>
      <c r="B146" s="1">
        <f>IFERROR(__xludf.DUMMYFUNCTION("""COMPUTED_VALUE"""),114.95)</f>
        <v>114.95</v>
      </c>
    </row>
    <row r="147">
      <c r="A147" s="2">
        <f>IFERROR(__xludf.DUMMYFUNCTION("""COMPUTED_VALUE"""),44140.66666666667)</f>
        <v>44140.66667</v>
      </c>
      <c r="B147" s="1">
        <f>IFERROR(__xludf.DUMMYFUNCTION("""COMPUTED_VALUE"""),119.03)</f>
        <v>119.03</v>
      </c>
    </row>
    <row r="148">
      <c r="A148" s="2">
        <f>IFERROR(__xludf.DUMMYFUNCTION("""COMPUTED_VALUE"""),44141.66666666667)</f>
        <v>44141.66667</v>
      </c>
      <c r="B148" s="1">
        <f>IFERROR(__xludf.DUMMYFUNCTION("""COMPUTED_VALUE"""),118.69)</f>
        <v>118.69</v>
      </c>
    </row>
    <row r="149">
      <c r="A149" s="2">
        <f>IFERROR(__xludf.DUMMYFUNCTION("""COMPUTED_VALUE"""),44144.66666666667)</f>
        <v>44144.66667</v>
      </c>
      <c r="B149" s="1">
        <f>IFERROR(__xludf.DUMMYFUNCTION("""COMPUTED_VALUE"""),116.32)</f>
        <v>116.32</v>
      </c>
    </row>
    <row r="150">
      <c r="A150" s="2">
        <f>IFERROR(__xludf.DUMMYFUNCTION("""COMPUTED_VALUE"""),44145.66666666667)</f>
        <v>44145.66667</v>
      </c>
      <c r="B150" s="1">
        <f>IFERROR(__xludf.DUMMYFUNCTION("""COMPUTED_VALUE"""),115.97)</f>
        <v>115.97</v>
      </c>
    </row>
    <row r="151">
      <c r="A151" s="2">
        <f>IFERROR(__xludf.DUMMYFUNCTION("""COMPUTED_VALUE"""),44146.66666666667)</f>
        <v>44146.66667</v>
      </c>
      <c r="B151" s="1">
        <f>IFERROR(__xludf.DUMMYFUNCTION("""COMPUTED_VALUE"""),119.49)</f>
        <v>119.49</v>
      </c>
    </row>
    <row r="152">
      <c r="A152" s="2">
        <f>IFERROR(__xludf.DUMMYFUNCTION("""COMPUTED_VALUE"""),44147.66666666667)</f>
        <v>44147.66667</v>
      </c>
      <c r="B152" s="1">
        <f>IFERROR(__xludf.DUMMYFUNCTION("""COMPUTED_VALUE"""),119.21)</f>
        <v>119.21</v>
      </c>
    </row>
    <row r="153">
      <c r="A153" s="2">
        <f>IFERROR(__xludf.DUMMYFUNCTION("""COMPUTED_VALUE"""),44148.66666666667)</f>
        <v>44148.66667</v>
      </c>
      <c r="B153" s="1">
        <f>IFERROR(__xludf.DUMMYFUNCTION("""COMPUTED_VALUE"""),119.26)</f>
        <v>119.26</v>
      </c>
    </row>
    <row r="154">
      <c r="A154" s="2">
        <f>IFERROR(__xludf.DUMMYFUNCTION("""COMPUTED_VALUE"""),44151.66666666667)</f>
        <v>44151.66667</v>
      </c>
      <c r="B154" s="1">
        <f>IFERROR(__xludf.DUMMYFUNCTION("""COMPUTED_VALUE"""),120.3)</f>
        <v>120.3</v>
      </c>
    </row>
    <row r="155">
      <c r="A155" s="2">
        <f>IFERROR(__xludf.DUMMYFUNCTION("""COMPUTED_VALUE"""),44152.66666666667)</f>
        <v>44152.66667</v>
      </c>
      <c r="B155" s="1">
        <f>IFERROR(__xludf.DUMMYFUNCTION("""COMPUTED_VALUE"""),119.39)</f>
        <v>119.39</v>
      </c>
    </row>
    <row r="156">
      <c r="A156" s="2">
        <f>IFERROR(__xludf.DUMMYFUNCTION("""COMPUTED_VALUE"""),44153.66666666667)</f>
        <v>44153.66667</v>
      </c>
      <c r="B156" s="1">
        <f>IFERROR(__xludf.DUMMYFUNCTION("""COMPUTED_VALUE"""),118.03)</f>
        <v>118.03</v>
      </c>
    </row>
    <row r="157">
      <c r="A157" s="2">
        <f>IFERROR(__xludf.DUMMYFUNCTION("""COMPUTED_VALUE"""),44154.66666666667)</f>
        <v>44154.66667</v>
      </c>
      <c r="B157" s="1">
        <f>IFERROR(__xludf.DUMMYFUNCTION("""COMPUTED_VALUE"""),118.64)</f>
        <v>118.64</v>
      </c>
    </row>
    <row r="158">
      <c r="A158" s="2">
        <f>IFERROR(__xludf.DUMMYFUNCTION("""COMPUTED_VALUE"""),44155.66666666667)</f>
        <v>44155.66667</v>
      </c>
      <c r="B158" s="1">
        <f>IFERROR(__xludf.DUMMYFUNCTION("""COMPUTED_VALUE"""),117.34)</f>
        <v>117.34</v>
      </c>
    </row>
    <row r="159">
      <c r="A159" s="2">
        <f>IFERROR(__xludf.DUMMYFUNCTION("""COMPUTED_VALUE"""),44158.66666666667)</f>
        <v>44158.66667</v>
      </c>
      <c r="B159" s="1">
        <f>IFERROR(__xludf.DUMMYFUNCTION("""COMPUTED_VALUE"""),113.85)</f>
        <v>113.85</v>
      </c>
    </row>
    <row r="160">
      <c r="A160" s="2">
        <f>IFERROR(__xludf.DUMMYFUNCTION("""COMPUTED_VALUE"""),44159.66666666667)</f>
        <v>44159.66667</v>
      </c>
      <c r="B160" s="1">
        <f>IFERROR(__xludf.DUMMYFUNCTION("""COMPUTED_VALUE"""),115.17)</f>
        <v>115.17</v>
      </c>
    </row>
    <row r="161">
      <c r="A161" s="2">
        <f>IFERROR(__xludf.DUMMYFUNCTION("""COMPUTED_VALUE"""),44160.66666666667)</f>
        <v>44160.66667</v>
      </c>
      <c r="B161" s="1">
        <f>IFERROR(__xludf.DUMMYFUNCTION("""COMPUTED_VALUE"""),116.03)</f>
        <v>116.03</v>
      </c>
    </row>
    <row r="162">
      <c r="A162" s="2">
        <f>IFERROR(__xludf.DUMMYFUNCTION("""COMPUTED_VALUE"""),44162.54166666667)</f>
        <v>44162.54167</v>
      </c>
      <c r="B162" s="1">
        <f>IFERROR(__xludf.DUMMYFUNCTION("""COMPUTED_VALUE"""),116.59)</f>
        <v>116.59</v>
      </c>
    </row>
    <row r="163">
      <c r="A163" s="2">
        <f>IFERROR(__xludf.DUMMYFUNCTION("""COMPUTED_VALUE"""),44165.66666666667)</f>
        <v>44165.66667</v>
      </c>
      <c r="B163" s="1">
        <f>IFERROR(__xludf.DUMMYFUNCTION("""COMPUTED_VALUE"""),119.05)</f>
        <v>119.05</v>
      </c>
    </row>
    <row r="164">
      <c r="A164" s="2">
        <f>IFERROR(__xludf.DUMMYFUNCTION("""COMPUTED_VALUE"""),44166.66666666667)</f>
        <v>44166.66667</v>
      </c>
      <c r="B164" s="1">
        <f>IFERROR(__xludf.DUMMYFUNCTION("""COMPUTED_VALUE"""),122.72)</f>
        <v>122.72</v>
      </c>
    </row>
    <row r="165">
      <c r="A165" s="2">
        <f>IFERROR(__xludf.DUMMYFUNCTION("""COMPUTED_VALUE"""),44167.66666666667)</f>
        <v>44167.66667</v>
      </c>
      <c r="B165" s="1">
        <f>IFERROR(__xludf.DUMMYFUNCTION("""COMPUTED_VALUE"""),123.08)</f>
        <v>123.08</v>
      </c>
    </row>
    <row r="166">
      <c r="A166" s="2">
        <f>IFERROR(__xludf.DUMMYFUNCTION("""COMPUTED_VALUE"""),44168.66666666667)</f>
        <v>44168.66667</v>
      </c>
      <c r="B166" s="1">
        <f>IFERROR(__xludf.DUMMYFUNCTION("""COMPUTED_VALUE"""),122.94)</f>
        <v>122.94</v>
      </c>
    </row>
    <row r="167">
      <c r="A167" s="2">
        <f>IFERROR(__xludf.DUMMYFUNCTION("""COMPUTED_VALUE"""),44169.66666666667)</f>
        <v>44169.66667</v>
      </c>
      <c r="B167" s="1">
        <f>IFERROR(__xludf.DUMMYFUNCTION("""COMPUTED_VALUE"""),122.25)</f>
        <v>122.25</v>
      </c>
    </row>
    <row r="168">
      <c r="A168" s="2">
        <f>IFERROR(__xludf.DUMMYFUNCTION("""COMPUTED_VALUE"""),44172.66666666667)</f>
        <v>44172.66667</v>
      </c>
      <c r="B168" s="1">
        <f>IFERROR(__xludf.DUMMYFUNCTION("""COMPUTED_VALUE"""),123.75)</f>
        <v>123.75</v>
      </c>
    </row>
    <row r="169">
      <c r="A169" s="2">
        <f>IFERROR(__xludf.DUMMYFUNCTION("""COMPUTED_VALUE"""),44173.66666666667)</f>
        <v>44173.66667</v>
      </c>
      <c r="B169" s="1">
        <f>IFERROR(__xludf.DUMMYFUNCTION("""COMPUTED_VALUE"""),124.38)</f>
        <v>124.38</v>
      </c>
    </row>
    <row r="170">
      <c r="A170" s="2">
        <f>IFERROR(__xludf.DUMMYFUNCTION("""COMPUTED_VALUE"""),44174.66666666667)</f>
        <v>44174.66667</v>
      </c>
      <c r="B170" s="1">
        <f>IFERROR(__xludf.DUMMYFUNCTION("""COMPUTED_VALUE"""),121.78)</f>
        <v>121.78</v>
      </c>
    </row>
    <row r="171">
      <c r="A171" s="2">
        <f>IFERROR(__xludf.DUMMYFUNCTION("""COMPUTED_VALUE"""),44175.66666666667)</f>
        <v>44175.66667</v>
      </c>
      <c r="B171" s="1">
        <f>IFERROR(__xludf.DUMMYFUNCTION("""COMPUTED_VALUE"""),123.24)</f>
        <v>123.24</v>
      </c>
    </row>
    <row r="172">
      <c r="A172" s="2">
        <f>IFERROR(__xludf.DUMMYFUNCTION("""COMPUTED_VALUE"""),44176.66666666667)</f>
        <v>44176.66667</v>
      </c>
      <c r="B172" s="1">
        <f>IFERROR(__xludf.DUMMYFUNCTION("""COMPUTED_VALUE"""),122.41)</f>
        <v>122.41</v>
      </c>
    </row>
    <row r="173">
      <c r="A173" s="2">
        <f>IFERROR(__xludf.DUMMYFUNCTION("""COMPUTED_VALUE"""),44179.66666666667)</f>
        <v>44179.66667</v>
      </c>
      <c r="B173" s="1">
        <f>IFERROR(__xludf.DUMMYFUNCTION("""COMPUTED_VALUE"""),121.78)</f>
        <v>121.78</v>
      </c>
    </row>
    <row r="174">
      <c r="A174" s="2">
        <f>IFERROR(__xludf.DUMMYFUNCTION("""COMPUTED_VALUE"""),44180.66666666667)</f>
        <v>44180.66667</v>
      </c>
      <c r="B174" s="1">
        <f>IFERROR(__xludf.DUMMYFUNCTION("""COMPUTED_VALUE"""),127.88)</f>
        <v>127.88</v>
      </c>
    </row>
    <row r="175">
      <c r="A175" s="2">
        <f>IFERROR(__xludf.DUMMYFUNCTION("""COMPUTED_VALUE"""),44181.66666666667)</f>
        <v>44181.66667</v>
      </c>
      <c r="B175" s="1">
        <f>IFERROR(__xludf.DUMMYFUNCTION("""COMPUTED_VALUE"""),127.81)</f>
        <v>127.81</v>
      </c>
    </row>
    <row r="176">
      <c r="A176" s="2">
        <f>IFERROR(__xludf.DUMMYFUNCTION("""COMPUTED_VALUE"""),44182.66666666667)</f>
        <v>44182.66667</v>
      </c>
      <c r="B176" s="1">
        <f>IFERROR(__xludf.DUMMYFUNCTION("""COMPUTED_VALUE"""),128.7)</f>
        <v>128.7</v>
      </c>
    </row>
    <row r="177">
      <c r="A177" s="2">
        <f>IFERROR(__xludf.DUMMYFUNCTION("""COMPUTED_VALUE"""),44183.66666666667)</f>
        <v>44183.66667</v>
      </c>
      <c r="B177" s="1">
        <f>IFERROR(__xludf.DUMMYFUNCTION("""COMPUTED_VALUE"""),126.66)</f>
        <v>126.66</v>
      </c>
    </row>
    <row r="178">
      <c r="A178" s="2">
        <f>IFERROR(__xludf.DUMMYFUNCTION("""COMPUTED_VALUE"""),44186.66666666667)</f>
        <v>44186.66667</v>
      </c>
      <c r="B178" s="1">
        <f>IFERROR(__xludf.DUMMYFUNCTION("""COMPUTED_VALUE"""),128.23)</f>
        <v>128.23</v>
      </c>
    </row>
    <row r="179">
      <c r="A179" s="2">
        <f>IFERROR(__xludf.DUMMYFUNCTION("""COMPUTED_VALUE"""),44187.66666666667)</f>
        <v>44187.66667</v>
      </c>
      <c r="B179" s="1">
        <f>IFERROR(__xludf.DUMMYFUNCTION("""COMPUTED_VALUE"""),131.88)</f>
        <v>131.88</v>
      </c>
    </row>
    <row r="180">
      <c r="A180" s="2">
        <f>IFERROR(__xludf.DUMMYFUNCTION("""COMPUTED_VALUE"""),44188.66666666667)</f>
        <v>44188.66667</v>
      </c>
      <c r="B180" s="1">
        <f>IFERROR(__xludf.DUMMYFUNCTION("""COMPUTED_VALUE"""),130.96)</f>
        <v>130.96</v>
      </c>
    </row>
    <row r="181">
      <c r="A181" s="2">
        <f>IFERROR(__xludf.DUMMYFUNCTION("""COMPUTED_VALUE"""),44189.54166666667)</f>
        <v>44189.54167</v>
      </c>
      <c r="B181" s="1">
        <f>IFERROR(__xludf.DUMMYFUNCTION("""COMPUTED_VALUE"""),131.97)</f>
        <v>131.97</v>
      </c>
    </row>
    <row r="182">
      <c r="A182" s="2">
        <f>IFERROR(__xludf.DUMMYFUNCTION("""COMPUTED_VALUE"""),44193.66666666667)</f>
        <v>44193.66667</v>
      </c>
      <c r="B182" s="1">
        <f>IFERROR(__xludf.DUMMYFUNCTION("""COMPUTED_VALUE"""),136.69)</f>
        <v>136.69</v>
      </c>
    </row>
    <row r="183">
      <c r="A183" s="2">
        <f>IFERROR(__xludf.DUMMYFUNCTION("""COMPUTED_VALUE"""),44194.66666666667)</f>
        <v>44194.66667</v>
      </c>
      <c r="B183" s="1">
        <f>IFERROR(__xludf.DUMMYFUNCTION("""COMPUTED_VALUE"""),134.87)</f>
        <v>134.87</v>
      </c>
    </row>
    <row r="184">
      <c r="A184" s="2">
        <f>IFERROR(__xludf.DUMMYFUNCTION("""COMPUTED_VALUE"""),44195.66666666667)</f>
        <v>44195.66667</v>
      </c>
      <c r="B184" s="1">
        <f>IFERROR(__xludf.DUMMYFUNCTION("""COMPUTED_VALUE"""),133.72)</f>
        <v>133.72</v>
      </c>
    </row>
    <row r="185">
      <c r="A185" s="2">
        <f>IFERROR(__xludf.DUMMYFUNCTION("""COMPUTED_VALUE"""),44196.66666666667)</f>
        <v>44196.66667</v>
      </c>
      <c r="B185" s="1">
        <f>IFERROR(__xludf.DUMMYFUNCTION("""COMPUTED_VALUE"""),132.69)</f>
        <v>132.69</v>
      </c>
    </row>
    <row r="186">
      <c r="A186" s="2">
        <f>IFERROR(__xludf.DUMMYFUNCTION("""COMPUTED_VALUE"""),44200.66666666667)</f>
        <v>44200.66667</v>
      </c>
      <c r="B186" s="1">
        <f>IFERROR(__xludf.DUMMYFUNCTION("""COMPUTED_VALUE"""),129.41)</f>
        <v>129.41</v>
      </c>
    </row>
    <row r="187">
      <c r="A187" s="2">
        <f>IFERROR(__xludf.DUMMYFUNCTION("""COMPUTED_VALUE"""),44201.66666666667)</f>
        <v>44201.66667</v>
      </c>
      <c r="B187" s="1">
        <f>IFERROR(__xludf.DUMMYFUNCTION("""COMPUTED_VALUE"""),131.01)</f>
        <v>131.01</v>
      </c>
    </row>
    <row r="188">
      <c r="A188" s="2">
        <f>IFERROR(__xludf.DUMMYFUNCTION("""COMPUTED_VALUE"""),44202.66666666667)</f>
        <v>44202.66667</v>
      </c>
      <c r="B188" s="1">
        <f>IFERROR(__xludf.DUMMYFUNCTION("""COMPUTED_VALUE"""),126.6)</f>
        <v>126.6</v>
      </c>
    </row>
    <row r="189">
      <c r="A189" s="2">
        <f>IFERROR(__xludf.DUMMYFUNCTION("""COMPUTED_VALUE"""),44203.66666666667)</f>
        <v>44203.66667</v>
      </c>
      <c r="B189" s="1">
        <f>IFERROR(__xludf.DUMMYFUNCTION("""COMPUTED_VALUE"""),130.92)</f>
        <v>130.92</v>
      </c>
    </row>
    <row r="190">
      <c r="A190" s="2">
        <f>IFERROR(__xludf.DUMMYFUNCTION("""COMPUTED_VALUE"""),44204.66666666667)</f>
        <v>44204.66667</v>
      </c>
      <c r="B190" s="1">
        <f>IFERROR(__xludf.DUMMYFUNCTION("""COMPUTED_VALUE"""),132.05)</f>
        <v>132.05</v>
      </c>
    </row>
    <row r="191">
      <c r="A191" s="2">
        <f>IFERROR(__xludf.DUMMYFUNCTION("""COMPUTED_VALUE"""),44207.66666666667)</f>
        <v>44207.66667</v>
      </c>
      <c r="B191" s="1">
        <f>IFERROR(__xludf.DUMMYFUNCTION("""COMPUTED_VALUE"""),128.98)</f>
        <v>128.98</v>
      </c>
    </row>
    <row r="192">
      <c r="A192" s="2">
        <f>IFERROR(__xludf.DUMMYFUNCTION("""COMPUTED_VALUE"""),44208.66666666667)</f>
        <v>44208.66667</v>
      </c>
      <c r="B192" s="1">
        <f>IFERROR(__xludf.DUMMYFUNCTION("""COMPUTED_VALUE"""),128.8)</f>
        <v>128.8</v>
      </c>
    </row>
    <row r="193">
      <c r="A193" s="2">
        <f>IFERROR(__xludf.DUMMYFUNCTION("""COMPUTED_VALUE"""),44209.66666666667)</f>
        <v>44209.66667</v>
      </c>
      <c r="B193" s="1">
        <f>IFERROR(__xludf.DUMMYFUNCTION("""COMPUTED_VALUE"""),130.89)</f>
        <v>130.89</v>
      </c>
    </row>
    <row r="194">
      <c r="A194" s="2">
        <f>IFERROR(__xludf.DUMMYFUNCTION("""COMPUTED_VALUE"""),44210.66666666667)</f>
        <v>44210.66667</v>
      </c>
      <c r="B194" s="1">
        <f>IFERROR(__xludf.DUMMYFUNCTION("""COMPUTED_VALUE"""),128.91)</f>
        <v>128.91</v>
      </c>
    </row>
    <row r="195">
      <c r="A195" s="2">
        <f>IFERROR(__xludf.DUMMYFUNCTION("""COMPUTED_VALUE"""),44211.66666666667)</f>
        <v>44211.66667</v>
      </c>
      <c r="B195" s="1">
        <f>IFERROR(__xludf.DUMMYFUNCTION("""COMPUTED_VALUE"""),127.14)</f>
        <v>127.14</v>
      </c>
    </row>
    <row r="196">
      <c r="A196" s="2">
        <f>IFERROR(__xludf.DUMMYFUNCTION("""COMPUTED_VALUE"""),44215.66666666667)</f>
        <v>44215.66667</v>
      </c>
      <c r="B196" s="1">
        <f>IFERROR(__xludf.DUMMYFUNCTION("""COMPUTED_VALUE"""),127.83)</f>
        <v>127.83</v>
      </c>
    </row>
    <row r="197">
      <c r="A197" s="2">
        <f>IFERROR(__xludf.DUMMYFUNCTION("""COMPUTED_VALUE"""),44216.66666666667)</f>
        <v>44216.66667</v>
      </c>
      <c r="B197" s="1">
        <f>IFERROR(__xludf.DUMMYFUNCTION("""COMPUTED_VALUE"""),132.03)</f>
        <v>132.03</v>
      </c>
    </row>
    <row r="198">
      <c r="A198" s="2">
        <f>IFERROR(__xludf.DUMMYFUNCTION("""COMPUTED_VALUE"""),44217.66666666667)</f>
        <v>44217.66667</v>
      </c>
      <c r="B198" s="1">
        <f>IFERROR(__xludf.DUMMYFUNCTION("""COMPUTED_VALUE"""),136.87)</f>
        <v>136.87</v>
      </c>
    </row>
    <row r="199">
      <c r="A199" s="2">
        <f>IFERROR(__xludf.DUMMYFUNCTION("""COMPUTED_VALUE"""),44218.66666666667)</f>
        <v>44218.66667</v>
      </c>
      <c r="B199" s="1">
        <f>IFERROR(__xludf.DUMMYFUNCTION("""COMPUTED_VALUE"""),139.07)</f>
        <v>139.07</v>
      </c>
    </row>
    <row r="200">
      <c r="A200" s="2">
        <f>IFERROR(__xludf.DUMMYFUNCTION("""COMPUTED_VALUE"""),44221.66666666667)</f>
        <v>44221.66667</v>
      </c>
      <c r="B200" s="1">
        <f>IFERROR(__xludf.DUMMYFUNCTION("""COMPUTED_VALUE"""),142.92)</f>
        <v>142.92</v>
      </c>
    </row>
    <row r="201">
      <c r="A201" s="2">
        <f>IFERROR(__xludf.DUMMYFUNCTION("""COMPUTED_VALUE"""),44222.66666666667)</f>
        <v>44222.66667</v>
      </c>
      <c r="B201" s="1">
        <f>IFERROR(__xludf.DUMMYFUNCTION("""COMPUTED_VALUE"""),143.16)</f>
        <v>143.16</v>
      </c>
    </row>
    <row r="202">
      <c r="A202" s="2">
        <f>IFERROR(__xludf.DUMMYFUNCTION("""COMPUTED_VALUE"""),44223.66666666667)</f>
        <v>44223.66667</v>
      </c>
      <c r="B202" s="1">
        <f>IFERROR(__xludf.DUMMYFUNCTION("""COMPUTED_VALUE"""),142.06)</f>
        <v>142.06</v>
      </c>
    </row>
    <row r="203">
      <c r="A203" s="2">
        <f>IFERROR(__xludf.DUMMYFUNCTION("""COMPUTED_VALUE"""),44224.66666666667)</f>
        <v>44224.66667</v>
      </c>
      <c r="B203" s="1">
        <f>IFERROR(__xludf.DUMMYFUNCTION("""COMPUTED_VALUE"""),137.09)</f>
        <v>137.09</v>
      </c>
    </row>
    <row r="204">
      <c r="A204" s="2">
        <f>IFERROR(__xludf.DUMMYFUNCTION("""COMPUTED_VALUE"""),44225.66666666667)</f>
        <v>44225.66667</v>
      </c>
      <c r="B204" s="1">
        <f>IFERROR(__xludf.DUMMYFUNCTION("""COMPUTED_VALUE"""),131.96)</f>
        <v>131.96</v>
      </c>
    </row>
    <row r="205">
      <c r="A205" s="2">
        <f>IFERROR(__xludf.DUMMYFUNCTION("""COMPUTED_VALUE"""),44228.66666666667)</f>
        <v>44228.66667</v>
      </c>
      <c r="B205" s="1">
        <f>IFERROR(__xludf.DUMMYFUNCTION("""COMPUTED_VALUE"""),134.14)</f>
        <v>134.14</v>
      </c>
    </row>
    <row r="206">
      <c r="A206" s="2">
        <f>IFERROR(__xludf.DUMMYFUNCTION("""COMPUTED_VALUE"""),44229.66666666667)</f>
        <v>44229.66667</v>
      </c>
      <c r="B206" s="1">
        <f>IFERROR(__xludf.DUMMYFUNCTION("""COMPUTED_VALUE"""),134.99)</f>
        <v>134.99</v>
      </c>
    </row>
    <row r="207">
      <c r="A207" s="2">
        <f>IFERROR(__xludf.DUMMYFUNCTION("""COMPUTED_VALUE"""),44230.66666666667)</f>
        <v>44230.66667</v>
      </c>
      <c r="B207" s="1">
        <f>IFERROR(__xludf.DUMMYFUNCTION("""COMPUTED_VALUE"""),133.94)</f>
        <v>133.94</v>
      </c>
    </row>
    <row r="208">
      <c r="A208" s="2">
        <f>IFERROR(__xludf.DUMMYFUNCTION("""COMPUTED_VALUE"""),44231.66666666667)</f>
        <v>44231.66667</v>
      </c>
      <c r="B208" s="1">
        <f>IFERROR(__xludf.DUMMYFUNCTION("""COMPUTED_VALUE"""),137.39)</f>
        <v>137.39</v>
      </c>
    </row>
    <row r="209">
      <c r="A209" s="2">
        <f>IFERROR(__xludf.DUMMYFUNCTION("""COMPUTED_VALUE"""),44232.66666666667)</f>
        <v>44232.66667</v>
      </c>
      <c r="B209" s="1">
        <f>IFERROR(__xludf.DUMMYFUNCTION("""COMPUTED_VALUE"""),136.76)</f>
        <v>136.76</v>
      </c>
    </row>
    <row r="210">
      <c r="A210" s="2">
        <f>IFERROR(__xludf.DUMMYFUNCTION("""COMPUTED_VALUE"""),44235.66666666667)</f>
        <v>44235.66667</v>
      </c>
      <c r="B210" s="1">
        <f>IFERROR(__xludf.DUMMYFUNCTION("""COMPUTED_VALUE"""),136.91)</f>
        <v>136.91</v>
      </c>
    </row>
    <row r="211">
      <c r="A211" s="2">
        <f>IFERROR(__xludf.DUMMYFUNCTION("""COMPUTED_VALUE"""),44236.66666666667)</f>
        <v>44236.66667</v>
      </c>
      <c r="B211" s="1">
        <f>IFERROR(__xludf.DUMMYFUNCTION("""COMPUTED_VALUE"""),136.01)</f>
        <v>136.01</v>
      </c>
    </row>
    <row r="212">
      <c r="A212" s="2">
        <f>IFERROR(__xludf.DUMMYFUNCTION("""COMPUTED_VALUE"""),44237.66666666667)</f>
        <v>44237.66667</v>
      </c>
      <c r="B212" s="1">
        <f>IFERROR(__xludf.DUMMYFUNCTION("""COMPUTED_VALUE"""),135.39)</f>
        <v>135.39</v>
      </c>
    </row>
    <row r="213">
      <c r="A213" s="2">
        <f>IFERROR(__xludf.DUMMYFUNCTION("""COMPUTED_VALUE"""),44238.66666666667)</f>
        <v>44238.66667</v>
      </c>
      <c r="B213" s="1">
        <f>IFERROR(__xludf.DUMMYFUNCTION("""COMPUTED_VALUE"""),135.13)</f>
        <v>135.13</v>
      </c>
    </row>
    <row r="214">
      <c r="A214" s="2">
        <f>IFERROR(__xludf.DUMMYFUNCTION("""COMPUTED_VALUE"""),44239.66666666667)</f>
        <v>44239.66667</v>
      </c>
      <c r="B214" s="1">
        <f>IFERROR(__xludf.DUMMYFUNCTION("""COMPUTED_VALUE"""),135.37)</f>
        <v>135.37</v>
      </c>
    </row>
    <row r="215">
      <c r="A215" s="2">
        <f>IFERROR(__xludf.DUMMYFUNCTION("""COMPUTED_VALUE"""),44243.66666666667)</f>
        <v>44243.66667</v>
      </c>
      <c r="B215" s="1">
        <f>IFERROR(__xludf.DUMMYFUNCTION("""COMPUTED_VALUE"""),133.19)</f>
        <v>133.19</v>
      </c>
    </row>
    <row r="216">
      <c r="A216" s="2">
        <f>IFERROR(__xludf.DUMMYFUNCTION("""COMPUTED_VALUE"""),44244.66666666667)</f>
        <v>44244.66667</v>
      </c>
      <c r="B216" s="1">
        <f>IFERROR(__xludf.DUMMYFUNCTION("""COMPUTED_VALUE"""),130.84)</f>
        <v>130.84</v>
      </c>
    </row>
    <row r="217">
      <c r="A217" s="2">
        <f>IFERROR(__xludf.DUMMYFUNCTION("""COMPUTED_VALUE"""),44245.66666666667)</f>
        <v>44245.66667</v>
      </c>
      <c r="B217" s="1">
        <f>IFERROR(__xludf.DUMMYFUNCTION("""COMPUTED_VALUE"""),129.71)</f>
        <v>129.71</v>
      </c>
    </row>
    <row r="218">
      <c r="A218" s="2">
        <f>IFERROR(__xludf.DUMMYFUNCTION("""COMPUTED_VALUE"""),44246.66666666667)</f>
        <v>44246.66667</v>
      </c>
      <c r="B218" s="1">
        <f>IFERROR(__xludf.DUMMYFUNCTION("""COMPUTED_VALUE"""),129.87)</f>
        <v>129.87</v>
      </c>
    </row>
    <row r="219">
      <c r="A219" s="2">
        <f>IFERROR(__xludf.DUMMYFUNCTION("""COMPUTED_VALUE"""),44249.66666666667)</f>
        <v>44249.66667</v>
      </c>
      <c r="B219" s="1">
        <f>IFERROR(__xludf.DUMMYFUNCTION("""COMPUTED_VALUE"""),126.0)</f>
        <v>126</v>
      </c>
    </row>
    <row r="220">
      <c r="A220" s="2">
        <f>IFERROR(__xludf.DUMMYFUNCTION("""COMPUTED_VALUE"""),44250.66666666667)</f>
        <v>44250.66667</v>
      </c>
      <c r="B220" s="1">
        <f>IFERROR(__xludf.DUMMYFUNCTION("""COMPUTED_VALUE"""),125.86)</f>
        <v>125.86</v>
      </c>
    </row>
    <row r="221">
      <c r="A221" s="2">
        <f>IFERROR(__xludf.DUMMYFUNCTION("""COMPUTED_VALUE"""),44251.66666666667)</f>
        <v>44251.66667</v>
      </c>
      <c r="B221" s="1">
        <f>IFERROR(__xludf.DUMMYFUNCTION("""COMPUTED_VALUE"""),125.35)</f>
        <v>125.35</v>
      </c>
    </row>
    <row r="222">
      <c r="A222" s="2">
        <f>IFERROR(__xludf.DUMMYFUNCTION("""COMPUTED_VALUE"""),44252.66666666667)</f>
        <v>44252.66667</v>
      </c>
      <c r="B222" s="1">
        <f>IFERROR(__xludf.DUMMYFUNCTION("""COMPUTED_VALUE"""),120.99)</f>
        <v>120.99</v>
      </c>
    </row>
    <row r="223">
      <c r="A223" s="2">
        <f>IFERROR(__xludf.DUMMYFUNCTION("""COMPUTED_VALUE"""),44253.66666666667)</f>
        <v>44253.66667</v>
      </c>
      <c r="B223" s="1">
        <f>IFERROR(__xludf.DUMMYFUNCTION("""COMPUTED_VALUE"""),121.26)</f>
        <v>121.26</v>
      </c>
    </row>
    <row r="224">
      <c r="A224" s="2">
        <f>IFERROR(__xludf.DUMMYFUNCTION("""COMPUTED_VALUE"""),44256.66666666667)</f>
        <v>44256.66667</v>
      </c>
      <c r="B224" s="1">
        <f>IFERROR(__xludf.DUMMYFUNCTION("""COMPUTED_VALUE"""),127.79)</f>
        <v>127.79</v>
      </c>
    </row>
    <row r="225">
      <c r="A225" s="2">
        <f>IFERROR(__xludf.DUMMYFUNCTION("""COMPUTED_VALUE"""),44257.66666666667)</f>
        <v>44257.66667</v>
      </c>
      <c r="B225" s="1">
        <f>IFERROR(__xludf.DUMMYFUNCTION("""COMPUTED_VALUE"""),125.12)</f>
        <v>125.12</v>
      </c>
    </row>
    <row r="226">
      <c r="A226" s="2">
        <f>IFERROR(__xludf.DUMMYFUNCTION("""COMPUTED_VALUE"""),44258.66666666667)</f>
        <v>44258.66667</v>
      </c>
      <c r="B226" s="1">
        <f>IFERROR(__xludf.DUMMYFUNCTION("""COMPUTED_VALUE"""),122.06)</f>
        <v>122.06</v>
      </c>
    </row>
    <row r="227">
      <c r="A227" s="2">
        <f>IFERROR(__xludf.DUMMYFUNCTION("""COMPUTED_VALUE"""),44259.66666666667)</f>
        <v>44259.66667</v>
      </c>
      <c r="B227" s="1">
        <f>IFERROR(__xludf.DUMMYFUNCTION("""COMPUTED_VALUE"""),120.13)</f>
        <v>120.13</v>
      </c>
    </row>
    <row r="228">
      <c r="A228" s="2">
        <f>IFERROR(__xludf.DUMMYFUNCTION("""COMPUTED_VALUE"""),44260.66666666667)</f>
        <v>44260.66667</v>
      </c>
      <c r="B228" s="1">
        <f>IFERROR(__xludf.DUMMYFUNCTION("""COMPUTED_VALUE"""),121.42)</f>
        <v>121.42</v>
      </c>
    </row>
    <row r="229">
      <c r="A229" s="2">
        <f>IFERROR(__xludf.DUMMYFUNCTION("""COMPUTED_VALUE"""),44263.66666666667)</f>
        <v>44263.66667</v>
      </c>
      <c r="B229" s="1">
        <f>IFERROR(__xludf.DUMMYFUNCTION("""COMPUTED_VALUE"""),116.36)</f>
        <v>116.36</v>
      </c>
    </row>
    <row r="230">
      <c r="A230" s="2">
        <f>IFERROR(__xludf.DUMMYFUNCTION("""COMPUTED_VALUE"""),44264.66666666667)</f>
        <v>44264.66667</v>
      </c>
      <c r="B230" s="1">
        <f>IFERROR(__xludf.DUMMYFUNCTION("""COMPUTED_VALUE"""),121.09)</f>
        <v>121.09</v>
      </c>
    </row>
    <row r="231">
      <c r="A231" s="2">
        <f>IFERROR(__xludf.DUMMYFUNCTION("""COMPUTED_VALUE"""),44265.66666666667)</f>
        <v>44265.66667</v>
      </c>
      <c r="B231" s="1">
        <f>IFERROR(__xludf.DUMMYFUNCTION("""COMPUTED_VALUE"""),119.98)</f>
        <v>119.98</v>
      </c>
    </row>
    <row r="232">
      <c r="A232" s="2">
        <f>IFERROR(__xludf.DUMMYFUNCTION("""COMPUTED_VALUE"""),44266.66666666667)</f>
        <v>44266.66667</v>
      </c>
      <c r="B232" s="1">
        <f>IFERROR(__xludf.DUMMYFUNCTION("""COMPUTED_VALUE"""),121.96)</f>
        <v>121.96</v>
      </c>
    </row>
    <row r="233">
      <c r="A233" s="2">
        <f>IFERROR(__xludf.DUMMYFUNCTION("""COMPUTED_VALUE"""),44267.66666666667)</f>
        <v>44267.66667</v>
      </c>
      <c r="B233" s="1">
        <f>IFERROR(__xludf.DUMMYFUNCTION("""COMPUTED_VALUE"""),121.03)</f>
        <v>121.03</v>
      </c>
    </row>
    <row r="234">
      <c r="A234" s="2">
        <f>IFERROR(__xludf.DUMMYFUNCTION("""COMPUTED_VALUE"""),44270.66666666667)</f>
        <v>44270.66667</v>
      </c>
      <c r="B234" s="1">
        <f>IFERROR(__xludf.DUMMYFUNCTION("""COMPUTED_VALUE"""),123.99)</f>
        <v>123.99</v>
      </c>
    </row>
    <row r="235">
      <c r="A235" s="2">
        <f>IFERROR(__xludf.DUMMYFUNCTION("""COMPUTED_VALUE"""),44271.66666666667)</f>
        <v>44271.66667</v>
      </c>
      <c r="B235" s="1">
        <f>IFERROR(__xludf.DUMMYFUNCTION("""COMPUTED_VALUE"""),125.57)</f>
        <v>125.57</v>
      </c>
    </row>
    <row r="236">
      <c r="A236" s="2">
        <f>IFERROR(__xludf.DUMMYFUNCTION("""COMPUTED_VALUE"""),44272.66666666667)</f>
        <v>44272.66667</v>
      </c>
      <c r="B236" s="1">
        <f>IFERROR(__xludf.DUMMYFUNCTION("""COMPUTED_VALUE"""),124.76)</f>
        <v>124.76</v>
      </c>
    </row>
    <row r="237">
      <c r="A237" s="2">
        <f>IFERROR(__xludf.DUMMYFUNCTION("""COMPUTED_VALUE"""),44273.66666666667)</f>
        <v>44273.66667</v>
      </c>
      <c r="B237" s="1">
        <f>IFERROR(__xludf.DUMMYFUNCTION("""COMPUTED_VALUE"""),120.53)</f>
        <v>120.53</v>
      </c>
    </row>
    <row r="238">
      <c r="A238" s="2">
        <f>IFERROR(__xludf.DUMMYFUNCTION("""COMPUTED_VALUE"""),44274.66666666667)</f>
        <v>44274.66667</v>
      </c>
      <c r="B238" s="1">
        <f>IFERROR(__xludf.DUMMYFUNCTION("""COMPUTED_VALUE"""),119.99)</f>
        <v>119.99</v>
      </c>
    </row>
    <row r="239">
      <c r="A239" s="2">
        <f>IFERROR(__xludf.DUMMYFUNCTION("""COMPUTED_VALUE"""),44277.66666666667)</f>
        <v>44277.66667</v>
      </c>
      <c r="B239" s="1">
        <f>IFERROR(__xludf.DUMMYFUNCTION("""COMPUTED_VALUE"""),123.39)</f>
        <v>123.39</v>
      </c>
    </row>
    <row r="240">
      <c r="A240" s="2">
        <f>IFERROR(__xludf.DUMMYFUNCTION("""COMPUTED_VALUE"""),44278.66666666667)</f>
        <v>44278.66667</v>
      </c>
      <c r="B240" s="1">
        <f>IFERROR(__xludf.DUMMYFUNCTION("""COMPUTED_VALUE"""),122.54)</f>
        <v>122.54</v>
      </c>
    </row>
    <row r="241">
      <c r="A241" s="2">
        <f>IFERROR(__xludf.DUMMYFUNCTION("""COMPUTED_VALUE"""),44279.66666666667)</f>
        <v>44279.66667</v>
      </c>
      <c r="B241" s="1">
        <f>IFERROR(__xludf.DUMMYFUNCTION("""COMPUTED_VALUE"""),120.09)</f>
        <v>120.09</v>
      </c>
    </row>
    <row r="242">
      <c r="A242" s="2">
        <f>IFERROR(__xludf.DUMMYFUNCTION("""COMPUTED_VALUE"""),44280.66666666667)</f>
        <v>44280.66667</v>
      </c>
      <c r="B242" s="1">
        <f>IFERROR(__xludf.DUMMYFUNCTION("""COMPUTED_VALUE"""),120.59)</f>
        <v>120.59</v>
      </c>
    </row>
    <row r="243">
      <c r="A243" s="2">
        <f>IFERROR(__xludf.DUMMYFUNCTION("""COMPUTED_VALUE"""),44281.66666666667)</f>
        <v>44281.66667</v>
      </c>
      <c r="B243" s="1">
        <f>IFERROR(__xludf.DUMMYFUNCTION("""COMPUTED_VALUE"""),121.21)</f>
        <v>121.21</v>
      </c>
    </row>
    <row r="244">
      <c r="A244" s="2">
        <f>IFERROR(__xludf.DUMMYFUNCTION("""COMPUTED_VALUE"""),44284.66666666667)</f>
        <v>44284.66667</v>
      </c>
      <c r="B244" s="1">
        <f>IFERROR(__xludf.DUMMYFUNCTION("""COMPUTED_VALUE"""),121.39)</f>
        <v>121.39</v>
      </c>
    </row>
    <row r="245">
      <c r="A245" s="2">
        <f>IFERROR(__xludf.DUMMYFUNCTION("""COMPUTED_VALUE"""),44285.66666666667)</f>
        <v>44285.66667</v>
      </c>
      <c r="B245" s="1">
        <f>IFERROR(__xludf.DUMMYFUNCTION("""COMPUTED_VALUE"""),119.9)</f>
        <v>119.9</v>
      </c>
    </row>
    <row r="246">
      <c r="A246" s="2">
        <f>IFERROR(__xludf.DUMMYFUNCTION("""COMPUTED_VALUE"""),44286.66666666667)</f>
        <v>44286.66667</v>
      </c>
      <c r="B246" s="1">
        <f>IFERROR(__xludf.DUMMYFUNCTION("""COMPUTED_VALUE"""),122.15)</f>
        <v>122.15</v>
      </c>
    </row>
    <row r="247">
      <c r="A247" s="2">
        <f>IFERROR(__xludf.DUMMYFUNCTION("""COMPUTED_VALUE"""),44287.66666666667)</f>
        <v>44287.66667</v>
      </c>
      <c r="B247" s="1">
        <f>IFERROR(__xludf.DUMMYFUNCTION("""COMPUTED_VALUE"""),123.0)</f>
        <v>123</v>
      </c>
    </row>
    <row r="248">
      <c r="A248" s="2">
        <f>IFERROR(__xludf.DUMMYFUNCTION("""COMPUTED_VALUE"""),44291.66666666667)</f>
        <v>44291.66667</v>
      </c>
      <c r="B248" s="1">
        <f>IFERROR(__xludf.DUMMYFUNCTION("""COMPUTED_VALUE"""),125.9)</f>
        <v>125.9</v>
      </c>
    </row>
    <row r="249">
      <c r="A249" s="2">
        <f>IFERROR(__xludf.DUMMYFUNCTION("""COMPUTED_VALUE"""),44292.66666666667)</f>
        <v>44292.66667</v>
      </c>
      <c r="B249" s="1">
        <f>IFERROR(__xludf.DUMMYFUNCTION("""COMPUTED_VALUE"""),126.21)</f>
        <v>126.21</v>
      </c>
    </row>
    <row r="250">
      <c r="A250" s="2">
        <f>IFERROR(__xludf.DUMMYFUNCTION("""COMPUTED_VALUE"""),44293.66666666667)</f>
        <v>44293.66667</v>
      </c>
      <c r="B250" s="1">
        <f>IFERROR(__xludf.DUMMYFUNCTION("""COMPUTED_VALUE"""),127.9)</f>
        <v>127.9</v>
      </c>
    </row>
    <row r="251">
      <c r="A251" s="2">
        <f>IFERROR(__xludf.DUMMYFUNCTION("""COMPUTED_VALUE"""),44294.66666666667)</f>
        <v>44294.66667</v>
      </c>
      <c r="B251" s="1">
        <f>IFERROR(__xludf.DUMMYFUNCTION("""COMPUTED_VALUE"""),130.36)</f>
        <v>130.36</v>
      </c>
    </row>
    <row r="252">
      <c r="A252" s="2">
        <f>IFERROR(__xludf.DUMMYFUNCTION("""COMPUTED_VALUE"""),44295.66666666667)</f>
        <v>44295.66667</v>
      </c>
      <c r="B252" s="1">
        <f>IFERROR(__xludf.DUMMYFUNCTION("""COMPUTED_VALUE"""),133.0)</f>
        <v>133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tr">
        <f>IFERROR(__xludf.DUMMYFUNCTION("GOOGLEFINANCE(Comp_List!A2,""price"",edate(today(), -12), today(),""Daily"")"),"Date")</f>
        <v>Date</v>
      </c>
      <c r="B1" s="1" t="str">
        <f>IFERROR(__xludf.DUMMYFUNCTION("""COMPUTED_VALUE"""),"Close")</f>
        <v>Close</v>
      </c>
    </row>
    <row r="2">
      <c r="A2" s="2">
        <f>IFERROR(__xludf.DUMMYFUNCTION("""COMPUTED_VALUE"""),43934.66666666667)</f>
        <v>43934.66667</v>
      </c>
      <c r="B2" s="1">
        <f>IFERROR(__xludf.DUMMYFUNCTION("""COMPUTED_VALUE"""),68.31)</f>
        <v>68.31</v>
      </c>
    </row>
    <row r="3">
      <c r="A3" s="2">
        <f>IFERROR(__xludf.DUMMYFUNCTION("""COMPUTED_VALUE"""),43935.66666666667)</f>
        <v>43935.66667</v>
      </c>
      <c r="B3" s="1">
        <f>IFERROR(__xludf.DUMMYFUNCTION("""COMPUTED_VALUE"""),71.76)</f>
        <v>71.76</v>
      </c>
    </row>
    <row r="4">
      <c r="A4" s="2">
        <f>IFERROR(__xludf.DUMMYFUNCTION("""COMPUTED_VALUE"""),43936.66666666667)</f>
        <v>43936.66667</v>
      </c>
      <c r="B4" s="1">
        <f>IFERROR(__xludf.DUMMYFUNCTION("""COMPUTED_VALUE"""),71.11)</f>
        <v>71.11</v>
      </c>
    </row>
    <row r="5">
      <c r="A5" s="2">
        <f>IFERROR(__xludf.DUMMYFUNCTION("""COMPUTED_VALUE"""),43937.66666666667)</f>
        <v>43937.66667</v>
      </c>
      <c r="B5" s="1">
        <f>IFERROR(__xludf.DUMMYFUNCTION("""COMPUTED_VALUE"""),71.67)</f>
        <v>71.67</v>
      </c>
    </row>
    <row r="6">
      <c r="A6" s="2">
        <f>IFERROR(__xludf.DUMMYFUNCTION("""COMPUTED_VALUE"""),43938.66666666667)</f>
        <v>43938.66667</v>
      </c>
      <c r="B6" s="1">
        <f>IFERROR(__xludf.DUMMYFUNCTION("""COMPUTED_VALUE"""),70.7)</f>
        <v>70.7</v>
      </c>
    </row>
    <row r="7">
      <c r="A7" s="2">
        <f>IFERROR(__xludf.DUMMYFUNCTION("""COMPUTED_VALUE"""),43941.66666666667)</f>
        <v>43941.66667</v>
      </c>
      <c r="B7" s="1">
        <f>IFERROR(__xludf.DUMMYFUNCTION("""COMPUTED_VALUE"""),69.23)</f>
        <v>69.23</v>
      </c>
    </row>
    <row r="8">
      <c r="A8" s="2">
        <f>IFERROR(__xludf.DUMMYFUNCTION("""COMPUTED_VALUE"""),43942.66666666667)</f>
        <v>43942.66667</v>
      </c>
      <c r="B8" s="1">
        <f>IFERROR(__xludf.DUMMYFUNCTION("""COMPUTED_VALUE"""),67.09)</f>
        <v>67.09</v>
      </c>
    </row>
    <row r="9">
      <c r="A9" s="2">
        <f>IFERROR(__xludf.DUMMYFUNCTION("""COMPUTED_VALUE"""),43943.66666666667)</f>
        <v>43943.66667</v>
      </c>
      <c r="B9" s="1">
        <f>IFERROR(__xludf.DUMMYFUNCTION("""COMPUTED_VALUE"""),69.03)</f>
        <v>69.03</v>
      </c>
    </row>
    <row r="10">
      <c r="A10" s="2">
        <f>IFERROR(__xludf.DUMMYFUNCTION("""COMPUTED_VALUE"""),43944.66666666667)</f>
        <v>43944.66667</v>
      </c>
      <c r="B10" s="1">
        <f>IFERROR(__xludf.DUMMYFUNCTION("""COMPUTED_VALUE"""),68.76)</f>
        <v>68.76</v>
      </c>
    </row>
    <row r="11">
      <c r="A11" s="2">
        <f>IFERROR(__xludf.DUMMYFUNCTION("""COMPUTED_VALUE"""),43945.66666666667)</f>
        <v>43945.66667</v>
      </c>
      <c r="B11" s="1">
        <f>IFERROR(__xludf.DUMMYFUNCTION("""COMPUTED_VALUE"""),70.74)</f>
        <v>70.74</v>
      </c>
    </row>
    <row r="12">
      <c r="A12" s="2">
        <f>IFERROR(__xludf.DUMMYFUNCTION("""COMPUTED_VALUE"""),43948.66666666667)</f>
        <v>43948.66667</v>
      </c>
      <c r="B12" s="1">
        <f>IFERROR(__xludf.DUMMYFUNCTION("""COMPUTED_VALUE"""),70.79)</f>
        <v>70.79</v>
      </c>
    </row>
    <row r="13">
      <c r="A13" s="2">
        <f>IFERROR(__xludf.DUMMYFUNCTION("""COMPUTED_VALUE"""),43949.66666666667)</f>
        <v>43949.66667</v>
      </c>
      <c r="B13" s="1">
        <f>IFERROR(__xludf.DUMMYFUNCTION("""COMPUTED_VALUE"""),69.65)</f>
        <v>69.65</v>
      </c>
    </row>
    <row r="14">
      <c r="A14" s="2">
        <f>IFERROR(__xludf.DUMMYFUNCTION("""COMPUTED_VALUE"""),43950.66666666667)</f>
        <v>43950.66667</v>
      </c>
      <c r="B14" s="1">
        <f>IFERROR(__xludf.DUMMYFUNCTION("""COMPUTED_VALUE"""),71.93)</f>
        <v>71.93</v>
      </c>
    </row>
    <row r="15">
      <c r="A15" s="2">
        <f>IFERROR(__xludf.DUMMYFUNCTION("""COMPUTED_VALUE"""),43951.66666666667)</f>
        <v>43951.66667</v>
      </c>
      <c r="B15" s="1">
        <f>IFERROR(__xludf.DUMMYFUNCTION("""COMPUTED_VALUE"""),73.45)</f>
        <v>73.45</v>
      </c>
    </row>
    <row r="16">
      <c r="A16" s="2">
        <f>IFERROR(__xludf.DUMMYFUNCTION("""COMPUTED_VALUE"""),43952.66666666667)</f>
        <v>43952.66667</v>
      </c>
      <c r="B16" s="1">
        <f>IFERROR(__xludf.DUMMYFUNCTION("""COMPUTED_VALUE"""),72.27)</f>
        <v>72.27</v>
      </c>
    </row>
    <row r="17">
      <c r="A17" s="2">
        <f>IFERROR(__xludf.DUMMYFUNCTION("""COMPUTED_VALUE"""),43955.66666666667)</f>
        <v>43955.66667</v>
      </c>
      <c r="B17" s="1">
        <f>IFERROR(__xludf.DUMMYFUNCTION("""COMPUTED_VALUE"""),73.29)</f>
        <v>73.29</v>
      </c>
    </row>
    <row r="18">
      <c r="A18" s="2">
        <f>IFERROR(__xludf.DUMMYFUNCTION("""COMPUTED_VALUE"""),43956.66666666667)</f>
        <v>43956.66667</v>
      </c>
      <c r="B18" s="1">
        <f>IFERROR(__xludf.DUMMYFUNCTION("""COMPUTED_VALUE"""),74.39)</f>
        <v>74.39</v>
      </c>
    </row>
    <row r="19">
      <c r="A19" s="2">
        <f>IFERROR(__xludf.DUMMYFUNCTION("""COMPUTED_VALUE"""),43957.66666666667)</f>
        <v>43957.66667</v>
      </c>
      <c r="B19" s="1">
        <f>IFERROR(__xludf.DUMMYFUNCTION("""COMPUTED_VALUE"""),75.16)</f>
        <v>75.16</v>
      </c>
    </row>
    <row r="20">
      <c r="A20" s="2">
        <f>IFERROR(__xludf.DUMMYFUNCTION("""COMPUTED_VALUE"""),43958.66666666667)</f>
        <v>43958.66667</v>
      </c>
      <c r="B20" s="1">
        <f>IFERROR(__xludf.DUMMYFUNCTION("""COMPUTED_VALUE"""),75.94)</f>
        <v>75.94</v>
      </c>
    </row>
    <row r="21">
      <c r="A21" s="2">
        <f>IFERROR(__xludf.DUMMYFUNCTION("""COMPUTED_VALUE"""),43959.66666666667)</f>
        <v>43959.66667</v>
      </c>
      <c r="B21" s="1">
        <f>IFERROR(__xludf.DUMMYFUNCTION("""COMPUTED_VALUE"""),77.53)</f>
        <v>77.53</v>
      </c>
    </row>
    <row r="22">
      <c r="A22" s="2">
        <f>IFERROR(__xludf.DUMMYFUNCTION("""COMPUTED_VALUE"""),43962.66666666667)</f>
        <v>43962.66667</v>
      </c>
      <c r="B22" s="1">
        <f>IFERROR(__xludf.DUMMYFUNCTION("""COMPUTED_VALUE"""),78.75)</f>
        <v>78.75</v>
      </c>
    </row>
    <row r="23">
      <c r="A23" s="2">
        <f>IFERROR(__xludf.DUMMYFUNCTION("""COMPUTED_VALUE"""),43963.66666666667)</f>
        <v>43963.66667</v>
      </c>
      <c r="B23" s="1">
        <f>IFERROR(__xludf.DUMMYFUNCTION("""COMPUTED_VALUE"""),77.85)</f>
        <v>77.85</v>
      </c>
    </row>
    <row r="24">
      <c r="A24" s="2">
        <f>IFERROR(__xludf.DUMMYFUNCTION("""COMPUTED_VALUE"""),43964.66666666667)</f>
        <v>43964.66667</v>
      </c>
      <c r="B24" s="1">
        <f>IFERROR(__xludf.DUMMYFUNCTION("""COMPUTED_VALUE"""),76.91)</f>
        <v>76.91</v>
      </c>
    </row>
    <row r="25">
      <c r="A25" s="2">
        <f>IFERROR(__xludf.DUMMYFUNCTION("""COMPUTED_VALUE"""),43965.66666666667)</f>
        <v>43965.66667</v>
      </c>
      <c r="B25" s="1">
        <f>IFERROR(__xludf.DUMMYFUNCTION("""COMPUTED_VALUE"""),77.39)</f>
        <v>77.39</v>
      </c>
    </row>
    <row r="26">
      <c r="A26" s="2">
        <f>IFERROR(__xludf.DUMMYFUNCTION("""COMPUTED_VALUE"""),43966.66666666667)</f>
        <v>43966.66667</v>
      </c>
      <c r="B26" s="1">
        <f>IFERROR(__xludf.DUMMYFUNCTION("""COMPUTED_VALUE"""),76.93)</f>
        <v>76.93</v>
      </c>
    </row>
    <row r="27">
      <c r="A27" s="2">
        <f>IFERROR(__xludf.DUMMYFUNCTION("""COMPUTED_VALUE"""),43969.66666666667)</f>
        <v>43969.66667</v>
      </c>
      <c r="B27" s="1">
        <f>IFERROR(__xludf.DUMMYFUNCTION("""COMPUTED_VALUE"""),78.74)</f>
        <v>78.74</v>
      </c>
    </row>
    <row r="28">
      <c r="A28" s="2">
        <f>IFERROR(__xludf.DUMMYFUNCTION("""COMPUTED_VALUE"""),43970.66666666667)</f>
        <v>43970.66667</v>
      </c>
      <c r="B28" s="1">
        <f>IFERROR(__xludf.DUMMYFUNCTION("""COMPUTED_VALUE"""),78.29)</f>
        <v>78.29</v>
      </c>
    </row>
    <row r="29">
      <c r="A29" s="2">
        <f>IFERROR(__xludf.DUMMYFUNCTION("""COMPUTED_VALUE"""),43971.66666666667)</f>
        <v>43971.66667</v>
      </c>
      <c r="B29" s="1">
        <f>IFERROR(__xludf.DUMMYFUNCTION("""COMPUTED_VALUE"""),79.81)</f>
        <v>79.81</v>
      </c>
    </row>
    <row r="30">
      <c r="A30" s="2">
        <f>IFERROR(__xludf.DUMMYFUNCTION("""COMPUTED_VALUE"""),43972.66666666667)</f>
        <v>43972.66667</v>
      </c>
      <c r="B30" s="1">
        <f>IFERROR(__xludf.DUMMYFUNCTION("""COMPUTED_VALUE"""),79.21)</f>
        <v>79.21</v>
      </c>
    </row>
    <row r="31">
      <c r="A31" s="2">
        <f>IFERROR(__xludf.DUMMYFUNCTION("""COMPUTED_VALUE"""),43973.66666666667)</f>
        <v>43973.66667</v>
      </c>
      <c r="B31" s="1">
        <f>IFERROR(__xludf.DUMMYFUNCTION("""COMPUTED_VALUE"""),79.72)</f>
        <v>79.72</v>
      </c>
    </row>
    <row r="32">
      <c r="A32" s="2">
        <f>IFERROR(__xludf.DUMMYFUNCTION("""COMPUTED_VALUE"""),43977.66666666667)</f>
        <v>43977.66667</v>
      </c>
      <c r="B32" s="1">
        <f>IFERROR(__xludf.DUMMYFUNCTION("""COMPUTED_VALUE"""),79.18)</f>
        <v>79.18</v>
      </c>
    </row>
    <row r="33">
      <c r="A33" s="2">
        <f>IFERROR(__xludf.DUMMYFUNCTION("""COMPUTED_VALUE"""),43978.66666666667)</f>
        <v>43978.66667</v>
      </c>
      <c r="B33" s="1">
        <f>IFERROR(__xludf.DUMMYFUNCTION("""COMPUTED_VALUE"""),79.53)</f>
        <v>79.53</v>
      </c>
    </row>
    <row r="34">
      <c r="A34" s="2">
        <f>IFERROR(__xludf.DUMMYFUNCTION("""COMPUTED_VALUE"""),43979.66666666667)</f>
        <v>43979.66667</v>
      </c>
      <c r="B34" s="1">
        <f>IFERROR(__xludf.DUMMYFUNCTION("""COMPUTED_VALUE"""),79.56)</f>
        <v>79.56</v>
      </c>
    </row>
    <row r="35">
      <c r="A35" s="2">
        <f>IFERROR(__xludf.DUMMYFUNCTION("""COMPUTED_VALUE"""),43980.66666666667)</f>
        <v>43980.66667</v>
      </c>
      <c r="B35" s="1">
        <f>IFERROR(__xludf.DUMMYFUNCTION("""COMPUTED_VALUE"""),79.49)</f>
        <v>79.49</v>
      </c>
    </row>
    <row r="36">
      <c r="A36" s="2">
        <f>IFERROR(__xludf.DUMMYFUNCTION("""COMPUTED_VALUE"""),43983.66666666667)</f>
        <v>43983.66667</v>
      </c>
      <c r="B36" s="1">
        <f>IFERROR(__xludf.DUMMYFUNCTION("""COMPUTED_VALUE"""),80.46)</f>
        <v>80.46</v>
      </c>
    </row>
    <row r="37">
      <c r="A37" s="2">
        <f>IFERROR(__xludf.DUMMYFUNCTION("""COMPUTED_VALUE"""),43984.66666666667)</f>
        <v>43984.66667</v>
      </c>
      <c r="B37" s="1">
        <f>IFERROR(__xludf.DUMMYFUNCTION("""COMPUTED_VALUE"""),80.83)</f>
        <v>80.83</v>
      </c>
    </row>
    <row r="38">
      <c r="A38" s="2">
        <f>IFERROR(__xludf.DUMMYFUNCTION("""COMPUTED_VALUE"""),43985.66666666667)</f>
        <v>43985.66667</v>
      </c>
      <c r="B38" s="1">
        <f>IFERROR(__xludf.DUMMYFUNCTION("""COMPUTED_VALUE"""),81.28)</f>
        <v>81.28</v>
      </c>
    </row>
    <row r="39">
      <c r="A39" s="2">
        <f>IFERROR(__xludf.DUMMYFUNCTION("""COMPUTED_VALUE"""),43986.66666666667)</f>
        <v>43986.66667</v>
      </c>
      <c r="B39" s="1">
        <f>IFERROR(__xludf.DUMMYFUNCTION("""COMPUTED_VALUE"""),80.58)</f>
        <v>80.58</v>
      </c>
    </row>
    <row r="40">
      <c r="A40" s="2">
        <f>IFERROR(__xludf.DUMMYFUNCTION("""COMPUTED_VALUE"""),43987.66666666667)</f>
        <v>43987.66667</v>
      </c>
      <c r="B40" s="1">
        <f>IFERROR(__xludf.DUMMYFUNCTION("""COMPUTED_VALUE"""),82.88)</f>
        <v>82.88</v>
      </c>
    </row>
    <row r="41">
      <c r="A41" s="2">
        <f>IFERROR(__xludf.DUMMYFUNCTION("""COMPUTED_VALUE"""),43990.66666666667)</f>
        <v>43990.66667</v>
      </c>
      <c r="B41" s="1">
        <f>IFERROR(__xludf.DUMMYFUNCTION("""COMPUTED_VALUE"""),83.37)</f>
        <v>83.37</v>
      </c>
    </row>
    <row r="42">
      <c r="A42" s="2">
        <f>IFERROR(__xludf.DUMMYFUNCTION("""COMPUTED_VALUE"""),43991.66666666667)</f>
        <v>43991.66667</v>
      </c>
      <c r="B42" s="1">
        <f>IFERROR(__xludf.DUMMYFUNCTION("""COMPUTED_VALUE"""),86.0)</f>
        <v>86</v>
      </c>
    </row>
    <row r="43">
      <c r="A43" s="2">
        <f>IFERROR(__xludf.DUMMYFUNCTION("""COMPUTED_VALUE"""),43992.66666666667)</f>
        <v>43992.66667</v>
      </c>
      <c r="B43" s="1">
        <f>IFERROR(__xludf.DUMMYFUNCTION("""COMPUTED_VALUE"""),88.21)</f>
        <v>88.21</v>
      </c>
    </row>
    <row r="44">
      <c r="A44" s="2">
        <f>IFERROR(__xludf.DUMMYFUNCTION("""COMPUTED_VALUE"""),43993.66666666667)</f>
        <v>43993.66667</v>
      </c>
      <c r="B44" s="1">
        <f>IFERROR(__xludf.DUMMYFUNCTION("""COMPUTED_VALUE"""),83.98)</f>
        <v>83.98</v>
      </c>
    </row>
    <row r="45">
      <c r="A45" s="2">
        <f>IFERROR(__xludf.DUMMYFUNCTION("""COMPUTED_VALUE"""),43994.66666666667)</f>
        <v>43994.66667</v>
      </c>
      <c r="B45" s="1">
        <f>IFERROR(__xludf.DUMMYFUNCTION("""COMPUTED_VALUE"""),84.7)</f>
        <v>84.7</v>
      </c>
    </row>
    <row r="46">
      <c r="A46" s="2">
        <f>IFERROR(__xludf.DUMMYFUNCTION("""COMPUTED_VALUE"""),43997.66666666667)</f>
        <v>43997.66667</v>
      </c>
      <c r="B46" s="1">
        <f>IFERROR(__xludf.DUMMYFUNCTION("""COMPUTED_VALUE"""),85.75)</f>
        <v>85.75</v>
      </c>
    </row>
    <row r="47">
      <c r="A47" s="2">
        <f>IFERROR(__xludf.DUMMYFUNCTION("""COMPUTED_VALUE"""),43998.66666666667)</f>
        <v>43998.66667</v>
      </c>
      <c r="B47" s="1">
        <f>IFERROR(__xludf.DUMMYFUNCTION("""COMPUTED_VALUE"""),88.02)</f>
        <v>88.02</v>
      </c>
    </row>
    <row r="48">
      <c r="A48" s="2">
        <f>IFERROR(__xludf.DUMMYFUNCTION("""COMPUTED_VALUE"""),43999.66666666667)</f>
        <v>43999.66667</v>
      </c>
      <c r="B48" s="1">
        <f>IFERROR(__xludf.DUMMYFUNCTION("""COMPUTED_VALUE"""),87.9)</f>
        <v>87.9</v>
      </c>
    </row>
    <row r="49">
      <c r="A49" s="2">
        <f>IFERROR(__xludf.DUMMYFUNCTION("""COMPUTED_VALUE"""),44000.66666666667)</f>
        <v>44000.66667</v>
      </c>
      <c r="B49" s="1">
        <f>IFERROR(__xludf.DUMMYFUNCTION("""COMPUTED_VALUE"""),87.93)</f>
        <v>87.93</v>
      </c>
    </row>
    <row r="50">
      <c r="A50" s="2">
        <f>IFERROR(__xludf.DUMMYFUNCTION("""COMPUTED_VALUE"""),44001.66666666667)</f>
        <v>44001.66667</v>
      </c>
      <c r="B50" s="1">
        <f>IFERROR(__xludf.DUMMYFUNCTION("""COMPUTED_VALUE"""),87.43)</f>
        <v>87.43</v>
      </c>
    </row>
    <row r="51">
      <c r="A51" s="2">
        <f>IFERROR(__xludf.DUMMYFUNCTION("""COMPUTED_VALUE"""),44004.66666666667)</f>
        <v>44004.66667</v>
      </c>
      <c r="B51" s="1">
        <f>IFERROR(__xludf.DUMMYFUNCTION("""COMPUTED_VALUE"""),89.72)</f>
        <v>89.72</v>
      </c>
    </row>
    <row r="52">
      <c r="A52" s="2">
        <f>IFERROR(__xludf.DUMMYFUNCTION("""COMPUTED_VALUE"""),44005.66666666667)</f>
        <v>44005.66667</v>
      </c>
      <c r="B52" s="1">
        <f>IFERROR(__xludf.DUMMYFUNCTION("""COMPUTED_VALUE"""),91.63)</f>
        <v>91.63</v>
      </c>
    </row>
    <row r="53">
      <c r="A53" s="2">
        <f>IFERROR(__xludf.DUMMYFUNCTION("""COMPUTED_VALUE"""),44006.66666666667)</f>
        <v>44006.66667</v>
      </c>
      <c r="B53" s="1">
        <f>IFERROR(__xludf.DUMMYFUNCTION("""COMPUTED_VALUE"""),90.02)</f>
        <v>90.02</v>
      </c>
    </row>
    <row r="54">
      <c r="A54" s="2">
        <f>IFERROR(__xludf.DUMMYFUNCTION("""COMPUTED_VALUE"""),44007.66666666667)</f>
        <v>44007.66667</v>
      </c>
      <c r="B54" s="1">
        <f>IFERROR(__xludf.DUMMYFUNCTION("""COMPUTED_VALUE"""),91.21)</f>
        <v>91.21</v>
      </c>
    </row>
    <row r="55">
      <c r="A55" s="2">
        <f>IFERROR(__xludf.DUMMYFUNCTION("""COMPUTED_VALUE"""),44008.66666666667)</f>
        <v>44008.66667</v>
      </c>
      <c r="B55" s="1">
        <f>IFERROR(__xludf.DUMMYFUNCTION("""COMPUTED_VALUE"""),88.41)</f>
        <v>88.41</v>
      </c>
    </row>
    <row r="56">
      <c r="A56" s="2">
        <f>IFERROR(__xludf.DUMMYFUNCTION("""COMPUTED_VALUE"""),44011.66666666667)</f>
        <v>44011.66667</v>
      </c>
      <c r="B56" s="1">
        <f>IFERROR(__xludf.DUMMYFUNCTION("""COMPUTED_VALUE"""),90.45)</f>
        <v>90.45</v>
      </c>
    </row>
    <row r="57">
      <c r="A57" s="2">
        <f>IFERROR(__xludf.DUMMYFUNCTION("""COMPUTED_VALUE"""),44012.66666666667)</f>
        <v>44012.66667</v>
      </c>
      <c r="B57" s="1">
        <f>IFERROR(__xludf.DUMMYFUNCTION("""COMPUTED_VALUE"""),91.2)</f>
        <v>91.2</v>
      </c>
    </row>
    <row r="58">
      <c r="A58" s="2">
        <f>IFERROR(__xludf.DUMMYFUNCTION("""COMPUTED_VALUE"""),44013.66666666667)</f>
        <v>44013.66667</v>
      </c>
      <c r="B58" s="1">
        <f>IFERROR(__xludf.DUMMYFUNCTION("""COMPUTED_VALUE"""),91.03)</f>
        <v>91.03</v>
      </c>
    </row>
    <row r="59">
      <c r="A59" s="2">
        <f>IFERROR(__xludf.DUMMYFUNCTION("""COMPUTED_VALUE"""),44014.66666666667)</f>
        <v>44014.66667</v>
      </c>
      <c r="B59" s="1">
        <f>IFERROR(__xludf.DUMMYFUNCTION("""COMPUTED_VALUE"""),91.03)</f>
        <v>91.03</v>
      </c>
    </row>
    <row r="60">
      <c r="A60" s="2">
        <f>IFERROR(__xludf.DUMMYFUNCTION("""COMPUTED_VALUE"""),44018.66666666667)</f>
        <v>44018.66667</v>
      </c>
      <c r="B60" s="1">
        <f>IFERROR(__xludf.DUMMYFUNCTION("""COMPUTED_VALUE"""),93.46)</f>
        <v>93.46</v>
      </c>
    </row>
    <row r="61">
      <c r="A61" s="2">
        <f>IFERROR(__xludf.DUMMYFUNCTION("""COMPUTED_VALUE"""),44019.66666666667)</f>
        <v>44019.66667</v>
      </c>
      <c r="B61" s="1">
        <f>IFERROR(__xludf.DUMMYFUNCTION("""COMPUTED_VALUE"""),93.17)</f>
        <v>93.17</v>
      </c>
    </row>
    <row r="62">
      <c r="A62" s="2">
        <f>IFERROR(__xludf.DUMMYFUNCTION("""COMPUTED_VALUE"""),44020.66666666667)</f>
        <v>44020.66667</v>
      </c>
      <c r="B62" s="1">
        <f>IFERROR(__xludf.DUMMYFUNCTION("""COMPUTED_VALUE"""),95.34)</f>
        <v>95.34</v>
      </c>
    </row>
    <row r="63">
      <c r="A63" s="2">
        <f>IFERROR(__xludf.DUMMYFUNCTION("""COMPUTED_VALUE"""),44021.66666666667)</f>
        <v>44021.66667</v>
      </c>
      <c r="B63" s="1">
        <f>IFERROR(__xludf.DUMMYFUNCTION("""COMPUTED_VALUE"""),95.68)</f>
        <v>95.68</v>
      </c>
    </row>
    <row r="64">
      <c r="A64" s="2">
        <f>IFERROR(__xludf.DUMMYFUNCTION("""COMPUTED_VALUE"""),44022.66666666667)</f>
        <v>44022.66667</v>
      </c>
      <c r="B64" s="1">
        <f>IFERROR(__xludf.DUMMYFUNCTION("""COMPUTED_VALUE"""),95.92)</f>
        <v>95.92</v>
      </c>
    </row>
    <row r="65">
      <c r="A65" s="2">
        <f>IFERROR(__xludf.DUMMYFUNCTION("""COMPUTED_VALUE"""),44025.66666666667)</f>
        <v>44025.66667</v>
      </c>
      <c r="B65" s="1">
        <f>IFERROR(__xludf.DUMMYFUNCTION("""COMPUTED_VALUE"""),95.48)</f>
        <v>95.48</v>
      </c>
    </row>
    <row r="66">
      <c r="A66" s="2">
        <f>IFERROR(__xludf.DUMMYFUNCTION("""COMPUTED_VALUE"""),44026.66666666667)</f>
        <v>44026.66667</v>
      </c>
      <c r="B66" s="1">
        <f>IFERROR(__xludf.DUMMYFUNCTION("""COMPUTED_VALUE"""),97.06)</f>
        <v>97.06</v>
      </c>
    </row>
    <row r="67">
      <c r="A67" s="2">
        <f>IFERROR(__xludf.DUMMYFUNCTION("""COMPUTED_VALUE"""),44027.66666666667)</f>
        <v>44027.66667</v>
      </c>
      <c r="B67" s="1">
        <f>IFERROR(__xludf.DUMMYFUNCTION("""COMPUTED_VALUE"""),97.73)</f>
        <v>97.73</v>
      </c>
    </row>
    <row r="68">
      <c r="A68" s="2">
        <f>IFERROR(__xludf.DUMMYFUNCTION("""COMPUTED_VALUE"""),44028.66666666667)</f>
        <v>44028.66667</v>
      </c>
      <c r="B68" s="1">
        <f>IFERROR(__xludf.DUMMYFUNCTION("""COMPUTED_VALUE"""),96.52)</f>
        <v>96.52</v>
      </c>
    </row>
    <row r="69">
      <c r="A69" s="2">
        <f>IFERROR(__xludf.DUMMYFUNCTION("""COMPUTED_VALUE"""),44029.66666666667)</f>
        <v>44029.66667</v>
      </c>
      <c r="B69" s="1">
        <f>IFERROR(__xludf.DUMMYFUNCTION("""COMPUTED_VALUE"""),96.33)</f>
        <v>96.33</v>
      </c>
    </row>
    <row r="70">
      <c r="A70" s="2">
        <f>IFERROR(__xludf.DUMMYFUNCTION("""COMPUTED_VALUE"""),44032.66666666667)</f>
        <v>44032.66667</v>
      </c>
      <c r="B70" s="1">
        <f>IFERROR(__xludf.DUMMYFUNCTION("""COMPUTED_VALUE"""),98.36)</f>
        <v>98.36</v>
      </c>
    </row>
    <row r="71">
      <c r="A71" s="2">
        <f>IFERROR(__xludf.DUMMYFUNCTION("""COMPUTED_VALUE"""),44033.66666666667)</f>
        <v>44033.66667</v>
      </c>
      <c r="B71" s="1">
        <f>IFERROR(__xludf.DUMMYFUNCTION("""COMPUTED_VALUE"""),97.0)</f>
        <v>97</v>
      </c>
    </row>
    <row r="72">
      <c r="A72" s="2">
        <f>IFERROR(__xludf.DUMMYFUNCTION("""COMPUTED_VALUE"""),44034.66666666667)</f>
        <v>44034.66667</v>
      </c>
      <c r="B72" s="1">
        <f>IFERROR(__xludf.DUMMYFUNCTION("""COMPUTED_VALUE"""),97.27)</f>
        <v>97.27</v>
      </c>
    </row>
    <row r="73">
      <c r="A73" s="2">
        <f>IFERROR(__xludf.DUMMYFUNCTION("""COMPUTED_VALUE"""),44035.66666666667)</f>
        <v>44035.66667</v>
      </c>
      <c r="B73" s="1">
        <f>IFERROR(__xludf.DUMMYFUNCTION("""COMPUTED_VALUE"""),92.85)</f>
        <v>92.85</v>
      </c>
    </row>
    <row r="74">
      <c r="A74" s="2">
        <f>IFERROR(__xludf.DUMMYFUNCTION("""COMPUTED_VALUE"""),44036.66666666667)</f>
        <v>44036.66667</v>
      </c>
      <c r="B74" s="1">
        <f>IFERROR(__xludf.DUMMYFUNCTION("""COMPUTED_VALUE"""),92.62)</f>
        <v>92.62</v>
      </c>
    </row>
    <row r="75">
      <c r="A75" s="2">
        <f>IFERROR(__xludf.DUMMYFUNCTION("""COMPUTED_VALUE"""),44039.66666666667)</f>
        <v>44039.66667</v>
      </c>
      <c r="B75" s="1">
        <f>IFERROR(__xludf.DUMMYFUNCTION("""COMPUTED_VALUE"""),94.81)</f>
        <v>94.81</v>
      </c>
    </row>
    <row r="76">
      <c r="A76" s="2">
        <f>IFERROR(__xludf.DUMMYFUNCTION("""COMPUTED_VALUE"""),44040.66666666667)</f>
        <v>44040.66667</v>
      </c>
      <c r="B76" s="1">
        <f>IFERROR(__xludf.DUMMYFUNCTION("""COMPUTED_VALUE"""),93.25)</f>
        <v>93.25</v>
      </c>
    </row>
    <row r="77">
      <c r="A77" s="2">
        <f>IFERROR(__xludf.DUMMYFUNCTION("""COMPUTED_VALUE"""),44041.66666666667)</f>
        <v>44041.66667</v>
      </c>
      <c r="B77" s="1">
        <f>IFERROR(__xludf.DUMMYFUNCTION("""COMPUTED_VALUE"""),95.04)</f>
        <v>95.04</v>
      </c>
    </row>
    <row r="78">
      <c r="A78" s="2">
        <f>IFERROR(__xludf.DUMMYFUNCTION("""COMPUTED_VALUE"""),44042.66666666667)</f>
        <v>44042.66667</v>
      </c>
      <c r="B78" s="1">
        <f>IFERROR(__xludf.DUMMYFUNCTION("""COMPUTED_VALUE"""),96.19)</f>
        <v>96.19</v>
      </c>
    </row>
    <row r="79">
      <c r="A79" s="2">
        <f>IFERROR(__xludf.DUMMYFUNCTION("""COMPUTED_VALUE"""),44043.66666666667)</f>
        <v>44043.66667</v>
      </c>
      <c r="B79" s="1">
        <f>IFERROR(__xludf.DUMMYFUNCTION("""COMPUTED_VALUE"""),106.26)</f>
        <v>106.26</v>
      </c>
    </row>
    <row r="80">
      <c r="A80" s="2">
        <f>IFERROR(__xludf.DUMMYFUNCTION("""COMPUTED_VALUE"""),44046.66666666667)</f>
        <v>44046.66667</v>
      </c>
      <c r="B80" s="1">
        <f>IFERROR(__xludf.DUMMYFUNCTION("""COMPUTED_VALUE"""),108.94)</f>
        <v>108.94</v>
      </c>
    </row>
    <row r="81">
      <c r="A81" s="2">
        <f>IFERROR(__xludf.DUMMYFUNCTION("""COMPUTED_VALUE"""),44047.66666666667)</f>
        <v>44047.66667</v>
      </c>
      <c r="B81" s="1">
        <f>IFERROR(__xludf.DUMMYFUNCTION("""COMPUTED_VALUE"""),109.67)</f>
        <v>109.67</v>
      </c>
    </row>
    <row r="82">
      <c r="A82" s="2">
        <f>IFERROR(__xludf.DUMMYFUNCTION("""COMPUTED_VALUE"""),44048.66666666667)</f>
        <v>44048.66667</v>
      </c>
      <c r="B82" s="1">
        <f>IFERROR(__xludf.DUMMYFUNCTION("""COMPUTED_VALUE"""),110.06)</f>
        <v>110.06</v>
      </c>
    </row>
    <row r="83">
      <c r="A83" s="2">
        <f>IFERROR(__xludf.DUMMYFUNCTION("""COMPUTED_VALUE"""),44049.66666666667)</f>
        <v>44049.66667</v>
      </c>
      <c r="B83" s="1">
        <f>IFERROR(__xludf.DUMMYFUNCTION("""COMPUTED_VALUE"""),113.9)</f>
        <v>113.9</v>
      </c>
    </row>
    <row r="84">
      <c r="A84" s="2">
        <f>IFERROR(__xludf.DUMMYFUNCTION("""COMPUTED_VALUE"""),44050.66666666667)</f>
        <v>44050.66667</v>
      </c>
      <c r="B84" s="1">
        <f>IFERROR(__xludf.DUMMYFUNCTION("""COMPUTED_VALUE"""),111.11)</f>
        <v>111.11</v>
      </c>
    </row>
    <row r="85">
      <c r="A85" s="2">
        <f>IFERROR(__xludf.DUMMYFUNCTION("""COMPUTED_VALUE"""),44053.66666666667)</f>
        <v>44053.66667</v>
      </c>
      <c r="B85" s="1">
        <f>IFERROR(__xludf.DUMMYFUNCTION("""COMPUTED_VALUE"""),112.73)</f>
        <v>112.73</v>
      </c>
    </row>
    <row r="86">
      <c r="A86" s="2">
        <f>IFERROR(__xludf.DUMMYFUNCTION("""COMPUTED_VALUE"""),44054.66666666667)</f>
        <v>44054.66667</v>
      </c>
      <c r="B86" s="1">
        <f>IFERROR(__xludf.DUMMYFUNCTION("""COMPUTED_VALUE"""),109.38)</f>
        <v>109.38</v>
      </c>
    </row>
    <row r="87">
      <c r="A87" s="2">
        <f>IFERROR(__xludf.DUMMYFUNCTION("""COMPUTED_VALUE"""),44055.66666666667)</f>
        <v>44055.66667</v>
      </c>
      <c r="B87" s="1">
        <f>IFERROR(__xludf.DUMMYFUNCTION("""COMPUTED_VALUE"""),113.01)</f>
        <v>113.01</v>
      </c>
    </row>
    <row r="88">
      <c r="A88" s="2">
        <f>IFERROR(__xludf.DUMMYFUNCTION("""COMPUTED_VALUE"""),44056.66666666667)</f>
        <v>44056.66667</v>
      </c>
      <c r="B88" s="1">
        <f>IFERROR(__xludf.DUMMYFUNCTION("""COMPUTED_VALUE"""),115.01)</f>
        <v>115.01</v>
      </c>
    </row>
    <row r="89">
      <c r="A89" s="2">
        <f>IFERROR(__xludf.DUMMYFUNCTION("""COMPUTED_VALUE"""),44057.66666666667)</f>
        <v>44057.66667</v>
      </c>
      <c r="B89" s="1">
        <f>IFERROR(__xludf.DUMMYFUNCTION("""COMPUTED_VALUE"""),114.91)</f>
        <v>114.91</v>
      </c>
    </row>
    <row r="90">
      <c r="A90" s="2">
        <f>IFERROR(__xludf.DUMMYFUNCTION("""COMPUTED_VALUE"""),44060.66666666667)</f>
        <v>44060.66667</v>
      </c>
      <c r="B90" s="1">
        <f>IFERROR(__xludf.DUMMYFUNCTION("""COMPUTED_VALUE"""),114.61)</f>
        <v>114.61</v>
      </c>
    </row>
    <row r="91">
      <c r="A91" s="2">
        <f>IFERROR(__xludf.DUMMYFUNCTION("""COMPUTED_VALUE"""),44061.66666666667)</f>
        <v>44061.66667</v>
      </c>
      <c r="B91" s="1">
        <f>IFERROR(__xludf.DUMMYFUNCTION("""COMPUTED_VALUE"""),115.56)</f>
        <v>115.56</v>
      </c>
    </row>
    <row r="92">
      <c r="A92" s="2">
        <f>IFERROR(__xludf.DUMMYFUNCTION("""COMPUTED_VALUE"""),44062.66666666667)</f>
        <v>44062.66667</v>
      </c>
      <c r="B92" s="1">
        <f>IFERROR(__xludf.DUMMYFUNCTION("""COMPUTED_VALUE"""),115.71)</f>
        <v>115.71</v>
      </c>
    </row>
    <row r="93">
      <c r="A93" s="2">
        <f>IFERROR(__xludf.DUMMYFUNCTION("""COMPUTED_VALUE"""),44063.66666666667)</f>
        <v>44063.66667</v>
      </c>
      <c r="B93" s="1">
        <f>IFERROR(__xludf.DUMMYFUNCTION("""COMPUTED_VALUE"""),118.28)</f>
        <v>118.28</v>
      </c>
    </row>
    <row r="94">
      <c r="A94" s="2">
        <f>IFERROR(__xludf.DUMMYFUNCTION("""COMPUTED_VALUE"""),44064.66666666667)</f>
        <v>44064.66667</v>
      </c>
      <c r="B94" s="1">
        <f>IFERROR(__xludf.DUMMYFUNCTION("""COMPUTED_VALUE"""),124.37)</f>
        <v>124.37</v>
      </c>
    </row>
    <row r="95">
      <c r="A95" s="2">
        <f>IFERROR(__xludf.DUMMYFUNCTION("""COMPUTED_VALUE"""),44067.66666666667)</f>
        <v>44067.66667</v>
      </c>
      <c r="B95" s="1">
        <f>IFERROR(__xludf.DUMMYFUNCTION("""COMPUTED_VALUE"""),125.86)</f>
        <v>125.86</v>
      </c>
    </row>
    <row r="96">
      <c r="A96" s="2">
        <f>IFERROR(__xludf.DUMMYFUNCTION("""COMPUTED_VALUE"""),44068.66666666667)</f>
        <v>44068.66667</v>
      </c>
      <c r="B96" s="1">
        <f>IFERROR(__xludf.DUMMYFUNCTION("""COMPUTED_VALUE"""),124.83)</f>
        <v>124.83</v>
      </c>
    </row>
    <row r="97">
      <c r="A97" s="2">
        <f>IFERROR(__xludf.DUMMYFUNCTION("""COMPUTED_VALUE"""),44069.66666666667)</f>
        <v>44069.66667</v>
      </c>
      <c r="B97" s="1">
        <f>IFERROR(__xludf.DUMMYFUNCTION("""COMPUTED_VALUE"""),126.52)</f>
        <v>126.52</v>
      </c>
    </row>
    <row r="98">
      <c r="A98" s="2">
        <f>IFERROR(__xludf.DUMMYFUNCTION("""COMPUTED_VALUE"""),44070.66666666667)</f>
        <v>44070.66667</v>
      </c>
      <c r="B98" s="1">
        <f>IFERROR(__xludf.DUMMYFUNCTION("""COMPUTED_VALUE"""),125.01)</f>
        <v>125.01</v>
      </c>
    </row>
    <row r="99">
      <c r="A99" s="2">
        <f>IFERROR(__xludf.DUMMYFUNCTION("""COMPUTED_VALUE"""),44071.66666666667)</f>
        <v>44071.66667</v>
      </c>
      <c r="B99" s="1">
        <f>IFERROR(__xludf.DUMMYFUNCTION("""COMPUTED_VALUE"""),124.81)</f>
        <v>124.81</v>
      </c>
    </row>
    <row r="100">
      <c r="A100" s="2">
        <f>IFERROR(__xludf.DUMMYFUNCTION("""COMPUTED_VALUE"""),44074.66666666667)</f>
        <v>44074.66667</v>
      </c>
      <c r="B100" s="1">
        <f>IFERROR(__xludf.DUMMYFUNCTION("""COMPUTED_VALUE"""),129.04)</f>
        <v>129.04</v>
      </c>
    </row>
    <row r="101">
      <c r="A101" s="2">
        <f>IFERROR(__xludf.DUMMYFUNCTION("""COMPUTED_VALUE"""),44075.66666666667)</f>
        <v>44075.66667</v>
      </c>
      <c r="B101" s="1">
        <f>IFERROR(__xludf.DUMMYFUNCTION("""COMPUTED_VALUE"""),134.18)</f>
        <v>134.18</v>
      </c>
    </row>
    <row r="102">
      <c r="A102" s="2">
        <f>IFERROR(__xludf.DUMMYFUNCTION("""COMPUTED_VALUE"""),44076.66666666667)</f>
        <v>44076.66667</v>
      </c>
      <c r="B102" s="1">
        <f>IFERROR(__xludf.DUMMYFUNCTION("""COMPUTED_VALUE"""),131.4)</f>
        <v>131.4</v>
      </c>
    </row>
    <row r="103">
      <c r="A103" s="2">
        <f>IFERROR(__xludf.DUMMYFUNCTION("""COMPUTED_VALUE"""),44077.66666666667)</f>
        <v>44077.66667</v>
      </c>
      <c r="B103" s="1">
        <f>IFERROR(__xludf.DUMMYFUNCTION("""COMPUTED_VALUE"""),120.88)</f>
        <v>120.88</v>
      </c>
    </row>
    <row r="104">
      <c r="A104" s="2">
        <f>IFERROR(__xludf.DUMMYFUNCTION("""COMPUTED_VALUE"""),44078.66666666667)</f>
        <v>44078.66667</v>
      </c>
      <c r="B104" s="1">
        <f>IFERROR(__xludf.DUMMYFUNCTION("""COMPUTED_VALUE"""),120.96)</f>
        <v>120.96</v>
      </c>
    </row>
    <row r="105">
      <c r="A105" s="2">
        <f>IFERROR(__xludf.DUMMYFUNCTION("""COMPUTED_VALUE"""),44082.66666666667)</f>
        <v>44082.66667</v>
      </c>
      <c r="B105" s="1">
        <f>IFERROR(__xludf.DUMMYFUNCTION("""COMPUTED_VALUE"""),112.82)</f>
        <v>112.82</v>
      </c>
    </row>
    <row r="106">
      <c r="A106" s="2">
        <f>IFERROR(__xludf.DUMMYFUNCTION("""COMPUTED_VALUE"""),44083.66666666667)</f>
        <v>44083.66667</v>
      </c>
      <c r="B106" s="1">
        <f>IFERROR(__xludf.DUMMYFUNCTION("""COMPUTED_VALUE"""),117.32)</f>
        <v>117.32</v>
      </c>
    </row>
    <row r="107">
      <c r="A107" s="2">
        <f>IFERROR(__xludf.DUMMYFUNCTION("""COMPUTED_VALUE"""),44084.66666666667)</f>
        <v>44084.66667</v>
      </c>
      <c r="B107" s="1">
        <f>IFERROR(__xludf.DUMMYFUNCTION("""COMPUTED_VALUE"""),113.49)</f>
        <v>113.49</v>
      </c>
    </row>
    <row r="108">
      <c r="A108" s="2">
        <f>IFERROR(__xludf.DUMMYFUNCTION("""COMPUTED_VALUE"""),44085.66666666667)</f>
        <v>44085.66667</v>
      </c>
      <c r="B108" s="1">
        <f>IFERROR(__xludf.DUMMYFUNCTION("""COMPUTED_VALUE"""),112.0)</f>
        <v>112</v>
      </c>
    </row>
    <row r="109">
      <c r="A109" s="2">
        <f>IFERROR(__xludf.DUMMYFUNCTION("""COMPUTED_VALUE"""),44088.66666666667)</f>
        <v>44088.66667</v>
      </c>
      <c r="B109" s="1">
        <f>IFERROR(__xludf.DUMMYFUNCTION("""COMPUTED_VALUE"""),115.36)</f>
        <v>115.36</v>
      </c>
    </row>
    <row r="110">
      <c r="A110" s="2">
        <f>IFERROR(__xludf.DUMMYFUNCTION("""COMPUTED_VALUE"""),44089.66666666667)</f>
        <v>44089.66667</v>
      </c>
      <c r="B110" s="1">
        <f>IFERROR(__xludf.DUMMYFUNCTION("""COMPUTED_VALUE"""),115.54)</f>
        <v>115.54</v>
      </c>
    </row>
    <row r="111">
      <c r="A111" s="2">
        <f>IFERROR(__xludf.DUMMYFUNCTION("""COMPUTED_VALUE"""),44090.66666666667)</f>
        <v>44090.66667</v>
      </c>
      <c r="B111" s="1">
        <f>IFERROR(__xludf.DUMMYFUNCTION("""COMPUTED_VALUE"""),112.13)</f>
        <v>112.13</v>
      </c>
    </row>
    <row r="112">
      <c r="A112" s="2">
        <f>IFERROR(__xludf.DUMMYFUNCTION("""COMPUTED_VALUE"""),44091.66666666667)</f>
        <v>44091.66667</v>
      </c>
      <c r="B112" s="1">
        <f>IFERROR(__xludf.DUMMYFUNCTION("""COMPUTED_VALUE"""),110.34)</f>
        <v>110.34</v>
      </c>
    </row>
    <row r="113">
      <c r="A113" s="2">
        <f>IFERROR(__xludf.DUMMYFUNCTION("""COMPUTED_VALUE"""),44092.66666666667)</f>
        <v>44092.66667</v>
      </c>
      <c r="B113" s="1">
        <f>IFERROR(__xludf.DUMMYFUNCTION("""COMPUTED_VALUE"""),106.84)</f>
        <v>106.84</v>
      </c>
    </row>
    <row r="114">
      <c r="A114" s="2">
        <f>IFERROR(__xludf.DUMMYFUNCTION("""COMPUTED_VALUE"""),44095.66666666667)</f>
        <v>44095.66667</v>
      </c>
      <c r="B114" s="1">
        <f>IFERROR(__xludf.DUMMYFUNCTION("""COMPUTED_VALUE"""),110.08)</f>
        <v>110.08</v>
      </c>
    </row>
    <row r="115">
      <c r="A115" s="2">
        <f>IFERROR(__xludf.DUMMYFUNCTION("""COMPUTED_VALUE"""),44096.66666666667)</f>
        <v>44096.66667</v>
      </c>
      <c r="B115" s="1">
        <f>IFERROR(__xludf.DUMMYFUNCTION("""COMPUTED_VALUE"""),111.81)</f>
        <v>111.81</v>
      </c>
    </row>
    <row r="116">
      <c r="A116" s="2">
        <f>IFERROR(__xludf.DUMMYFUNCTION("""COMPUTED_VALUE"""),44097.66666666667)</f>
        <v>44097.66667</v>
      </c>
      <c r="B116" s="1">
        <f>IFERROR(__xludf.DUMMYFUNCTION("""COMPUTED_VALUE"""),107.12)</f>
        <v>107.12</v>
      </c>
    </row>
    <row r="117">
      <c r="A117" s="2">
        <f>IFERROR(__xludf.DUMMYFUNCTION("""COMPUTED_VALUE"""),44098.66666666667)</f>
        <v>44098.66667</v>
      </c>
      <c r="B117" s="1">
        <f>IFERROR(__xludf.DUMMYFUNCTION("""COMPUTED_VALUE"""),108.22)</f>
        <v>108.22</v>
      </c>
    </row>
    <row r="118">
      <c r="A118" s="2">
        <f>IFERROR(__xludf.DUMMYFUNCTION("""COMPUTED_VALUE"""),44099.66666666667)</f>
        <v>44099.66667</v>
      </c>
      <c r="B118" s="1">
        <f>IFERROR(__xludf.DUMMYFUNCTION("""COMPUTED_VALUE"""),112.28)</f>
        <v>112.28</v>
      </c>
    </row>
    <row r="119">
      <c r="A119" s="2">
        <f>IFERROR(__xludf.DUMMYFUNCTION("""COMPUTED_VALUE"""),44102.66666666667)</f>
        <v>44102.66667</v>
      </c>
      <c r="B119" s="1">
        <f>IFERROR(__xludf.DUMMYFUNCTION("""COMPUTED_VALUE"""),114.96)</f>
        <v>114.96</v>
      </c>
    </row>
    <row r="120">
      <c r="A120" s="2">
        <f>IFERROR(__xludf.DUMMYFUNCTION("""COMPUTED_VALUE"""),44103.66666666667)</f>
        <v>44103.66667</v>
      </c>
      <c r="B120" s="1">
        <f>IFERROR(__xludf.DUMMYFUNCTION("""COMPUTED_VALUE"""),114.09)</f>
        <v>114.09</v>
      </c>
    </row>
    <row r="121">
      <c r="A121" s="2">
        <f>IFERROR(__xludf.DUMMYFUNCTION("""COMPUTED_VALUE"""),44104.66666666667)</f>
        <v>44104.66667</v>
      </c>
      <c r="B121" s="1">
        <f>IFERROR(__xludf.DUMMYFUNCTION("""COMPUTED_VALUE"""),115.81)</f>
        <v>115.81</v>
      </c>
    </row>
    <row r="122">
      <c r="A122" s="2">
        <f>IFERROR(__xludf.DUMMYFUNCTION("""COMPUTED_VALUE"""),44105.66666666667)</f>
        <v>44105.66667</v>
      </c>
      <c r="B122" s="1">
        <f>IFERROR(__xludf.DUMMYFUNCTION("""COMPUTED_VALUE"""),116.79)</f>
        <v>116.79</v>
      </c>
    </row>
    <row r="123">
      <c r="A123" s="2">
        <f>IFERROR(__xludf.DUMMYFUNCTION("""COMPUTED_VALUE"""),44106.66666666667)</f>
        <v>44106.66667</v>
      </c>
      <c r="B123" s="1">
        <f>IFERROR(__xludf.DUMMYFUNCTION("""COMPUTED_VALUE"""),113.02)</f>
        <v>113.02</v>
      </c>
    </row>
    <row r="124">
      <c r="A124" s="2">
        <f>IFERROR(__xludf.DUMMYFUNCTION("""COMPUTED_VALUE"""),44109.66666666667)</f>
        <v>44109.66667</v>
      </c>
      <c r="B124" s="1">
        <f>IFERROR(__xludf.DUMMYFUNCTION("""COMPUTED_VALUE"""),116.5)</f>
        <v>116.5</v>
      </c>
    </row>
    <row r="125">
      <c r="A125" s="2">
        <f>IFERROR(__xludf.DUMMYFUNCTION("""COMPUTED_VALUE"""),44110.66666666667)</f>
        <v>44110.66667</v>
      </c>
      <c r="B125" s="1">
        <f>IFERROR(__xludf.DUMMYFUNCTION("""COMPUTED_VALUE"""),113.16)</f>
        <v>113.16</v>
      </c>
    </row>
    <row r="126">
      <c r="A126" s="2">
        <f>IFERROR(__xludf.DUMMYFUNCTION("""COMPUTED_VALUE"""),44111.66666666667)</f>
        <v>44111.66667</v>
      </c>
      <c r="B126" s="1">
        <f>IFERROR(__xludf.DUMMYFUNCTION("""COMPUTED_VALUE"""),115.08)</f>
        <v>115.08</v>
      </c>
    </row>
    <row r="127">
      <c r="A127" s="2">
        <f>IFERROR(__xludf.DUMMYFUNCTION("""COMPUTED_VALUE"""),44112.66666666667)</f>
        <v>44112.66667</v>
      </c>
      <c r="B127" s="1">
        <f>IFERROR(__xludf.DUMMYFUNCTION("""COMPUTED_VALUE"""),114.97)</f>
        <v>114.97</v>
      </c>
    </row>
    <row r="128">
      <c r="A128" s="2">
        <f>IFERROR(__xludf.DUMMYFUNCTION("""COMPUTED_VALUE"""),44113.66666666667)</f>
        <v>44113.66667</v>
      </c>
      <c r="B128" s="1">
        <f>IFERROR(__xludf.DUMMYFUNCTION("""COMPUTED_VALUE"""),116.97)</f>
        <v>116.97</v>
      </c>
    </row>
    <row r="129">
      <c r="A129" s="2">
        <f>IFERROR(__xludf.DUMMYFUNCTION("""COMPUTED_VALUE"""),44116.66666666667)</f>
        <v>44116.66667</v>
      </c>
      <c r="B129" s="1">
        <f>IFERROR(__xludf.DUMMYFUNCTION("""COMPUTED_VALUE"""),124.4)</f>
        <v>124.4</v>
      </c>
    </row>
    <row r="130">
      <c r="A130" s="2">
        <f>IFERROR(__xludf.DUMMYFUNCTION("""COMPUTED_VALUE"""),44117.66666666667)</f>
        <v>44117.66667</v>
      </c>
      <c r="B130" s="1">
        <f>IFERROR(__xludf.DUMMYFUNCTION("""COMPUTED_VALUE"""),121.1)</f>
        <v>121.1</v>
      </c>
    </row>
    <row r="131">
      <c r="A131" s="2">
        <f>IFERROR(__xludf.DUMMYFUNCTION("""COMPUTED_VALUE"""),44118.66666666667)</f>
        <v>44118.66667</v>
      </c>
      <c r="B131" s="1">
        <f>IFERROR(__xludf.DUMMYFUNCTION("""COMPUTED_VALUE"""),121.19)</f>
        <v>121.19</v>
      </c>
    </row>
    <row r="132">
      <c r="A132" s="2">
        <f>IFERROR(__xludf.DUMMYFUNCTION("""COMPUTED_VALUE"""),44119.66666666667)</f>
        <v>44119.66667</v>
      </c>
      <c r="B132" s="1">
        <f>IFERROR(__xludf.DUMMYFUNCTION("""COMPUTED_VALUE"""),120.71)</f>
        <v>120.71</v>
      </c>
    </row>
    <row r="133">
      <c r="A133" s="2">
        <f>IFERROR(__xludf.DUMMYFUNCTION("""COMPUTED_VALUE"""),44120.66666666667)</f>
        <v>44120.66667</v>
      </c>
      <c r="B133" s="1">
        <f>IFERROR(__xludf.DUMMYFUNCTION("""COMPUTED_VALUE"""),119.02)</f>
        <v>119.02</v>
      </c>
    </row>
    <row r="134">
      <c r="A134" s="2">
        <f>IFERROR(__xludf.DUMMYFUNCTION("""COMPUTED_VALUE"""),44123.66666666667)</f>
        <v>44123.66667</v>
      </c>
      <c r="B134" s="1">
        <f>IFERROR(__xludf.DUMMYFUNCTION("""COMPUTED_VALUE"""),115.98)</f>
        <v>115.98</v>
      </c>
    </row>
    <row r="135">
      <c r="A135" s="2">
        <f>IFERROR(__xludf.DUMMYFUNCTION("""COMPUTED_VALUE"""),44124.66666666667)</f>
        <v>44124.66667</v>
      </c>
      <c r="B135" s="1">
        <f>IFERROR(__xludf.DUMMYFUNCTION("""COMPUTED_VALUE"""),117.51)</f>
        <v>117.51</v>
      </c>
    </row>
    <row r="136">
      <c r="A136" s="2">
        <f>IFERROR(__xludf.DUMMYFUNCTION("""COMPUTED_VALUE"""),44125.66666666667)</f>
        <v>44125.66667</v>
      </c>
      <c r="B136" s="1">
        <f>IFERROR(__xludf.DUMMYFUNCTION("""COMPUTED_VALUE"""),116.87)</f>
        <v>116.87</v>
      </c>
    </row>
    <row r="137">
      <c r="A137" s="2">
        <f>IFERROR(__xludf.DUMMYFUNCTION("""COMPUTED_VALUE"""),44126.66666666667)</f>
        <v>44126.66667</v>
      </c>
      <c r="B137" s="1">
        <f>IFERROR(__xludf.DUMMYFUNCTION("""COMPUTED_VALUE"""),115.75)</f>
        <v>115.75</v>
      </c>
    </row>
    <row r="138">
      <c r="A138" s="2">
        <f>IFERROR(__xludf.DUMMYFUNCTION("""COMPUTED_VALUE"""),44127.66666666667)</f>
        <v>44127.66667</v>
      </c>
      <c r="B138" s="1">
        <f>IFERROR(__xludf.DUMMYFUNCTION("""COMPUTED_VALUE"""),115.04)</f>
        <v>115.04</v>
      </c>
    </row>
    <row r="139">
      <c r="A139" s="2">
        <f>IFERROR(__xludf.DUMMYFUNCTION("""COMPUTED_VALUE"""),44130.66666666667)</f>
        <v>44130.66667</v>
      </c>
      <c r="B139" s="1">
        <f>IFERROR(__xludf.DUMMYFUNCTION("""COMPUTED_VALUE"""),115.05)</f>
        <v>115.05</v>
      </c>
    </row>
    <row r="140">
      <c r="A140" s="2">
        <f>IFERROR(__xludf.DUMMYFUNCTION("""COMPUTED_VALUE"""),44131.66666666667)</f>
        <v>44131.66667</v>
      </c>
      <c r="B140" s="1">
        <f>IFERROR(__xludf.DUMMYFUNCTION("""COMPUTED_VALUE"""),116.6)</f>
        <v>116.6</v>
      </c>
    </row>
    <row r="141">
      <c r="A141" s="2">
        <f>IFERROR(__xludf.DUMMYFUNCTION("""COMPUTED_VALUE"""),44132.66666666667)</f>
        <v>44132.66667</v>
      </c>
      <c r="B141" s="1">
        <f>IFERROR(__xludf.DUMMYFUNCTION("""COMPUTED_VALUE"""),111.2)</f>
        <v>111.2</v>
      </c>
    </row>
    <row r="142">
      <c r="A142" s="2">
        <f>IFERROR(__xludf.DUMMYFUNCTION("""COMPUTED_VALUE"""),44133.66666666667)</f>
        <v>44133.66667</v>
      </c>
      <c r="B142" s="1">
        <f>IFERROR(__xludf.DUMMYFUNCTION("""COMPUTED_VALUE"""),115.32)</f>
        <v>115.32</v>
      </c>
    </row>
    <row r="143">
      <c r="A143" s="2">
        <f>IFERROR(__xludf.DUMMYFUNCTION("""COMPUTED_VALUE"""),44134.66666666667)</f>
        <v>44134.66667</v>
      </c>
      <c r="B143" s="1">
        <f>IFERROR(__xludf.DUMMYFUNCTION("""COMPUTED_VALUE"""),108.86)</f>
        <v>108.86</v>
      </c>
    </row>
    <row r="144">
      <c r="A144" s="2">
        <f>IFERROR(__xludf.DUMMYFUNCTION("""COMPUTED_VALUE"""),44137.66666666667)</f>
        <v>44137.66667</v>
      </c>
      <c r="B144" s="1">
        <f>IFERROR(__xludf.DUMMYFUNCTION("""COMPUTED_VALUE"""),108.77)</f>
        <v>108.77</v>
      </c>
    </row>
    <row r="145">
      <c r="A145" s="2">
        <f>IFERROR(__xludf.DUMMYFUNCTION("""COMPUTED_VALUE"""),44138.66666666667)</f>
        <v>44138.66667</v>
      </c>
      <c r="B145" s="1">
        <f>IFERROR(__xludf.DUMMYFUNCTION("""COMPUTED_VALUE"""),110.44)</f>
        <v>110.44</v>
      </c>
    </row>
    <row r="146">
      <c r="A146" s="2">
        <f>IFERROR(__xludf.DUMMYFUNCTION("""COMPUTED_VALUE"""),44139.66666666667)</f>
        <v>44139.66667</v>
      </c>
      <c r="B146" s="1">
        <f>IFERROR(__xludf.DUMMYFUNCTION("""COMPUTED_VALUE"""),114.95)</f>
        <v>114.95</v>
      </c>
    </row>
    <row r="147">
      <c r="A147" s="2">
        <f>IFERROR(__xludf.DUMMYFUNCTION("""COMPUTED_VALUE"""),44140.66666666667)</f>
        <v>44140.66667</v>
      </c>
      <c r="B147" s="1">
        <f>IFERROR(__xludf.DUMMYFUNCTION("""COMPUTED_VALUE"""),119.03)</f>
        <v>119.03</v>
      </c>
    </row>
    <row r="148">
      <c r="A148" s="2">
        <f>IFERROR(__xludf.DUMMYFUNCTION("""COMPUTED_VALUE"""),44141.66666666667)</f>
        <v>44141.66667</v>
      </c>
      <c r="B148" s="1">
        <f>IFERROR(__xludf.DUMMYFUNCTION("""COMPUTED_VALUE"""),118.69)</f>
        <v>118.69</v>
      </c>
    </row>
    <row r="149">
      <c r="A149" s="2">
        <f>IFERROR(__xludf.DUMMYFUNCTION("""COMPUTED_VALUE"""),44144.66666666667)</f>
        <v>44144.66667</v>
      </c>
      <c r="B149" s="1">
        <f>IFERROR(__xludf.DUMMYFUNCTION("""COMPUTED_VALUE"""),116.32)</f>
        <v>116.32</v>
      </c>
    </row>
    <row r="150">
      <c r="A150" s="2">
        <f>IFERROR(__xludf.DUMMYFUNCTION("""COMPUTED_VALUE"""),44145.66666666667)</f>
        <v>44145.66667</v>
      </c>
      <c r="B150" s="1">
        <f>IFERROR(__xludf.DUMMYFUNCTION("""COMPUTED_VALUE"""),115.97)</f>
        <v>115.97</v>
      </c>
    </row>
    <row r="151">
      <c r="A151" s="2">
        <f>IFERROR(__xludf.DUMMYFUNCTION("""COMPUTED_VALUE"""),44146.66666666667)</f>
        <v>44146.66667</v>
      </c>
      <c r="B151" s="1">
        <f>IFERROR(__xludf.DUMMYFUNCTION("""COMPUTED_VALUE"""),119.49)</f>
        <v>119.49</v>
      </c>
    </row>
    <row r="152">
      <c r="A152" s="2">
        <f>IFERROR(__xludf.DUMMYFUNCTION("""COMPUTED_VALUE"""),44147.66666666667)</f>
        <v>44147.66667</v>
      </c>
      <c r="B152" s="1">
        <f>IFERROR(__xludf.DUMMYFUNCTION("""COMPUTED_VALUE"""),119.21)</f>
        <v>119.21</v>
      </c>
    </row>
    <row r="153">
      <c r="A153" s="2">
        <f>IFERROR(__xludf.DUMMYFUNCTION("""COMPUTED_VALUE"""),44148.66666666667)</f>
        <v>44148.66667</v>
      </c>
      <c r="B153" s="1">
        <f>IFERROR(__xludf.DUMMYFUNCTION("""COMPUTED_VALUE"""),119.26)</f>
        <v>119.26</v>
      </c>
    </row>
    <row r="154">
      <c r="A154" s="2">
        <f>IFERROR(__xludf.DUMMYFUNCTION("""COMPUTED_VALUE"""),44151.66666666667)</f>
        <v>44151.66667</v>
      </c>
      <c r="B154" s="1">
        <f>IFERROR(__xludf.DUMMYFUNCTION("""COMPUTED_VALUE"""),120.3)</f>
        <v>120.3</v>
      </c>
    </row>
    <row r="155">
      <c r="A155" s="2">
        <f>IFERROR(__xludf.DUMMYFUNCTION("""COMPUTED_VALUE"""),44152.66666666667)</f>
        <v>44152.66667</v>
      </c>
      <c r="B155" s="1">
        <f>IFERROR(__xludf.DUMMYFUNCTION("""COMPUTED_VALUE"""),119.39)</f>
        <v>119.39</v>
      </c>
    </row>
    <row r="156">
      <c r="A156" s="2">
        <f>IFERROR(__xludf.DUMMYFUNCTION("""COMPUTED_VALUE"""),44153.66666666667)</f>
        <v>44153.66667</v>
      </c>
      <c r="B156" s="1">
        <f>IFERROR(__xludf.DUMMYFUNCTION("""COMPUTED_VALUE"""),118.03)</f>
        <v>118.03</v>
      </c>
    </row>
    <row r="157">
      <c r="A157" s="2">
        <f>IFERROR(__xludf.DUMMYFUNCTION("""COMPUTED_VALUE"""),44154.66666666667)</f>
        <v>44154.66667</v>
      </c>
      <c r="B157" s="1">
        <f>IFERROR(__xludf.DUMMYFUNCTION("""COMPUTED_VALUE"""),118.64)</f>
        <v>118.64</v>
      </c>
    </row>
    <row r="158">
      <c r="A158" s="2">
        <f>IFERROR(__xludf.DUMMYFUNCTION("""COMPUTED_VALUE"""),44155.66666666667)</f>
        <v>44155.66667</v>
      </c>
      <c r="B158" s="1">
        <f>IFERROR(__xludf.DUMMYFUNCTION("""COMPUTED_VALUE"""),117.34)</f>
        <v>117.34</v>
      </c>
    </row>
    <row r="159">
      <c r="A159" s="2">
        <f>IFERROR(__xludf.DUMMYFUNCTION("""COMPUTED_VALUE"""),44158.66666666667)</f>
        <v>44158.66667</v>
      </c>
      <c r="B159" s="1">
        <f>IFERROR(__xludf.DUMMYFUNCTION("""COMPUTED_VALUE"""),113.85)</f>
        <v>113.85</v>
      </c>
    </row>
    <row r="160">
      <c r="A160" s="2">
        <f>IFERROR(__xludf.DUMMYFUNCTION("""COMPUTED_VALUE"""),44159.66666666667)</f>
        <v>44159.66667</v>
      </c>
      <c r="B160" s="1">
        <f>IFERROR(__xludf.DUMMYFUNCTION("""COMPUTED_VALUE"""),115.17)</f>
        <v>115.17</v>
      </c>
    </row>
    <row r="161">
      <c r="A161" s="2">
        <f>IFERROR(__xludf.DUMMYFUNCTION("""COMPUTED_VALUE"""),44160.66666666667)</f>
        <v>44160.66667</v>
      </c>
      <c r="B161" s="1">
        <f>IFERROR(__xludf.DUMMYFUNCTION("""COMPUTED_VALUE"""),116.03)</f>
        <v>116.03</v>
      </c>
    </row>
    <row r="162">
      <c r="A162" s="2">
        <f>IFERROR(__xludf.DUMMYFUNCTION("""COMPUTED_VALUE"""),44162.54166666667)</f>
        <v>44162.54167</v>
      </c>
      <c r="B162" s="1">
        <f>IFERROR(__xludf.DUMMYFUNCTION("""COMPUTED_VALUE"""),116.59)</f>
        <v>116.59</v>
      </c>
    </row>
    <row r="163">
      <c r="A163" s="2">
        <f>IFERROR(__xludf.DUMMYFUNCTION("""COMPUTED_VALUE"""),44165.66666666667)</f>
        <v>44165.66667</v>
      </c>
      <c r="B163" s="1">
        <f>IFERROR(__xludf.DUMMYFUNCTION("""COMPUTED_VALUE"""),119.05)</f>
        <v>119.05</v>
      </c>
    </row>
    <row r="164">
      <c r="A164" s="2">
        <f>IFERROR(__xludf.DUMMYFUNCTION("""COMPUTED_VALUE"""),44166.66666666667)</f>
        <v>44166.66667</v>
      </c>
      <c r="B164" s="1">
        <f>IFERROR(__xludf.DUMMYFUNCTION("""COMPUTED_VALUE"""),122.72)</f>
        <v>122.72</v>
      </c>
    </row>
    <row r="165">
      <c r="A165" s="2">
        <f>IFERROR(__xludf.DUMMYFUNCTION("""COMPUTED_VALUE"""),44167.66666666667)</f>
        <v>44167.66667</v>
      </c>
      <c r="B165" s="1">
        <f>IFERROR(__xludf.DUMMYFUNCTION("""COMPUTED_VALUE"""),123.08)</f>
        <v>123.08</v>
      </c>
    </row>
    <row r="166">
      <c r="A166" s="2">
        <f>IFERROR(__xludf.DUMMYFUNCTION("""COMPUTED_VALUE"""),44168.66666666667)</f>
        <v>44168.66667</v>
      </c>
      <c r="B166" s="1">
        <f>IFERROR(__xludf.DUMMYFUNCTION("""COMPUTED_VALUE"""),122.94)</f>
        <v>122.94</v>
      </c>
    </row>
    <row r="167">
      <c r="A167" s="2">
        <f>IFERROR(__xludf.DUMMYFUNCTION("""COMPUTED_VALUE"""),44169.66666666667)</f>
        <v>44169.66667</v>
      </c>
      <c r="B167" s="1">
        <f>IFERROR(__xludf.DUMMYFUNCTION("""COMPUTED_VALUE"""),122.25)</f>
        <v>122.25</v>
      </c>
    </row>
    <row r="168">
      <c r="A168" s="2">
        <f>IFERROR(__xludf.DUMMYFUNCTION("""COMPUTED_VALUE"""),44172.66666666667)</f>
        <v>44172.66667</v>
      </c>
      <c r="B168" s="1">
        <f>IFERROR(__xludf.DUMMYFUNCTION("""COMPUTED_VALUE"""),123.75)</f>
        <v>123.75</v>
      </c>
    </row>
    <row r="169">
      <c r="A169" s="2">
        <f>IFERROR(__xludf.DUMMYFUNCTION("""COMPUTED_VALUE"""),44173.66666666667)</f>
        <v>44173.66667</v>
      </c>
      <c r="B169" s="1">
        <f>IFERROR(__xludf.DUMMYFUNCTION("""COMPUTED_VALUE"""),124.38)</f>
        <v>124.38</v>
      </c>
    </row>
    <row r="170">
      <c r="A170" s="2">
        <f>IFERROR(__xludf.DUMMYFUNCTION("""COMPUTED_VALUE"""),44174.66666666667)</f>
        <v>44174.66667</v>
      </c>
      <c r="B170" s="1">
        <f>IFERROR(__xludf.DUMMYFUNCTION("""COMPUTED_VALUE"""),121.78)</f>
        <v>121.78</v>
      </c>
    </row>
    <row r="171">
      <c r="A171" s="2">
        <f>IFERROR(__xludf.DUMMYFUNCTION("""COMPUTED_VALUE"""),44175.66666666667)</f>
        <v>44175.66667</v>
      </c>
      <c r="B171" s="1">
        <f>IFERROR(__xludf.DUMMYFUNCTION("""COMPUTED_VALUE"""),123.24)</f>
        <v>123.24</v>
      </c>
    </row>
    <row r="172">
      <c r="A172" s="2">
        <f>IFERROR(__xludf.DUMMYFUNCTION("""COMPUTED_VALUE"""),44176.66666666667)</f>
        <v>44176.66667</v>
      </c>
      <c r="B172" s="1">
        <f>IFERROR(__xludf.DUMMYFUNCTION("""COMPUTED_VALUE"""),122.41)</f>
        <v>122.41</v>
      </c>
    </row>
    <row r="173">
      <c r="A173" s="2">
        <f>IFERROR(__xludf.DUMMYFUNCTION("""COMPUTED_VALUE"""),44179.66666666667)</f>
        <v>44179.66667</v>
      </c>
      <c r="B173" s="1">
        <f>IFERROR(__xludf.DUMMYFUNCTION("""COMPUTED_VALUE"""),121.78)</f>
        <v>121.78</v>
      </c>
    </row>
    <row r="174">
      <c r="A174" s="2">
        <f>IFERROR(__xludf.DUMMYFUNCTION("""COMPUTED_VALUE"""),44180.66666666667)</f>
        <v>44180.66667</v>
      </c>
      <c r="B174" s="1">
        <f>IFERROR(__xludf.DUMMYFUNCTION("""COMPUTED_VALUE"""),127.88)</f>
        <v>127.88</v>
      </c>
    </row>
    <row r="175">
      <c r="A175" s="2">
        <f>IFERROR(__xludf.DUMMYFUNCTION("""COMPUTED_VALUE"""),44181.66666666667)</f>
        <v>44181.66667</v>
      </c>
      <c r="B175" s="1">
        <f>IFERROR(__xludf.DUMMYFUNCTION("""COMPUTED_VALUE"""),127.81)</f>
        <v>127.81</v>
      </c>
    </row>
    <row r="176">
      <c r="A176" s="2">
        <f>IFERROR(__xludf.DUMMYFUNCTION("""COMPUTED_VALUE"""),44182.66666666667)</f>
        <v>44182.66667</v>
      </c>
      <c r="B176" s="1">
        <f>IFERROR(__xludf.DUMMYFUNCTION("""COMPUTED_VALUE"""),128.7)</f>
        <v>128.7</v>
      </c>
    </row>
    <row r="177">
      <c r="A177" s="2">
        <f>IFERROR(__xludf.DUMMYFUNCTION("""COMPUTED_VALUE"""),44183.66666666667)</f>
        <v>44183.66667</v>
      </c>
      <c r="B177" s="1">
        <f>IFERROR(__xludf.DUMMYFUNCTION("""COMPUTED_VALUE"""),126.66)</f>
        <v>126.66</v>
      </c>
    </row>
    <row r="178">
      <c r="A178" s="2">
        <f>IFERROR(__xludf.DUMMYFUNCTION("""COMPUTED_VALUE"""),44186.66666666667)</f>
        <v>44186.66667</v>
      </c>
      <c r="B178" s="1">
        <f>IFERROR(__xludf.DUMMYFUNCTION("""COMPUTED_VALUE"""),128.23)</f>
        <v>128.23</v>
      </c>
    </row>
    <row r="179">
      <c r="A179" s="2">
        <f>IFERROR(__xludf.DUMMYFUNCTION("""COMPUTED_VALUE"""),44187.66666666667)</f>
        <v>44187.66667</v>
      </c>
      <c r="B179" s="1">
        <f>IFERROR(__xludf.DUMMYFUNCTION("""COMPUTED_VALUE"""),131.88)</f>
        <v>131.88</v>
      </c>
    </row>
    <row r="180">
      <c r="A180" s="2">
        <f>IFERROR(__xludf.DUMMYFUNCTION("""COMPUTED_VALUE"""),44188.66666666667)</f>
        <v>44188.66667</v>
      </c>
      <c r="B180" s="1">
        <f>IFERROR(__xludf.DUMMYFUNCTION("""COMPUTED_VALUE"""),130.96)</f>
        <v>130.96</v>
      </c>
    </row>
    <row r="181">
      <c r="A181" s="2">
        <f>IFERROR(__xludf.DUMMYFUNCTION("""COMPUTED_VALUE"""),44189.54166666667)</f>
        <v>44189.54167</v>
      </c>
      <c r="B181" s="1">
        <f>IFERROR(__xludf.DUMMYFUNCTION("""COMPUTED_VALUE"""),131.97)</f>
        <v>131.97</v>
      </c>
    </row>
    <row r="182">
      <c r="A182" s="2">
        <f>IFERROR(__xludf.DUMMYFUNCTION("""COMPUTED_VALUE"""),44193.66666666667)</f>
        <v>44193.66667</v>
      </c>
      <c r="B182" s="1">
        <f>IFERROR(__xludf.DUMMYFUNCTION("""COMPUTED_VALUE"""),136.69)</f>
        <v>136.69</v>
      </c>
    </row>
    <row r="183">
      <c r="A183" s="2">
        <f>IFERROR(__xludf.DUMMYFUNCTION("""COMPUTED_VALUE"""),44194.66666666667)</f>
        <v>44194.66667</v>
      </c>
      <c r="B183" s="1">
        <f>IFERROR(__xludf.DUMMYFUNCTION("""COMPUTED_VALUE"""),134.87)</f>
        <v>134.87</v>
      </c>
    </row>
    <row r="184">
      <c r="A184" s="2">
        <f>IFERROR(__xludf.DUMMYFUNCTION("""COMPUTED_VALUE"""),44195.66666666667)</f>
        <v>44195.66667</v>
      </c>
      <c r="B184" s="1">
        <f>IFERROR(__xludf.DUMMYFUNCTION("""COMPUTED_VALUE"""),133.72)</f>
        <v>133.72</v>
      </c>
    </row>
    <row r="185">
      <c r="A185" s="2">
        <f>IFERROR(__xludf.DUMMYFUNCTION("""COMPUTED_VALUE"""),44196.66666666667)</f>
        <v>44196.66667</v>
      </c>
      <c r="B185" s="1">
        <f>IFERROR(__xludf.DUMMYFUNCTION("""COMPUTED_VALUE"""),132.69)</f>
        <v>132.69</v>
      </c>
    </row>
    <row r="186">
      <c r="A186" s="2">
        <f>IFERROR(__xludf.DUMMYFUNCTION("""COMPUTED_VALUE"""),44200.66666666667)</f>
        <v>44200.66667</v>
      </c>
      <c r="B186" s="1">
        <f>IFERROR(__xludf.DUMMYFUNCTION("""COMPUTED_VALUE"""),129.41)</f>
        <v>129.41</v>
      </c>
    </row>
    <row r="187">
      <c r="A187" s="2">
        <f>IFERROR(__xludf.DUMMYFUNCTION("""COMPUTED_VALUE"""),44201.66666666667)</f>
        <v>44201.66667</v>
      </c>
      <c r="B187" s="1">
        <f>IFERROR(__xludf.DUMMYFUNCTION("""COMPUTED_VALUE"""),131.01)</f>
        <v>131.01</v>
      </c>
    </row>
    <row r="188">
      <c r="A188" s="2">
        <f>IFERROR(__xludf.DUMMYFUNCTION("""COMPUTED_VALUE"""),44202.66666666667)</f>
        <v>44202.66667</v>
      </c>
      <c r="B188" s="1">
        <f>IFERROR(__xludf.DUMMYFUNCTION("""COMPUTED_VALUE"""),126.6)</f>
        <v>126.6</v>
      </c>
    </row>
    <row r="189">
      <c r="A189" s="2">
        <f>IFERROR(__xludf.DUMMYFUNCTION("""COMPUTED_VALUE"""),44203.66666666667)</f>
        <v>44203.66667</v>
      </c>
      <c r="B189" s="1">
        <f>IFERROR(__xludf.DUMMYFUNCTION("""COMPUTED_VALUE"""),130.92)</f>
        <v>130.92</v>
      </c>
    </row>
    <row r="190">
      <c r="A190" s="2">
        <f>IFERROR(__xludf.DUMMYFUNCTION("""COMPUTED_VALUE"""),44204.66666666667)</f>
        <v>44204.66667</v>
      </c>
      <c r="B190" s="1">
        <f>IFERROR(__xludf.DUMMYFUNCTION("""COMPUTED_VALUE"""),132.05)</f>
        <v>132.05</v>
      </c>
    </row>
    <row r="191">
      <c r="A191" s="2">
        <f>IFERROR(__xludf.DUMMYFUNCTION("""COMPUTED_VALUE"""),44207.66666666667)</f>
        <v>44207.66667</v>
      </c>
      <c r="B191" s="1">
        <f>IFERROR(__xludf.DUMMYFUNCTION("""COMPUTED_VALUE"""),128.98)</f>
        <v>128.98</v>
      </c>
    </row>
    <row r="192">
      <c r="A192" s="2">
        <f>IFERROR(__xludf.DUMMYFUNCTION("""COMPUTED_VALUE"""),44208.66666666667)</f>
        <v>44208.66667</v>
      </c>
      <c r="B192" s="1">
        <f>IFERROR(__xludf.DUMMYFUNCTION("""COMPUTED_VALUE"""),128.8)</f>
        <v>128.8</v>
      </c>
    </row>
    <row r="193">
      <c r="A193" s="2">
        <f>IFERROR(__xludf.DUMMYFUNCTION("""COMPUTED_VALUE"""),44209.66666666667)</f>
        <v>44209.66667</v>
      </c>
      <c r="B193" s="1">
        <f>IFERROR(__xludf.DUMMYFUNCTION("""COMPUTED_VALUE"""),130.89)</f>
        <v>130.89</v>
      </c>
    </row>
    <row r="194">
      <c r="A194" s="2">
        <f>IFERROR(__xludf.DUMMYFUNCTION("""COMPUTED_VALUE"""),44210.66666666667)</f>
        <v>44210.66667</v>
      </c>
      <c r="B194" s="1">
        <f>IFERROR(__xludf.DUMMYFUNCTION("""COMPUTED_VALUE"""),128.91)</f>
        <v>128.91</v>
      </c>
    </row>
    <row r="195">
      <c r="A195" s="2">
        <f>IFERROR(__xludf.DUMMYFUNCTION("""COMPUTED_VALUE"""),44211.66666666667)</f>
        <v>44211.66667</v>
      </c>
      <c r="B195" s="1">
        <f>IFERROR(__xludf.DUMMYFUNCTION("""COMPUTED_VALUE"""),127.14)</f>
        <v>127.14</v>
      </c>
    </row>
    <row r="196">
      <c r="A196" s="2">
        <f>IFERROR(__xludf.DUMMYFUNCTION("""COMPUTED_VALUE"""),44215.66666666667)</f>
        <v>44215.66667</v>
      </c>
      <c r="B196" s="1">
        <f>IFERROR(__xludf.DUMMYFUNCTION("""COMPUTED_VALUE"""),127.83)</f>
        <v>127.83</v>
      </c>
    </row>
    <row r="197">
      <c r="A197" s="2">
        <f>IFERROR(__xludf.DUMMYFUNCTION("""COMPUTED_VALUE"""),44216.66666666667)</f>
        <v>44216.66667</v>
      </c>
      <c r="B197" s="1">
        <f>IFERROR(__xludf.DUMMYFUNCTION("""COMPUTED_VALUE"""),132.03)</f>
        <v>132.03</v>
      </c>
    </row>
    <row r="198">
      <c r="A198" s="2">
        <f>IFERROR(__xludf.DUMMYFUNCTION("""COMPUTED_VALUE"""),44217.66666666667)</f>
        <v>44217.66667</v>
      </c>
      <c r="B198" s="1">
        <f>IFERROR(__xludf.DUMMYFUNCTION("""COMPUTED_VALUE"""),136.87)</f>
        <v>136.87</v>
      </c>
    </row>
    <row r="199">
      <c r="A199" s="2">
        <f>IFERROR(__xludf.DUMMYFUNCTION("""COMPUTED_VALUE"""),44218.66666666667)</f>
        <v>44218.66667</v>
      </c>
      <c r="B199" s="1">
        <f>IFERROR(__xludf.DUMMYFUNCTION("""COMPUTED_VALUE"""),139.07)</f>
        <v>139.07</v>
      </c>
    </row>
    <row r="200">
      <c r="A200" s="2">
        <f>IFERROR(__xludf.DUMMYFUNCTION("""COMPUTED_VALUE"""),44221.66666666667)</f>
        <v>44221.66667</v>
      </c>
      <c r="B200" s="1">
        <f>IFERROR(__xludf.DUMMYFUNCTION("""COMPUTED_VALUE"""),142.92)</f>
        <v>142.92</v>
      </c>
    </row>
    <row r="201">
      <c r="A201" s="2">
        <f>IFERROR(__xludf.DUMMYFUNCTION("""COMPUTED_VALUE"""),44222.66666666667)</f>
        <v>44222.66667</v>
      </c>
      <c r="B201" s="1">
        <f>IFERROR(__xludf.DUMMYFUNCTION("""COMPUTED_VALUE"""),143.16)</f>
        <v>143.16</v>
      </c>
    </row>
    <row r="202">
      <c r="A202" s="2">
        <f>IFERROR(__xludf.DUMMYFUNCTION("""COMPUTED_VALUE"""),44223.66666666667)</f>
        <v>44223.66667</v>
      </c>
      <c r="B202" s="1">
        <f>IFERROR(__xludf.DUMMYFUNCTION("""COMPUTED_VALUE"""),142.06)</f>
        <v>142.06</v>
      </c>
    </row>
    <row r="203">
      <c r="A203" s="2">
        <f>IFERROR(__xludf.DUMMYFUNCTION("""COMPUTED_VALUE"""),44224.66666666667)</f>
        <v>44224.66667</v>
      </c>
      <c r="B203" s="1">
        <f>IFERROR(__xludf.DUMMYFUNCTION("""COMPUTED_VALUE"""),137.09)</f>
        <v>137.09</v>
      </c>
    </row>
    <row r="204">
      <c r="A204" s="2">
        <f>IFERROR(__xludf.DUMMYFUNCTION("""COMPUTED_VALUE"""),44225.66666666667)</f>
        <v>44225.66667</v>
      </c>
      <c r="B204" s="1">
        <f>IFERROR(__xludf.DUMMYFUNCTION("""COMPUTED_VALUE"""),131.96)</f>
        <v>131.96</v>
      </c>
    </row>
    <row r="205">
      <c r="A205" s="2">
        <f>IFERROR(__xludf.DUMMYFUNCTION("""COMPUTED_VALUE"""),44228.66666666667)</f>
        <v>44228.66667</v>
      </c>
      <c r="B205" s="1">
        <f>IFERROR(__xludf.DUMMYFUNCTION("""COMPUTED_VALUE"""),134.14)</f>
        <v>134.14</v>
      </c>
    </row>
    <row r="206">
      <c r="A206" s="2">
        <f>IFERROR(__xludf.DUMMYFUNCTION("""COMPUTED_VALUE"""),44229.66666666667)</f>
        <v>44229.66667</v>
      </c>
      <c r="B206" s="1">
        <f>IFERROR(__xludf.DUMMYFUNCTION("""COMPUTED_VALUE"""),134.99)</f>
        <v>134.99</v>
      </c>
    </row>
    <row r="207">
      <c r="A207" s="2">
        <f>IFERROR(__xludf.DUMMYFUNCTION("""COMPUTED_VALUE"""),44230.66666666667)</f>
        <v>44230.66667</v>
      </c>
      <c r="B207" s="1">
        <f>IFERROR(__xludf.DUMMYFUNCTION("""COMPUTED_VALUE"""),133.94)</f>
        <v>133.94</v>
      </c>
    </row>
    <row r="208">
      <c r="A208" s="2">
        <f>IFERROR(__xludf.DUMMYFUNCTION("""COMPUTED_VALUE"""),44231.66666666667)</f>
        <v>44231.66667</v>
      </c>
      <c r="B208" s="1">
        <f>IFERROR(__xludf.DUMMYFUNCTION("""COMPUTED_VALUE"""),137.39)</f>
        <v>137.39</v>
      </c>
    </row>
    <row r="209">
      <c r="A209" s="2">
        <f>IFERROR(__xludf.DUMMYFUNCTION("""COMPUTED_VALUE"""),44232.66666666667)</f>
        <v>44232.66667</v>
      </c>
      <c r="B209" s="1">
        <f>IFERROR(__xludf.DUMMYFUNCTION("""COMPUTED_VALUE"""),136.76)</f>
        <v>136.76</v>
      </c>
    </row>
    <row r="210">
      <c r="A210" s="2">
        <f>IFERROR(__xludf.DUMMYFUNCTION("""COMPUTED_VALUE"""),44235.66666666667)</f>
        <v>44235.66667</v>
      </c>
      <c r="B210" s="1">
        <f>IFERROR(__xludf.DUMMYFUNCTION("""COMPUTED_VALUE"""),136.91)</f>
        <v>136.91</v>
      </c>
    </row>
    <row r="211">
      <c r="A211" s="2">
        <f>IFERROR(__xludf.DUMMYFUNCTION("""COMPUTED_VALUE"""),44236.66666666667)</f>
        <v>44236.66667</v>
      </c>
      <c r="B211" s="1">
        <f>IFERROR(__xludf.DUMMYFUNCTION("""COMPUTED_VALUE"""),136.01)</f>
        <v>136.01</v>
      </c>
    </row>
    <row r="212">
      <c r="A212" s="2">
        <f>IFERROR(__xludf.DUMMYFUNCTION("""COMPUTED_VALUE"""),44237.66666666667)</f>
        <v>44237.66667</v>
      </c>
      <c r="B212" s="1">
        <f>IFERROR(__xludf.DUMMYFUNCTION("""COMPUTED_VALUE"""),135.39)</f>
        <v>135.39</v>
      </c>
    </row>
    <row r="213">
      <c r="A213" s="2">
        <f>IFERROR(__xludf.DUMMYFUNCTION("""COMPUTED_VALUE"""),44238.66666666667)</f>
        <v>44238.66667</v>
      </c>
      <c r="B213" s="1">
        <f>IFERROR(__xludf.DUMMYFUNCTION("""COMPUTED_VALUE"""),135.13)</f>
        <v>135.13</v>
      </c>
    </row>
    <row r="214">
      <c r="A214" s="2">
        <f>IFERROR(__xludf.DUMMYFUNCTION("""COMPUTED_VALUE"""),44239.66666666667)</f>
        <v>44239.66667</v>
      </c>
      <c r="B214" s="1">
        <f>IFERROR(__xludf.DUMMYFUNCTION("""COMPUTED_VALUE"""),135.37)</f>
        <v>135.37</v>
      </c>
    </row>
    <row r="215">
      <c r="A215" s="2">
        <f>IFERROR(__xludf.DUMMYFUNCTION("""COMPUTED_VALUE"""),44243.66666666667)</f>
        <v>44243.66667</v>
      </c>
      <c r="B215" s="1">
        <f>IFERROR(__xludf.DUMMYFUNCTION("""COMPUTED_VALUE"""),133.19)</f>
        <v>133.19</v>
      </c>
    </row>
    <row r="216">
      <c r="A216" s="2">
        <f>IFERROR(__xludf.DUMMYFUNCTION("""COMPUTED_VALUE"""),44244.66666666667)</f>
        <v>44244.66667</v>
      </c>
      <c r="B216" s="1">
        <f>IFERROR(__xludf.DUMMYFUNCTION("""COMPUTED_VALUE"""),130.84)</f>
        <v>130.84</v>
      </c>
    </row>
    <row r="217">
      <c r="A217" s="2">
        <f>IFERROR(__xludf.DUMMYFUNCTION("""COMPUTED_VALUE"""),44245.66666666667)</f>
        <v>44245.66667</v>
      </c>
      <c r="B217" s="1">
        <f>IFERROR(__xludf.DUMMYFUNCTION("""COMPUTED_VALUE"""),129.71)</f>
        <v>129.71</v>
      </c>
    </row>
    <row r="218">
      <c r="A218" s="2">
        <f>IFERROR(__xludf.DUMMYFUNCTION("""COMPUTED_VALUE"""),44246.66666666667)</f>
        <v>44246.66667</v>
      </c>
      <c r="B218" s="1">
        <f>IFERROR(__xludf.DUMMYFUNCTION("""COMPUTED_VALUE"""),129.87)</f>
        <v>129.87</v>
      </c>
    </row>
    <row r="219">
      <c r="A219" s="2">
        <f>IFERROR(__xludf.DUMMYFUNCTION("""COMPUTED_VALUE"""),44249.66666666667)</f>
        <v>44249.66667</v>
      </c>
      <c r="B219" s="1">
        <f>IFERROR(__xludf.DUMMYFUNCTION("""COMPUTED_VALUE"""),126.0)</f>
        <v>126</v>
      </c>
    </row>
    <row r="220">
      <c r="A220" s="2">
        <f>IFERROR(__xludf.DUMMYFUNCTION("""COMPUTED_VALUE"""),44250.66666666667)</f>
        <v>44250.66667</v>
      </c>
      <c r="B220" s="1">
        <f>IFERROR(__xludf.DUMMYFUNCTION("""COMPUTED_VALUE"""),125.86)</f>
        <v>125.86</v>
      </c>
    </row>
    <row r="221">
      <c r="A221" s="2">
        <f>IFERROR(__xludf.DUMMYFUNCTION("""COMPUTED_VALUE"""),44251.66666666667)</f>
        <v>44251.66667</v>
      </c>
      <c r="B221" s="1">
        <f>IFERROR(__xludf.DUMMYFUNCTION("""COMPUTED_VALUE"""),125.35)</f>
        <v>125.35</v>
      </c>
    </row>
    <row r="222">
      <c r="A222" s="2">
        <f>IFERROR(__xludf.DUMMYFUNCTION("""COMPUTED_VALUE"""),44252.66666666667)</f>
        <v>44252.66667</v>
      </c>
      <c r="B222" s="1">
        <f>IFERROR(__xludf.DUMMYFUNCTION("""COMPUTED_VALUE"""),120.99)</f>
        <v>120.99</v>
      </c>
    </row>
    <row r="223">
      <c r="A223" s="2">
        <f>IFERROR(__xludf.DUMMYFUNCTION("""COMPUTED_VALUE"""),44253.66666666667)</f>
        <v>44253.66667</v>
      </c>
      <c r="B223" s="1">
        <f>IFERROR(__xludf.DUMMYFUNCTION("""COMPUTED_VALUE"""),121.26)</f>
        <v>121.26</v>
      </c>
    </row>
    <row r="224">
      <c r="A224" s="2">
        <f>IFERROR(__xludf.DUMMYFUNCTION("""COMPUTED_VALUE"""),44256.66666666667)</f>
        <v>44256.66667</v>
      </c>
      <c r="B224" s="1">
        <f>IFERROR(__xludf.DUMMYFUNCTION("""COMPUTED_VALUE"""),127.79)</f>
        <v>127.79</v>
      </c>
    </row>
    <row r="225">
      <c r="A225" s="2">
        <f>IFERROR(__xludf.DUMMYFUNCTION("""COMPUTED_VALUE"""),44257.66666666667)</f>
        <v>44257.66667</v>
      </c>
      <c r="B225" s="1">
        <f>IFERROR(__xludf.DUMMYFUNCTION("""COMPUTED_VALUE"""),125.12)</f>
        <v>125.12</v>
      </c>
    </row>
    <row r="226">
      <c r="A226" s="2">
        <f>IFERROR(__xludf.DUMMYFUNCTION("""COMPUTED_VALUE"""),44258.66666666667)</f>
        <v>44258.66667</v>
      </c>
      <c r="B226" s="1">
        <f>IFERROR(__xludf.DUMMYFUNCTION("""COMPUTED_VALUE"""),122.06)</f>
        <v>122.06</v>
      </c>
    </row>
    <row r="227">
      <c r="A227" s="2">
        <f>IFERROR(__xludf.DUMMYFUNCTION("""COMPUTED_VALUE"""),44259.66666666667)</f>
        <v>44259.66667</v>
      </c>
      <c r="B227" s="1">
        <f>IFERROR(__xludf.DUMMYFUNCTION("""COMPUTED_VALUE"""),120.13)</f>
        <v>120.13</v>
      </c>
    </row>
    <row r="228">
      <c r="A228" s="2">
        <f>IFERROR(__xludf.DUMMYFUNCTION("""COMPUTED_VALUE"""),44260.66666666667)</f>
        <v>44260.66667</v>
      </c>
      <c r="B228" s="1">
        <f>IFERROR(__xludf.DUMMYFUNCTION("""COMPUTED_VALUE"""),121.42)</f>
        <v>121.42</v>
      </c>
    </row>
    <row r="229">
      <c r="A229" s="2">
        <f>IFERROR(__xludf.DUMMYFUNCTION("""COMPUTED_VALUE"""),44263.66666666667)</f>
        <v>44263.66667</v>
      </c>
      <c r="B229" s="1">
        <f>IFERROR(__xludf.DUMMYFUNCTION("""COMPUTED_VALUE"""),116.36)</f>
        <v>116.36</v>
      </c>
    </row>
    <row r="230">
      <c r="A230" s="2">
        <f>IFERROR(__xludf.DUMMYFUNCTION("""COMPUTED_VALUE"""),44264.66666666667)</f>
        <v>44264.66667</v>
      </c>
      <c r="B230" s="1">
        <f>IFERROR(__xludf.DUMMYFUNCTION("""COMPUTED_VALUE"""),121.09)</f>
        <v>121.09</v>
      </c>
    </row>
    <row r="231">
      <c r="A231" s="2">
        <f>IFERROR(__xludf.DUMMYFUNCTION("""COMPUTED_VALUE"""),44265.66666666667)</f>
        <v>44265.66667</v>
      </c>
      <c r="B231" s="1">
        <f>IFERROR(__xludf.DUMMYFUNCTION("""COMPUTED_VALUE"""),119.98)</f>
        <v>119.98</v>
      </c>
    </row>
    <row r="232">
      <c r="A232" s="2">
        <f>IFERROR(__xludf.DUMMYFUNCTION("""COMPUTED_VALUE"""),44266.66666666667)</f>
        <v>44266.66667</v>
      </c>
      <c r="B232" s="1">
        <f>IFERROR(__xludf.DUMMYFUNCTION("""COMPUTED_VALUE"""),121.96)</f>
        <v>121.96</v>
      </c>
    </row>
    <row r="233">
      <c r="A233" s="2">
        <f>IFERROR(__xludf.DUMMYFUNCTION("""COMPUTED_VALUE"""),44267.66666666667)</f>
        <v>44267.66667</v>
      </c>
      <c r="B233" s="1">
        <f>IFERROR(__xludf.DUMMYFUNCTION("""COMPUTED_VALUE"""),121.03)</f>
        <v>121.03</v>
      </c>
    </row>
    <row r="234">
      <c r="A234" s="2">
        <f>IFERROR(__xludf.DUMMYFUNCTION("""COMPUTED_VALUE"""),44270.66666666667)</f>
        <v>44270.66667</v>
      </c>
      <c r="B234" s="1">
        <f>IFERROR(__xludf.DUMMYFUNCTION("""COMPUTED_VALUE"""),123.99)</f>
        <v>123.99</v>
      </c>
    </row>
    <row r="235">
      <c r="A235" s="2">
        <f>IFERROR(__xludf.DUMMYFUNCTION("""COMPUTED_VALUE"""),44271.66666666667)</f>
        <v>44271.66667</v>
      </c>
      <c r="B235" s="1">
        <f>IFERROR(__xludf.DUMMYFUNCTION("""COMPUTED_VALUE"""),125.57)</f>
        <v>125.57</v>
      </c>
    </row>
    <row r="236">
      <c r="A236" s="2">
        <f>IFERROR(__xludf.DUMMYFUNCTION("""COMPUTED_VALUE"""),44272.66666666667)</f>
        <v>44272.66667</v>
      </c>
      <c r="B236" s="1">
        <f>IFERROR(__xludf.DUMMYFUNCTION("""COMPUTED_VALUE"""),124.76)</f>
        <v>124.76</v>
      </c>
    </row>
    <row r="237">
      <c r="A237" s="2">
        <f>IFERROR(__xludf.DUMMYFUNCTION("""COMPUTED_VALUE"""),44273.66666666667)</f>
        <v>44273.66667</v>
      </c>
      <c r="B237" s="1">
        <f>IFERROR(__xludf.DUMMYFUNCTION("""COMPUTED_VALUE"""),120.53)</f>
        <v>120.53</v>
      </c>
    </row>
    <row r="238">
      <c r="A238" s="2">
        <f>IFERROR(__xludf.DUMMYFUNCTION("""COMPUTED_VALUE"""),44274.66666666667)</f>
        <v>44274.66667</v>
      </c>
      <c r="B238" s="1">
        <f>IFERROR(__xludf.DUMMYFUNCTION("""COMPUTED_VALUE"""),119.99)</f>
        <v>119.99</v>
      </c>
    </row>
    <row r="239">
      <c r="A239" s="2">
        <f>IFERROR(__xludf.DUMMYFUNCTION("""COMPUTED_VALUE"""),44277.66666666667)</f>
        <v>44277.66667</v>
      </c>
      <c r="B239" s="1">
        <f>IFERROR(__xludf.DUMMYFUNCTION("""COMPUTED_VALUE"""),123.39)</f>
        <v>123.39</v>
      </c>
    </row>
    <row r="240">
      <c r="A240" s="2">
        <f>IFERROR(__xludf.DUMMYFUNCTION("""COMPUTED_VALUE"""),44278.66666666667)</f>
        <v>44278.66667</v>
      </c>
      <c r="B240" s="1">
        <f>IFERROR(__xludf.DUMMYFUNCTION("""COMPUTED_VALUE"""),122.54)</f>
        <v>122.54</v>
      </c>
    </row>
    <row r="241">
      <c r="A241" s="2">
        <f>IFERROR(__xludf.DUMMYFUNCTION("""COMPUTED_VALUE"""),44279.66666666667)</f>
        <v>44279.66667</v>
      </c>
      <c r="B241" s="1">
        <f>IFERROR(__xludf.DUMMYFUNCTION("""COMPUTED_VALUE"""),120.09)</f>
        <v>120.09</v>
      </c>
    </row>
    <row r="242">
      <c r="A242" s="2">
        <f>IFERROR(__xludf.DUMMYFUNCTION("""COMPUTED_VALUE"""),44280.66666666667)</f>
        <v>44280.66667</v>
      </c>
      <c r="B242" s="1">
        <f>IFERROR(__xludf.DUMMYFUNCTION("""COMPUTED_VALUE"""),120.59)</f>
        <v>120.59</v>
      </c>
    </row>
    <row r="243">
      <c r="A243" s="2">
        <f>IFERROR(__xludf.DUMMYFUNCTION("""COMPUTED_VALUE"""),44281.66666666667)</f>
        <v>44281.66667</v>
      </c>
      <c r="B243" s="1">
        <f>IFERROR(__xludf.DUMMYFUNCTION("""COMPUTED_VALUE"""),121.21)</f>
        <v>121.21</v>
      </c>
    </row>
    <row r="244">
      <c r="A244" s="2">
        <f>IFERROR(__xludf.DUMMYFUNCTION("""COMPUTED_VALUE"""),44284.66666666667)</f>
        <v>44284.66667</v>
      </c>
      <c r="B244" s="1">
        <f>IFERROR(__xludf.DUMMYFUNCTION("""COMPUTED_VALUE"""),121.39)</f>
        <v>121.39</v>
      </c>
    </row>
    <row r="245">
      <c r="A245" s="2">
        <f>IFERROR(__xludf.DUMMYFUNCTION("""COMPUTED_VALUE"""),44285.66666666667)</f>
        <v>44285.66667</v>
      </c>
      <c r="B245" s="1">
        <f>IFERROR(__xludf.DUMMYFUNCTION("""COMPUTED_VALUE"""),119.9)</f>
        <v>119.9</v>
      </c>
    </row>
    <row r="246">
      <c r="A246" s="2">
        <f>IFERROR(__xludf.DUMMYFUNCTION("""COMPUTED_VALUE"""),44286.66666666667)</f>
        <v>44286.66667</v>
      </c>
      <c r="B246" s="1">
        <f>IFERROR(__xludf.DUMMYFUNCTION("""COMPUTED_VALUE"""),122.15)</f>
        <v>122.15</v>
      </c>
    </row>
    <row r="247">
      <c r="A247" s="2">
        <f>IFERROR(__xludf.DUMMYFUNCTION("""COMPUTED_VALUE"""),44287.66666666667)</f>
        <v>44287.66667</v>
      </c>
      <c r="B247" s="1">
        <f>IFERROR(__xludf.DUMMYFUNCTION("""COMPUTED_VALUE"""),123.0)</f>
        <v>123</v>
      </c>
    </row>
    <row r="248">
      <c r="A248" s="2">
        <f>IFERROR(__xludf.DUMMYFUNCTION("""COMPUTED_VALUE"""),44291.66666666667)</f>
        <v>44291.66667</v>
      </c>
      <c r="B248" s="1">
        <f>IFERROR(__xludf.DUMMYFUNCTION("""COMPUTED_VALUE"""),125.9)</f>
        <v>125.9</v>
      </c>
    </row>
    <row r="249">
      <c r="A249" s="2">
        <f>IFERROR(__xludf.DUMMYFUNCTION("""COMPUTED_VALUE"""),44292.66666666667)</f>
        <v>44292.66667</v>
      </c>
      <c r="B249" s="1">
        <f>IFERROR(__xludf.DUMMYFUNCTION("""COMPUTED_VALUE"""),126.21)</f>
        <v>126.21</v>
      </c>
    </row>
    <row r="250">
      <c r="A250" s="2">
        <f>IFERROR(__xludf.DUMMYFUNCTION("""COMPUTED_VALUE"""),44293.66666666667)</f>
        <v>44293.66667</v>
      </c>
      <c r="B250" s="1">
        <f>IFERROR(__xludf.DUMMYFUNCTION("""COMPUTED_VALUE"""),127.9)</f>
        <v>127.9</v>
      </c>
    </row>
    <row r="251">
      <c r="A251" s="2">
        <f>IFERROR(__xludf.DUMMYFUNCTION("""COMPUTED_VALUE"""),44294.66666666667)</f>
        <v>44294.66667</v>
      </c>
      <c r="B251" s="1">
        <f>IFERROR(__xludf.DUMMYFUNCTION("""COMPUTED_VALUE"""),130.36)</f>
        <v>130.36</v>
      </c>
    </row>
    <row r="252">
      <c r="A252" s="2">
        <f>IFERROR(__xludf.DUMMYFUNCTION("""COMPUTED_VALUE"""),44295.66666666667)</f>
        <v>44295.66667</v>
      </c>
      <c r="B252" s="1">
        <f>IFERROR(__xludf.DUMMYFUNCTION("""COMPUTED_VALUE"""),133.0)</f>
        <v>133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</row>
    <row r="2">
      <c r="A2" s="4" t="s">
        <v>1</v>
      </c>
    </row>
    <row r="3">
      <c r="A3" s="4" t="s">
        <v>2</v>
      </c>
    </row>
  </sheetData>
  <drawing r:id="rId1"/>
</worksheet>
</file>