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metals_test/basis-set-test/"/>
    </mc:Choice>
  </mc:AlternateContent>
  <xr:revisionPtr revIDLastSave="0" documentId="13_ncr:1_{35867EA1-0D21-6E43-B4E5-4C51475A7E82}" xr6:coauthVersionLast="47" xr6:coauthVersionMax="47" xr10:uidLastSave="{00000000-0000-0000-0000-000000000000}"/>
  <bookViews>
    <workbookView xWindow="0" yWindow="500" windowWidth="45740" windowHeight="26840" xr2:uid="{00000000-000D-0000-FFFF-FFFF00000000}"/>
  </bookViews>
  <sheets>
    <sheet name="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/>
  <c r="U14" i="1" a="1"/>
  <c r="U14" i="1" s="1"/>
  <c r="O15" i="1"/>
  <c r="O14" i="1" a="1"/>
  <c r="O14" i="1" s="1"/>
  <c r="I15" i="1"/>
  <c r="I14" i="1"/>
  <c r="I14" i="1" a="1"/>
  <c r="C15" i="1"/>
  <c r="C14" i="1" a="1"/>
  <c r="C14" i="1" s="1"/>
  <c r="W15" i="1"/>
  <c r="Q15" i="1"/>
  <c r="K15" i="1"/>
  <c r="E15" i="1"/>
  <c r="W14" i="1" a="1"/>
  <c r="W14" i="1" s="1"/>
  <c r="Q14" i="1" a="1"/>
  <c r="Q14" i="1" s="1"/>
  <c r="K14" i="1" a="1"/>
  <c r="K14" i="1" s="1"/>
  <c r="E14" i="1" a="1"/>
  <c r="E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G18" authorId="0" shapeId="0" xr:uid="{85934065-B81E-8046-922C-FCD434A56987}">
      <text>
        <r>
          <rPr>
            <sz val="12"/>
            <color rgb="FF000000"/>
            <rFont val="Tahoma"/>
            <family val="2"/>
          </rPr>
          <t xml:space="preserve">https://diverdi.colostate.edu/all_courses/CRC%20reference%20data/electrochemical%20series.pdf </t>
        </r>
      </text>
    </comment>
    <comment ref="M18" authorId="0" shapeId="0" xr:uid="{B36B351E-88AE-A24E-B58C-2C78E573B291}">
      <text>
        <r>
          <rPr>
            <sz val="10"/>
            <color rgb="FF000000"/>
            <rFont val="Tahoma"/>
            <family val="2"/>
          </rPr>
          <t xml:space="preserve">https://diverdi.colostate.edu/all_courses/CRC%20reference%20data/electrochemical%20series.pdf
</t>
        </r>
      </text>
    </comment>
    <comment ref="G19" authorId="0" shapeId="0" xr:uid="{F023247D-9EA0-2E4B-9A85-43C0A9E3193D}">
      <text>
        <r>
          <rPr>
            <sz val="10"/>
            <color rgb="FF000000"/>
            <rFont val="Tahoma"/>
            <family val="2"/>
          </rPr>
          <t xml:space="preserve">https://pubs.acs.org/doi/10.1021/acs.jpca.9b04053
</t>
        </r>
      </text>
    </comment>
    <comment ref="M19" authorId="0" shapeId="0" xr:uid="{4D42216E-A10C-364C-825F-CD239406E6CF}">
      <text>
        <r>
          <rPr>
            <sz val="10"/>
            <color rgb="FF000000"/>
            <rFont val="Tahoma"/>
            <family val="2"/>
          </rPr>
          <t xml:space="preserve">https://diverdi.colostate.edu/all_courses/CRC%20reference%20data/electrochemical%20series.pdf
</t>
        </r>
      </text>
    </comment>
    <comment ref="M21" authorId="0" shapeId="0" xr:uid="{42E8E082-8C01-CD49-8D6F-8605608074B3}">
      <text>
        <r>
          <rPr>
            <sz val="10"/>
            <color rgb="FF000000"/>
            <rFont val="Tahoma"/>
            <family val="2"/>
          </rPr>
          <t xml:space="preserve">https://pubs.acs.org/doi/suppl/10.1021/acs.jpca.9b04053/suppl_file/jp9b04053_si_001.pdf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<sst xmlns="http://schemas.openxmlformats.org/spreadsheetml/2006/main" count="156" uniqueCount="57">
  <si>
    <t>Metal</t>
  </si>
  <si>
    <t>Basis_Set</t>
  </si>
  <si>
    <t>Voltage</t>
  </si>
  <si>
    <t>Experimental</t>
  </si>
  <si>
    <t>Error</t>
  </si>
  <si>
    <t>Mn</t>
  </si>
  <si>
    <t>B3</t>
  </si>
  <si>
    <t>V</t>
  </si>
  <si>
    <t>B2</t>
  </si>
  <si>
    <t>Cr</t>
  </si>
  <si>
    <t>B7</t>
  </si>
  <si>
    <t>Ti</t>
  </si>
  <si>
    <t>B1</t>
  </si>
  <si>
    <t>B8</t>
  </si>
  <si>
    <t>B10</t>
  </si>
  <si>
    <t>B4</t>
  </si>
  <si>
    <t>B9</t>
  </si>
  <si>
    <t>B6</t>
  </si>
  <si>
    <t>B5</t>
  </si>
  <si>
    <t>Min</t>
  </si>
  <si>
    <t>Median</t>
  </si>
  <si>
    <t>Other sources</t>
  </si>
  <si>
    <t>E-red</t>
  </si>
  <si>
    <t>the 1.509 is from MnO4
– + 8 H+ + 5 e --&gt; Mn2+ + 4 H2
O but the paper mentions it as if its Mn3+ --&gt; Mn2+</t>
  </si>
  <si>
    <t>Basis set</t>
  </si>
  <si>
    <t>Label</t>
  </si>
  <si>
    <t xml:space="preserve">    B2</t>
  </si>
  <si>
    <t xml:space="preserve">    B3</t>
  </si>
  <si>
    <t xml:space="preserve">    B4</t>
  </si>
  <si>
    <t xml:space="preserve">    B5</t>
  </si>
  <si>
    <t xml:space="preserve">    B6</t>
  </si>
  <si>
    <t xml:space="preserve">    B7</t>
  </si>
  <si>
    <t xml:space="preserve">    B8</t>
  </si>
  <si>
    <t xml:space="preserve">    B9</t>
  </si>
  <si>
    <t xml:space="preserve">    B10</t>
  </si>
  <si>
    <t xml:space="preserve"> 6-311++G(3df,3pd)</t>
  </si>
  <si>
    <t xml:space="preserve">    B1</t>
  </si>
  <si>
    <t xml:space="preserve"> 6-31+G(2df,p)</t>
  </si>
  <si>
    <t xml:space="preserve"> 6-31++G(2df,p)</t>
  </si>
  <si>
    <t xml:space="preserve"> aug-cc-pvtz</t>
  </si>
  <si>
    <t xml:space="preserve"> cc-pvtz</t>
  </si>
  <si>
    <t xml:space="preserve"> def2TZVP</t>
  </si>
  <si>
    <t xml:space="preserve"> CEP-31G</t>
  </si>
  <si>
    <t xml:space="preserve"> 3-21G</t>
  </si>
  <si>
    <t xml:space="preserve"> 6-311G(3df,3pd)</t>
  </si>
  <si>
    <t xml:space="preserve"> 6-311+G(3df,3pd)</t>
  </si>
  <si>
    <t>Size</t>
  </si>
  <si>
    <t>Best match to computations: TiOH3+ + H+ + e --&gt; Ti3+ + H2
O –0.055</t>
  </si>
  <si>
    <t xml:space="preserve">The -.368V was taken from the  Fe paper (check note) and they claim its Ti3+ --&gt; Ti2+ </t>
  </si>
  <si>
    <t>close values from electrochemical series</t>
  </si>
  <si>
    <t>MnO4 – + e --&gt; MnO4 2–    E =  0.558</t>
  </si>
  <si>
    <t>MnO4
– + 2 H2
O + 3 e --&gt; MnO2
 + 4 OH–  E = 0.595</t>
  </si>
  <si>
    <t>MnO4 2– + 2 H2 O + 2 e --&gt; MnO2 + 4 OH–  E =  0.60</t>
  </si>
  <si>
    <t>Mn(OH)3 + e --&gt; Mn(OH)2 + OH–   E =  0.15</t>
  </si>
  <si>
    <t>n/a</t>
  </si>
  <si>
    <t xml:space="preserve">best match to computations: </t>
  </si>
  <si>
    <t>V2 O5 + 6 H+ + 2 e --&gt; 2 VO2+ + 3 H2 O. E =  0.957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</si>
</sst>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sz val="12"/>
      <color rgb="FF000000"/>
      <name val="Tahoma"/>
      <family val="2"/>
    </font>
    <font>
      <sz val="12"/>
      <color theme="1"/>
      <name val="Aptos Narrow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33" borderId="0" xfId="0" applyFill="1"/>
    <xf numFmtId="0" fontId="18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="150" zoomScaleNormal="133" workbookViewId="0">
      <selection activeCell="T29" sqref="T29"/>
    </sheetView>
  </sheetViews>
  <sheetFormatPr baseColWidth="10" defaultRowHeight="16" x14ac:dyDescent="0.2"/>
  <cols>
    <col min="6" max="6" width="3.1640625" style="2" customWidth="1"/>
    <col min="12" max="12" width="3" style="2" customWidth="1"/>
    <col min="18" max="18" width="2.83203125" style="2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</row>
    <row r="2" spans="1:23" x14ac:dyDescent="0.2">
      <c r="A2" t="s">
        <v>9</v>
      </c>
      <c r="B2" t="s">
        <v>12</v>
      </c>
      <c r="C2" s="1">
        <v>-0.57885921946669705</v>
      </c>
      <c r="D2">
        <v>-0.40699999999999997</v>
      </c>
      <c r="E2" s="1">
        <v>-0.17185921946669699</v>
      </c>
      <c r="G2" t="s">
        <v>5</v>
      </c>
      <c r="H2" t="s">
        <v>12</v>
      </c>
      <c r="I2" s="1">
        <v>0.27106371664421403</v>
      </c>
      <c r="J2">
        <v>1.5089999999999999</v>
      </c>
      <c r="K2" s="1">
        <v>-1.2379362833557801</v>
      </c>
      <c r="M2" t="s">
        <v>11</v>
      </c>
      <c r="N2" t="s">
        <v>12</v>
      </c>
      <c r="O2" s="1">
        <v>-1.62353998586139E-2</v>
      </c>
      <c r="P2">
        <v>-0.36799999999999999</v>
      </c>
      <c r="Q2" s="1">
        <v>0.351764600141386</v>
      </c>
      <c r="S2" t="s">
        <v>7</v>
      </c>
      <c r="T2" t="s">
        <v>12</v>
      </c>
      <c r="U2" s="1">
        <v>0.80097062522509899</v>
      </c>
      <c r="V2">
        <v>-0.255</v>
      </c>
      <c r="W2" s="1">
        <v>1.05597062522509</v>
      </c>
    </row>
    <row r="3" spans="1:23" x14ac:dyDescent="0.2">
      <c r="A3" t="s">
        <v>9</v>
      </c>
      <c r="B3" t="s">
        <v>14</v>
      </c>
      <c r="C3" s="1">
        <v>-0.50826147416252998</v>
      </c>
      <c r="D3">
        <v>-0.40699999999999997</v>
      </c>
      <c r="E3" s="1">
        <v>-0.10126147416252999</v>
      </c>
      <c r="G3" t="s">
        <v>5</v>
      </c>
      <c r="H3" t="s">
        <v>14</v>
      </c>
      <c r="I3" s="1">
        <v>0.35773201995931497</v>
      </c>
      <c r="J3">
        <v>1.5089999999999999</v>
      </c>
      <c r="K3" s="1">
        <v>-1.15126798004068</v>
      </c>
      <c r="M3" t="s">
        <v>11</v>
      </c>
      <c r="N3" t="s">
        <v>14</v>
      </c>
      <c r="O3" s="1">
        <v>1.5852381662485999E-2</v>
      </c>
      <c r="P3">
        <v>-0.36799999999999999</v>
      </c>
      <c r="Q3" s="1">
        <v>0.38385238166248598</v>
      </c>
      <c r="S3" t="s">
        <v>7</v>
      </c>
      <c r="T3" t="s">
        <v>14</v>
      </c>
      <c r="U3" s="1">
        <v>0.856352253102176</v>
      </c>
      <c r="V3">
        <v>-0.255</v>
      </c>
      <c r="W3" s="1">
        <v>1.11135225310217</v>
      </c>
    </row>
    <row r="4" spans="1:23" x14ac:dyDescent="0.2">
      <c r="A4" t="s">
        <v>9</v>
      </c>
      <c r="B4" t="s">
        <v>8</v>
      </c>
      <c r="C4" s="1">
        <v>-0.58340435357617004</v>
      </c>
      <c r="D4">
        <v>-0.40699999999999997</v>
      </c>
      <c r="E4" s="1">
        <v>-0.17640435357616999</v>
      </c>
      <c r="G4" t="s">
        <v>5</v>
      </c>
      <c r="H4" t="s">
        <v>8</v>
      </c>
      <c r="I4" s="1">
        <v>0.27002913603800799</v>
      </c>
      <c r="J4">
        <v>1.5089999999999999</v>
      </c>
      <c r="K4" s="1">
        <v>-1.2389708639619901</v>
      </c>
      <c r="M4" t="s">
        <v>11</v>
      </c>
      <c r="N4" t="s">
        <v>8</v>
      </c>
      <c r="O4" s="1">
        <v>-1.9933440493749999E-2</v>
      </c>
      <c r="P4">
        <v>-0.36799999999999999</v>
      </c>
      <c r="Q4" s="1">
        <v>0.34806655950624898</v>
      </c>
      <c r="S4" t="s">
        <v>7</v>
      </c>
      <c r="T4" t="s">
        <v>8</v>
      </c>
      <c r="U4" s="1">
        <v>0.79904269160421604</v>
      </c>
      <c r="V4">
        <v>-0.255</v>
      </c>
      <c r="W4" s="1">
        <v>1.05404269160421</v>
      </c>
    </row>
    <row r="5" spans="1:23" x14ac:dyDescent="0.2">
      <c r="A5" t="s">
        <v>9</v>
      </c>
      <c r="B5" t="s">
        <v>6</v>
      </c>
      <c r="C5" s="1">
        <v>-0.55409159916266304</v>
      </c>
      <c r="D5">
        <v>-0.40699999999999997</v>
      </c>
      <c r="E5" s="1">
        <v>-0.14709159916266301</v>
      </c>
      <c r="G5" t="s">
        <v>5</v>
      </c>
      <c r="H5" t="s">
        <v>6</v>
      </c>
      <c r="I5" s="1">
        <v>0.32451251283565402</v>
      </c>
      <c r="J5">
        <v>1.5089999999999999</v>
      </c>
      <c r="K5" s="1">
        <v>-1.18448748716434</v>
      </c>
      <c r="M5" t="s">
        <v>11</v>
      </c>
      <c r="N5" t="s">
        <v>6</v>
      </c>
      <c r="O5" s="1">
        <v>-9.43742700940591E-3</v>
      </c>
      <c r="P5">
        <v>-0.36799999999999999</v>
      </c>
      <c r="Q5" s="1">
        <v>0.35856257299059402</v>
      </c>
      <c r="S5" t="s">
        <v>7</v>
      </c>
      <c r="T5" t="s">
        <v>6</v>
      </c>
      <c r="U5" s="1">
        <v>0.82691704700791102</v>
      </c>
      <c r="V5">
        <v>-0.255</v>
      </c>
      <c r="W5" s="1">
        <v>1.08191704700791</v>
      </c>
    </row>
    <row r="6" spans="1:23" x14ac:dyDescent="0.2">
      <c r="A6" t="s">
        <v>9</v>
      </c>
      <c r="B6" t="s">
        <v>15</v>
      </c>
      <c r="C6" s="1">
        <v>-0.53160566176297797</v>
      </c>
      <c r="D6">
        <v>-0.40699999999999997</v>
      </c>
      <c r="E6" s="1">
        <v>-0.12460566176297801</v>
      </c>
      <c r="G6" t="s">
        <v>5</v>
      </c>
      <c r="H6" t="s">
        <v>15</v>
      </c>
      <c r="I6" s="1">
        <v>0.21856351277667899</v>
      </c>
      <c r="J6">
        <v>1.5089999999999999</v>
      </c>
      <c r="K6" s="1">
        <v>-1.2904364872233201</v>
      </c>
      <c r="M6" t="s">
        <v>11</v>
      </c>
      <c r="N6" t="s">
        <v>15</v>
      </c>
      <c r="O6" s="1">
        <v>-2.20398814404935E-2</v>
      </c>
      <c r="P6">
        <v>-0.36799999999999999</v>
      </c>
      <c r="Q6" s="1">
        <v>0.34596011855950598</v>
      </c>
      <c r="S6" t="s">
        <v>7</v>
      </c>
      <c r="T6" t="s">
        <v>15</v>
      </c>
      <c r="U6" s="1">
        <v>0.80574841752182302</v>
      </c>
      <c r="V6">
        <v>-0.255</v>
      </c>
      <c r="W6" s="1">
        <v>1.06074841752182</v>
      </c>
    </row>
    <row r="7" spans="1:23" x14ac:dyDescent="0.2">
      <c r="A7" t="s">
        <v>9</v>
      </c>
      <c r="B7" t="s">
        <v>18</v>
      </c>
      <c r="C7" s="1">
        <v>-0.48901370332452399</v>
      </c>
      <c r="D7">
        <v>-0.40699999999999997</v>
      </c>
      <c r="E7" s="1">
        <v>-8.20137033245249E-2</v>
      </c>
      <c r="G7" t="s">
        <v>5</v>
      </c>
      <c r="H7" t="s">
        <v>18</v>
      </c>
      <c r="I7" s="1">
        <v>0.32083814618841799</v>
      </c>
      <c r="J7">
        <v>1.5089999999999999</v>
      </c>
      <c r="K7" s="1">
        <v>-1.1881618538115799</v>
      </c>
      <c r="M7" t="s">
        <v>11</v>
      </c>
      <c r="N7" t="s">
        <v>18</v>
      </c>
      <c r="O7" s="1">
        <v>2.52430646765072E-2</v>
      </c>
      <c r="P7">
        <v>-0.36799999999999999</v>
      </c>
      <c r="Q7" s="1">
        <v>0.39324306467650699</v>
      </c>
      <c r="S7" t="s">
        <v>7</v>
      </c>
      <c r="T7" t="s">
        <v>18</v>
      </c>
      <c r="U7" s="1">
        <v>0.85758983138276801</v>
      </c>
      <c r="V7">
        <v>-0.255</v>
      </c>
      <c r="W7" s="1">
        <v>1.11258983138276</v>
      </c>
    </row>
    <row r="8" spans="1:23" x14ac:dyDescent="0.2">
      <c r="A8" t="s">
        <v>9</v>
      </c>
      <c r="B8" t="s">
        <v>17</v>
      </c>
      <c r="C8" s="1">
        <v>-1.40123564413285</v>
      </c>
      <c r="D8">
        <v>-0.40699999999999997</v>
      </c>
      <c r="E8" s="1">
        <v>-0.99423564413285703</v>
      </c>
      <c r="G8" t="s">
        <v>5</v>
      </c>
      <c r="H8" t="s">
        <v>17</v>
      </c>
      <c r="I8" s="1">
        <v>-0.54919723286536204</v>
      </c>
      <c r="J8">
        <v>1.5089999999999999</v>
      </c>
      <c r="K8" s="1">
        <v>-2.0581972328653602</v>
      </c>
      <c r="M8" t="s">
        <v>11</v>
      </c>
      <c r="N8" t="s">
        <v>17</v>
      </c>
      <c r="O8" s="1">
        <v>-0.531436433544626</v>
      </c>
      <c r="P8">
        <v>-0.36799999999999999</v>
      </c>
      <c r="Q8" s="1">
        <v>-0.163436433544626</v>
      </c>
      <c r="S8" t="s">
        <v>7</v>
      </c>
      <c r="T8" t="s">
        <v>17</v>
      </c>
      <c r="U8" s="1">
        <v>0.111417969362879</v>
      </c>
      <c r="V8">
        <v>-0.255</v>
      </c>
      <c r="W8" s="1">
        <v>0.36641796936287901</v>
      </c>
    </row>
    <row r="9" spans="1:23" x14ac:dyDescent="0.2">
      <c r="A9" t="s">
        <v>9</v>
      </c>
      <c r="B9" t="s">
        <v>10</v>
      </c>
      <c r="C9" s="1">
        <v>-2.5227425751194601</v>
      </c>
      <c r="D9">
        <v>-0.40699999999999997</v>
      </c>
      <c r="E9" s="1">
        <v>-2.1157425751194601</v>
      </c>
      <c r="G9" t="s">
        <v>5</v>
      </c>
      <c r="H9" t="s">
        <v>10</v>
      </c>
      <c r="I9" s="1">
        <v>-2.3374231195467199</v>
      </c>
      <c r="J9">
        <v>1.5089999999999999</v>
      </c>
      <c r="K9" s="1">
        <v>-3.8464231195467198</v>
      </c>
      <c r="M9" t="s">
        <v>11</v>
      </c>
      <c r="N9" t="s">
        <v>10</v>
      </c>
      <c r="O9" s="1">
        <v>-1.8651958486256499</v>
      </c>
      <c r="P9">
        <v>-0.36799999999999999</v>
      </c>
      <c r="Q9" s="1">
        <v>-1.49719584862565</v>
      </c>
      <c r="S9" t="s">
        <v>7</v>
      </c>
      <c r="T9" t="s">
        <v>10</v>
      </c>
      <c r="U9" s="1">
        <v>-1.3456687604729001</v>
      </c>
      <c r="V9">
        <v>-0.255</v>
      </c>
      <c r="W9" s="1">
        <v>-1.0906687604729</v>
      </c>
    </row>
    <row r="10" spans="1:23" x14ac:dyDescent="0.2">
      <c r="A10" t="s">
        <v>9</v>
      </c>
      <c r="B10" t="s">
        <v>13</v>
      </c>
      <c r="C10" s="1">
        <v>-0.55894340670413301</v>
      </c>
      <c r="D10">
        <v>-0.40699999999999997</v>
      </c>
      <c r="E10" s="1">
        <v>-0.151943406704133</v>
      </c>
      <c r="G10" t="s">
        <v>5</v>
      </c>
      <c r="H10" t="s">
        <v>13</v>
      </c>
      <c r="I10" s="1">
        <v>0.27827285500653498</v>
      </c>
      <c r="J10">
        <v>1.5089999999999999</v>
      </c>
      <c r="K10" s="1">
        <v>-1.23072714499346</v>
      </c>
      <c r="M10" t="s">
        <v>11</v>
      </c>
      <c r="N10" t="s">
        <v>13</v>
      </c>
      <c r="O10" s="1">
        <v>-2.7711026739521E-2</v>
      </c>
      <c r="P10">
        <v>-0.36799999999999999</v>
      </c>
      <c r="Q10" s="1">
        <v>0.34028897326047802</v>
      </c>
      <c r="S10" t="s">
        <v>7</v>
      </c>
      <c r="T10" t="s">
        <v>13</v>
      </c>
      <c r="U10" s="1">
        <v>0.78553844862585698</v>
      </c>
      <c r="V10">
        <v>-0.255</v>
      </c>
      <c r="W10" s="1">
        <v>1.04053844862585</v>
      </c>
    </row>
    <row r="11" spans="1:23" x14ac:dyDescent="0.2">
      <c r="A11" t="s">
        <v>9</v>
      </c>
      <c r="B11" t="s">
        <v>16</v>
      </c>
      <c r="C11" s="1">
        <v>-0.50711559858961996</v>
      </c>
      <c r="D11">
        <v>-0.40699999999999997</v>
      </c>
      <c r="E11" s="1">
        <v>-0.10011559858962001</v>
      </c>
      <c r="G11" t="s">
        <v>5</v>
      </c>
      <c r="H11" t="s">
        <v>16</v>
      </c>
      <c r="I11" s="1">
        <v>0.35895762517760299</v>
      </c>
      <c r="J11">
        <v>1.5089999999999999</v>
      </c>
      <c r="K11" s="1">
        <v>-1.15004237482239</v>
      </c>
      <c r="M11" t="s">
        <v>11</v>
      </c>
      <c r="N11" t="s">
        <v>16</v>
      </c>
      <c r="O11" s="1">
        <v>1.8773262314405001E-2</v>
      </c>
      <c r="P11">
        <v>-0.36799999999999999</v>
      </c>
      <c r="Q11" s="1">
        <v>0.38677326231440501</v>
      </c>
      <c r="S11" t="s">
        <v>7</v>
      </c>
      <c r="T11" t="s">
        <v>16</v>
      </c>
      <c r="U11" s="1">
        <v>0.85728125315468395</v>
      </c>
      <c r="V11">
        <v>-0.255</v>
      </c>
      <c r="W11" s="1">
        <v>1.11228125315468</v>
      </c>
    </row>
    <row r="12" spans="1:23" x14ac:dyDescent="0.2">
      <c r="O12" s="1"/>
    </row>
    <row r="14" spans="1:23" x14ac:dyDescent="0.2">
      <c r="B14" s="3" t="s">
        <v>19</v>
      </c>
      <c r="C14" s="1" cm="1">
        <f t="array" ref="C14">MIN(ABS(C2:C11))</f>
        <v>0.48901370332452399</v>
      </c>
      <c r="D14" s="3" t="s">
        <v>19</v>
      </c>
      <c r="E14" s="1" cm="1">
        <f t="array" ref="E14">MIN(ABS(E2:E11))</f>
        <v>8.20137033245249E-2</v>
      </c>
      <c r="H14" s="3" t="s">
        <v>19</v>
      </c>
      <c r="I14" s="1" cm="1">
        <f t="array" ref="I14">MIN(ABS(I2:I11))</f>
        <v>0.21856351277667899</v>
      </c>
      <c r="J14" s="3" t="s">
        <v>19</v>
      </c>
      <c r="K14" s="1" cm="1">
        <f t="array" ref="K14">MIN(ABS(K2:K11))</f>
        <v>1.15004237482239</v>
      </c>
      <c r="N14" s="3" t="s">
        <v>19</v>
      </c>
      <c r="O14" s="1" cm="1">
        <f t="array" ref="O14">MIN(ABS(O2:O11))</f>
        <v>9.43742700940591E-3</v>
      </c>
      <c r="P14" s="3" t="s">
        <v>19</v>
      </c>
      <c r="Q14" s="1" cm="1">
        <f t="array" ref="Q14">MIN(ABS(Q2:Q11))</f>
        <v>0.163436433544626</v>
      </c>
      <c r="T14" s="3" t="s">
        <v>19</v>
      </c>
      <c r="U14" s="4" cm="1">
        <f t="array" ref="U14">MIN(ABS(U2:U11))</f>
        <v>0.111417969362879</v>
      </c>
      <c r="V14" s="3" t="s">
        <v>19</v>
      </c>
      <c r="W14" s="4" cm="1">
        <f t="array" ref="W14">MIN(ABS(W2:W11))</f>
        <v>0.36641796936287901</v>
      </c>
    </row>
    <row r="15" spans="1:23" x14ac:dyDescent="0.2">
      <c r="B15" s="3" t="s">
        <v>20</v>
      </c>
      <c r="C15" s="1">
        <f>MEDIAN(C2:C11)</f>
        <v>-0.55651750293339797</v>
      </c>
      <c r="D15" s="3" t="s">
        <v>20</v>
      </c>
      <c r="E15" s="1">
        <f>MEDIAN(E2:E11)</f>
        <v>-0.14951750293339799</v>
      </c>
      <c r="H15" s="3" t="s">
        <v>20</v>
      </c>
      <c r="I15" s="1">
        <f>MEDIAN(I2:I11)</f>
        <v>0.2746682858253745</v>
      </c>
      <c r="J15" s="3" t="s">
        <v>20</v>
      </c>
      <c r="K15" s="1">
        <f>MEDIAN(K2:K11)</f>
        <v>-1.23433171417462</v>
      </c>
      <c r="N15" s="3" t="s">
        <v>20</v>
      </c>
      <c r="O15" s="1">
        <f>MEDIAN(O2:O11)</f>
        <v>-1.8084420176181948E-2</v>
      </c>
      <c r="P15" s="3" t="s">
        <v>20</v>
      </c>
      <c r="Q15" s="1">
        <f>MEDIAN(Q2:Q11)</f>
        <v>0.34991557982381749</v>
      </c>
      <c r="T15" s="3" t="s">
        <v>20</v>
      </c>
      <c r="U15" s="1">
        <f>MEDIAN((U2:U11))</f>
        <v>0.80335952137346101</v>
      </c>
      <c r="V15" s="3" t="s">
        <v>20</v>
      </c>
      <c r="W15" s="1">
        <f>MEDIAN((W2:W11))</f>
        <v>1.0583595213734549</v>
      </c>
    </row>
    <row r="17" spans="7:23" x14ac:dyDescent="0.2">
      <c r="G17" t="s">
        <v>21</v>
      </c>
      <c r="M17" t="s">
        <v>21</v>
      </c>
      <c r="S17" t="s">
        <v>21</v>
      </c>
    </row>
    <row r="18" spans="7:23" x14ac:dyDescent="0.2">
      <c r="G18" t="s">
        <v>22</v>
      </c>
      <c r="H18">
        <v>1.54</v>
      </c>
      <c r="M18" t="s">
        <v>22</v>
      </c>
      <c r="N18">
        <v>-0.9</v>
      </c>
      <c r="S18" t="s">
        <v>22</v>
      </c>
      <c r="T18" t="s">
        <v>54</v>
      </c>
    </row>
    <row r="19" spans="7:23" ht="59" customHeight="1" x14ac:dyDescent="0.2">
      <c r="G19" s="7" t="s">
        <v>23</v>
      </c>
      <c r="H19" s="7"/>
      <c r="I19" s="7"/>
      <c r="J19" s="7"/>
      <c r="K19" s="7"/>
      <c r="M19" s="8" t="s">
        <v>47</v>
      </c>
      <c r="N19" s="8"/>
      <c r="O19" s="8"/>
      <c r="P19" s="8"/>
      <c r="Q19" s="8"/>
      <c r="S19" s="5" t="s">
        <v>55</v>
      </c>
      <c r="T19" s="5"/>
      <c r="U19" s="5"/>
      <c r="V19" s="5"/>
      <c r="W19" s="5"/>
    </row>
    <row r="20" spans="7:23" x14ac:dyDescent="0.2">
      <c r="S20" s="5" t="s">
        <v>56</v>
      </c>
      <c r="T20" s="5"/>
      <c r="U20" s="5"/>
      <c r="V20" s="5"/>
      <c r="W20" s="5"/>
    </row>
    <row r="21" spans="7:23" ht="54" customHeight="1" x14ac:dyDescent="0.2">
      <c r="G21" s="6" t="s">
        <v>49</v>
      </c>
      <c r="H21" s="6"/>
      <c r="I21" s="6"/>
      <c r="J21" s="6"/>
      <c r="K21" s="6"/>
      <c r="M21" s="9" t="s">
        <v>48</v>
      </c>
      <c r="N21" s="9"/>
      <c r="O21" s="9"/>
      <c r="P21" s="9"/>
      <c r="Q21" s="9"/>
    </row>
    <row r="22" spans="7:23" x14ac:dyDescent="0.2">
      <c r="G22" s="5" t="s">
        <v>50</v>
      </c>
      <c r="H22" s="5"/>
      <c r="I22" s="5"/>
      <c r="J22" s="5"/>
      <c r="K22" s="5"/>
    </row>
    <row r="23" spans="7:23" x14ac:dyDescent="0.2">
      <c r="G23" s="10" t="s">
        <v>51</v>
      </c>
      <c r="H23" s="5"/>
      <c r="I23" s="5"/>
      <c r="J23" s="5"/>
      <c r="K23" s="5"/>
    </row>
    <row r="24" spans="7:23" x14ac:dyDescent="0.2">
      <c r="G24" s="5" t="s">
        <v>52</v>
      </c>
      <c r="H24" s="5"/>
      <c r="I24" s="5"/>
      <c r="J24" s="5"/>
      <c r="K24" s="5"/>
    </row>
    <row r="25" spans="7:23" x14ac:dyDescent="0.2">
      <c r="G25" s="5" t="s">
        <v>53</v>
      </c>
      <c r="H25" s="5"/>
      <c r="I25" s="5"/>
      <c r="J25" s="5"/>
      <c r="K25" s="5"/>
    </row>
  </sheetData>
  <sortState xmlns:xlrd2="http://schemas.microsoft.com/office/spreadsheetml/2017/richdata2" ref="S2:W44">
    <sortCondition ref="T1:T44"/>
  </sortState>
  <mergeCells count="10">
    <mergeCell ref="G25:K25"/>
    <mergeCell ref="G21:K21"/>
    <mergeCell ref="S19:W19"/>
    <mergeCell ref="S20:W20"/>
    <mergeCell ref="G19:K19"/>
    <mergeCell ref="M19:Q19"/>
    <mergeCell ref="M21:Q21"/>
    <mergeCell ref="G22:K22"/>
    <mergeCell ref="G23:K23"/>
    <mergeCell ref="G24:K24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6C84-94F5-A34D-9623-E742C2A2EDF2}">
  <dimension ref="A1:C11"/>
  <sheetViews>
    <sheetView zoomScale="282" workbookViewId="0">
      <selection activeCell="C6" sqref="A6:C6"/>
    </sheetView>
  </sheetViews>
  <sheetFormatPr baseColWidth="10" defaultRowHeight="16" x14ac:dyDescent="0.2"/>
  <sheetData>
    <row r="1" spans="1:3" x14ac:dyDescent="0.2">
      <c r="A1" t="s">
        <v>25</v>
      </c>
      <c r="B1" t="s">
        <v>24</v>
      </c>
      <c r="C1" t="s">
        <v>46</v>
      </c>
    </row>
    <row r="2" spans="1:3" x14ac:dyDescent="0.2">
      <c r="A2" t="s">
        <v>36</v>
      </c>
      <c r="B2" t="s">
        <v>37</v>
      </c>
      <c r="C2">
        <v>1577</v>
      </c>
    </row>
    <row r="3" spans="1:3" x14ac:dyDescent="0.2">
      <c r="A3" t="s">
        <v>26</v>
      </c>
      <c r="B3" t="s">
        <v>38</v>
      </c>
      <c r="C3">
        <v>1649</v>
      </c>
    </row>
    <row r="4" spans="1:3" x14ac:dyDescent="0.2">
      <c r="A4" t="s">
        <v>27</v>
      </c>
      <c r="B4" t="s">
        <v>39</v>
      </c>
      <c r="C4">
        <v>3405</v>
      </c>
    </row>
    <row r="5" spans="1:3" x14ac:dyDescent="0.2">
      <c r="A5" t="s">
        <v>28</v>
      </c>
      <c r="B5" t="s">
        <v>40</v>
      </c>
      <c r="C5">
        <v>2156</v>
      </c>
    </row>
    <row r="6" spans="1:3" x14ac:dyDescent="0.2">
      <c r="A6" t="s">
        <v>29</v>
      </c>
      <c r="B6" t="s">
        <v>41</v>
      </c>
      <c r="C6">
        <v>1593</v>
      </c>
    </row>
    <row r="7" spans="1:3" x14ac:dyDescent="0.2">
      <c r="A7" t="s">
        <v>30</v>
      </c>
      <c r="B7" t="s">
        <v>42</v>
      </c>
      <c r="C7">
        <v>466</v>
      </c>
    </row>
    <row r="8" spans="1:3" x14ac:dyDescent="0.2">
      <c r="A8" t="s">
        <v>31</v>
      </c>
      <c r="B8" t="s">
        <v>43</v>
      </c>
      <c r="C8">
        <v>497</v>
      </c>
    </row>
    <row r="9" spans="1:3" x14ac:dyDescent="0.2">
      <c r="A9" t="s">
        <v>32</v>
      </c>
      <c r="B9" t="s">
        <v>44</v>
      </c>
      <c r="C9">
        <v>2553</v>
      </c>
    </row>
    <row r="10" spans="1:3" x14ac:dyDescent="0.2">
      <c r="A10" t="s">
        <v>33</v>
      </c>
      <c r="B10" t="s">
        <v>45</v>
      </c>
      <c r="C10">
        <v>2709</v>
      </c>
    </row>
    <row r="11" spans="1:3" x14ac:dyDescent="0.2">
      <c r="A11" t="s">
        <v>34</v>
      </c>
      <c r="B11" t="s">
        <v>35</v>
      </c>
      <c r="C11">
        <v>2781</v>
      </c>
    </row>
  </sheetData>
  <conditionalFormatting sqref="C2:C11">
    <cfRule type="top10" dxfId="1" priority="1" bottom="1" rank="1"/>
    <cfRule type="top10" dxfId="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Harb</cp:lastModifiedBy>
  <dcterms:created xsi:type="dcterms:W3CDTF">2024-07-09T22:02:53Z</dcterms:created>
  <dcterms:modified xsi:type="dcterms:W3CDTF">2024-08-07T19:05:37Z</dcterms:modified>
</cp:coreProperties>
</file>