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ssan/Desktop/Codes/solvation_shells/results/first_to_second/"/>
    </mc:Choice>
  </mc:AlternateContent>
  <xr:revisionPtr revIDLastSave="0" documentId="13_ncr:1_{F0AD2A9B-7581-7D42-BCEC-B24B110FDA79}" xr6:coauthVersionLast="47" xr6:coauthVersionMax="47" xr10:uidLastSave="{00000000-0000-0000-0000-000000000000}"/>
  <bookViews>
    <workbookView xWindow="40680" yWindow="500" windowWidth="24020" windowHeight="19680" xr2:uid="{00000000-000D-0000-FFFF-FFFF00000000}"/>
  </bookViews>
  <sheets>
    <sheet name="scf_valu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6" i="1"/>
  <c r="J27" i="1"/>
  <c r="J28" i="1"/>
  <c r="J29" i="1"/>
  <c r="J30" i="1"/>
  <c r="J3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6" i="1"/>
  <c r="I27" i="1"/>
  <c r="I28" i="1"/>
  <c r="I29" i="1"/>
  <c r="I30" i="1"/>
  <c r="I3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I24" i="1" s="1"/>
  <c r="J24" i="1" s="1"/>
  <c r="H25" i="1"/>
  <c r="I25" i="1" s="1"/>
  <c r="J25" i="1" s="1"/>
  <c r="H26" i="1"/>
  <c r="H27" i="1"/>
  <c r="H28" i="1"/>
  <c r="H29" i="1"/>
  <c r="H30" i="1"/>
  <c r="H31" i="1"/>
  <c r="H2" i="1"/>
  <c r="E29" i="1"/>
  <c r="F29" i="1" s="1"/>
  <c r="E5" i="1"/>
  <c r="F5" i="1" s="1"/>
  <c r="E12" i="1"/>
  <c r="F12" i="1" s="1"/>
  <c r="E8" i="1"/>
  <c r="F8" i="1" s="1"/>
  <c r="E14" i="1"/>
  <c r="F14" i="1" s="1"/>
  <c r="E2" i="1"/>
  <c r="F2" i="1" s="1"/>
  <c r="E21" i="1"/>
  <c r="F21" i="1" s="1"/>
  <c r="D4" i="1"/>
  <c r="E4" i="1" s="1"/>
  <c r="F4" i="1" s="1"/>
  <c r="D26" i="1"/>
  <c r="E26" i="1" s="1"/>
  <c r="F26" i="1" s="1"/>
  <c r="D10" i="1"/>
  <c r="E10" i="1" s="1"/>
  <c r="F10" i="1" s="1"/>
  <c r="D28" i="1"/>
  <c r="E28" i="1" s="1"/>
  <c r="F28" i="1" s="1"/>
  <c r="D7" i="1"/>
  <c r="E7" i="1" s="1"/>
  <c r="F7" i="1" s="1"/>
  <c r="D29" i="1"/>
  <c r="D5" i="1"/>
  <c r="D12" i="1"/>
  <c r="D8" i="1"/>
  <c r="D22" i="1"/>
  <c r="E22" i="1" s="1"/>
  <c r="F22" i="1" s="1"/>
  <c r="D6" i="1"/>
  <c r="E6" i="1" s="1"/>
  <c r="F6" i="1" s="1"/>
  <c r="D3" i="1"/>
  <c r="E3" i="1" s="1"/>
  <c r="F3" i="1" s="1"/>
  <c r="D11" i="1"/>
  <c r="E11" i="1" s="1"/>
  <c r="F11" i="1" s="1"/>
  <c r="D16" i="1"/>
  <c r="E16" i="1" s="1"/>
  <c r="F16" i="1" s="1"/>
  <c r="D20" i="1"/>
  <c r="E20" i="1" s="1"/>
  <c r="F20" i="1" s="1"/>
  <c r="D25" i="1"/>
  <c r="E25" i="1" s="1"/>
  <c r="F25" i="1" s="1"/>
  <c r="D23" i="1"/>
  <c r="E23" i="1" s="1"/>
  <c r="F23" i="1" s="1"/>
  <c r="D24" i="1"/>
  <c r="E24" i="1" s="1"/>
  <c r="D18" i="1"/>
  <c r="E18" i="1" s="1"/>
  <c r="F18" i="1" s="1"/>
  <c r="D30" i="1"/>
  <c r="E30" i="1" s="1"/>
  <c r="F30" i="1" s="1"/>
  <c r="D19" i="1"/>
  <c r="E19" i="1" s="1"/>
  <c r="F19" i="1" s="1"/>
  <c r="D14" i="1"/>
  <c r="D2" i="1"/>
  <c r="D31" i="1"/>
  <c r="E31" i="1" s="1"/>
  <c r="F31" i="1" s="1"/>
  <c r="D17" i="1"/>
  <c r="E17" i="1" s="1"/>
  <c r="F17" i="1" s="1"/>
  <c r="D9" i="1"/>
  <c r="E9" i="1" s="1"/>
  <c r="F9" i="1" s="1"/>
  <c r="D13" i="1"/>
  <c r="E13" i="1" s="1"/>
  <c r="F13" i="1" s="1"/>
  <c r="D27" i="1"/>
  <c r="E27" i="1" s="1"/>
  <c r="F27" i="1" s="1"/>
  <c r="D15" i="1"/>
  <c r="E15" i="1" s="1"/>
  <c r="F15" i="1" s="1"/>
  <c r="D21" i="1"/>
</calcChain>
</file>

<file path=xl/sharedStrings.xml><?xml version="1.0" encoding="utf-8"?>
<sst xmlns="http://schemas.openxmlformats.org/spreadsheetml/2006/main" count="40" uniqueCount="40">
  <si>
    <t>functional</t>
  </si>
  <si>
    <t>SCF_Fe_2</t>
  </si>
  <si>
    <t>SCF_Fe_3</t>
  </si>
  <si>
    <t>OPBE</t>
  </si>
  <si>
    <t>B3PW91</t>
  </si>
  <si>
    <t>svwn</t>
  </si>
  <si>
    <t>HSE06</t>
  </si>
  <si>
    <t>wB97</t>
  </si>
  <si>
    <t>BMK</t>
  </si>
  <si>
    <t>wB97X</t>
  </si>
  <si>
    <t>B97D</t>
  </si>
  <si>
    <t>M06</t>
  </si>
  <si>
    <t>bpw91</t>
  </si>
  <si>
    <t>OTPSS</t>
  </si>
  <si>
    <t>BLYP</t>
  </si>
  <si>
    <t>B3LYP</t>
  </si>
  <si>
    <t>M05</t>
  </si>
  <si>
    <t>M08-HX</t>
  </si>
  <si>
    <t>OLYP</t>
  </si>
  <si>
    <t>PBE0</t>
  </si>
  <si>
    <t>OVWN5</t>
  </si>
  <si>
    <t>PBE</t>
  </si>
  <si>
    <t>n12</t>
  </si>
  <si>
    <t>wB97X-D</t>
  </si>
  <si>
    <t>O3LYP</t>
  </si>
  <si>
    <t>M06-HF</t>
  </si>
  <si>
    <t>B2PLYP</t>
  </si>
  <si>
    <t>X3LYP</t>
  </si>
  <si>
    <t>MPW1PW91</t>
  </si>
  <si>
    <t>CAM-B3LYP</t>
  </si>
  <si>
    <t>M06-2X</t>
  </si>
  <si>
    <t>TPSSh</t>
  </si>
  <si>
    <t>M06-L</t>
  </si>
  <si>
    <t>Delta</t>
  </si>
  <si>
    <t>Ered</t>
  </si>
  <si>
    <t>error</t>
  </si>
  <si>
    <t>dG</t>
  </si>
  <si>
    <t>Delta+correction</t>
  </si>
  <si>
    <t>Ered+correction</t>
  </si>
  <si>
    <t>error2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</si>
</sst>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 + 6H2O + layer 1 (12 H2O) – No G correction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scf_values!$F$1</c:f>
              <c:strCache>
                <c:ptCount val="1"/>
                <c:pt idx="0">
                  <c:v>error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scf_values!$A$2:$A$31</c:f>
              <c:strCache>
                <c:ptCount val="30"/>
                <c:pt idx="0">
                  <c:v>B2PLYP</c:v>
                </c:pt>
                <c:pt idx="1">
                  <c:v>B3LYP</c:v>
                </c:pt>
                <c:pt idx="2">
                  <c:v>B3PW91</c:v>
                </c:pt>
                <c:pt idx="3">
                  <c:v>B97D</c:v>
                </c:pt>
                <c:pt idx="4">
                  <c:v>BLYP</c:v>
                </c:pt>
                <c:pt idx="5">
                  <c:v>BMK</c:v>
                </c:pt>
                <c:pt idx="6">
                  <c:v>bpw91</c:v>
                </c:pt>
                <c:pt idx="7">
                  <c:v>CAM-B3LYP</c:v>
                </c:pt>
                <c:pt idx="8">
                  <c:v>HSE06</c:v>
                </c:pt>
                <c:pt idx="9">
                  <c:v>M05</c:v>
                </c:pt>
                <c:pt idx="10">
                  <c:v>M06</c:v>
                </c:pt>
                <c:pt idx="11">
                  <c:v>M06-2X</c:v>
                </c:pt>
                <c:pt idx="12">
                  <c:v>M06-HF</c:v>
                </c:pt>
                <c:pt idx="13">
                  <c:v>M06-L</c:v>
                </c:pt>
                <c:pt idx="14">
                  <c:v>M08-HX</c:v>
                </c:pt>
                <c:pt idx="15">
                  <c:v>MPW1PW91</c:v>
                </c:pt>
                <c:pt idx="16">
                  <c:v>n12</c:v>
                </c:pt>
                <c:pt idx="17">
                  <c:v>O3LYP</c:v>
                </c:pt>
                <c:pt idx="18">
                  <c:v>OLYP</c:v>
                </c:pt>
                <c:pt idx="19">
                  <c:v>OPBE</c:v>
                </c:pt>
                <c:pt idx="20">
                  <c:v>OTPSS</c:v>
                </c:pt>
                <c:pt idx="21">
                  <c:v>OVWN5</c:v>
                </c:pt>
                <c:pt idx="22">
                  <c:v>PBE</c:v>
                </c:pt>
                <c:pt idx="23">
                  <c:v>PBE0</c:v>
                </c:pt>
                <c:pt idx="24">
                  <c:v>svwn</c:v>
                </c:pt>
                <c:pt idx="25">
                  <c:v>TPSSh</c:v>
                </c:pt>
                <c:pt idx="26">
                  <c:v>wB97</c:v>
                </c:pt>
                <c:pt idx="27">
                  <c:v>wB97X</c:v>
                </c:pt>
                <c:pt idx="28">
                  <c:v>wB97X-D</c:v>
                </c:pt>
                <c:pt idx="29">
                  <c:v>X3LYP</c:v>
                </c:pt>
              </c:strCache>
            </c:strRef>
          </c:cat>
          <c:val>
            <c:numRef>
              <c:f>scf_values!$F$2:$F$31</c:f>
              <c:numCache>
                <c:formatCode>0.00</c:formatCode>
                <c:ptCount val="30"/>
                <c:pt idx="0">
                  <c:v>1.2594455719057893</c:v>
                </c:pt>
                <c:pt idx="1">
                  <c:v>9.2003261905890144E-2</c:v>
                </c:pt>
                <c:pt idx="2">
                  <c:v>2.1870494024974705</c:v>
                </c:pt>
                <c:pt idx="3">
                  <c:v>4.0400583758148638</c:v>
                </c:pt>
                <c:pt idx="4">
                  <c:v>0.61808042629003634</c:v>
                </c:pt>
                <c:pt idx="5">
                  <c:v>0.48067413478822929</c:v>
                </c:pt>
                <c:pt idx="6">
                  <c:v>-0.89089947364882049</c:v>
                </c:pt>
                <c:pt idx="7">
                  <c:v>2.2263027840096368</c:v>
                </c:pt>
                <c:pt idx="8">
                  <c:v>9.4043306829354245E-2</c:v>
                </c:pt>
                <c:pt idx="9">
                  <c:v>1.2193083614088744</c:v>
                </c:pt>
                <c:pt idx="10">
                  <c:v>1.1483274784203321</c:v>
                </c:pt>
                <c:pt idx="11">
                  <c:v>1.7029864967627337</c:v>
                </c:pt>
                <c:pt idx="12">
                  <c:v>1.3075829585942587</c:v>
                </c:pt>
                <c:pt idx="13">
                  <c:v>-0.51573338798113233</c:v>
                </c:pt>
                <c:pt idx="14">
                  <c:v>0.29238699481168351</c:v>
                </c:pt>
                <c:pt idx="15">
                  <c:v>2.282856138367944</c:v>
                </c:pt>
                <c:pt idx="16">
                  <c:v>2.2466537083975457</c:v>
                </c:pt>
                <c:pt idx="17">
                  <c:v>4.1668549098332459</c:v>
                </c:pt>
                <c:pt idx="18">
                  <c:v>1.5420820006707685</c:v>
                </c:pt>
                <c:pt idx="19">
                  <c:v>1.4933100421875269</c:v>
                </c:pt>
                <c:pt idx="20">
                  <c:v>-0.77020402637809826</c:v>
                </c:pt>
                <c:pt idx="21">
                  <c:v>13.721720581074653</c:v>
                </c:pt>
                <c:pt idx="22">
                  <c:v>0.4942798766037797</c:v>
                </c:pt>
                <c:pt idx="23">
                  <c:v>-0.23879205062741415</c:v>
                </c:pt>
                <c:pt idx="24">
                  <c:v>4.0796691976424215E-2</c:v>
                </c:pt>
                <c:pt idx="25">
                  <c:v>2.4278473588069391</c:v>
                </c:pt>
                <c:pt idx="26">
                  <c:v>0.65158211649717157</c:v>
                </c:pt>
                <c:pt idx="27">
                  <c:v>3.0061776467890611</c:v>
                </c:pt>
                <c:pt idx="28">
                  <c:v>1.0772665936620787</c:v>
                </c:pt>
                <c:pt idx="29">
                  <c:v>0.48601003461497538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30-5945-9ED8-B5B6EF6B5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0285151"/>
        <c:axId val="320286863"/>
      </c:barChart>
      <c:catAx>
        <c:axId val="320285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286863"/>
        <c:crosses val="autoZero"/>
        <c:auto val="1"/>
        <c:lblAlgn val="ctr"/>
        <c:lblOffset val="100"/>
        <c:noMultiLvlLbl val="0"/>
      </c:catAx>
      <c:valAx>
        <c:axId val="32028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285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scf_values!$F$1</c:f>
              <c:strCache>
                <c:ptCount val="1"/>
                <c:pt idx="0">
                  <c:v>error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scf_values!$A$2:$A$31</c:f>
              <c:strCache>
                <c:ptCount val="30"/>
                <c:pt idx="0">
                  <c:v>B2PLYP</c:v>
                </c:pt>
                <c:pt idx="1">
                  <c:v>B3LYP</c:v>
                </c:pt>
                <c:pt idx="2">
                  <c:v>B3PW91</c:v>
                </c:pt>
                <c:pt idx="3">
                  <c:v>B97D</c:v>
                </c:pt>
                <c:pt idx="4">
                  <c:v>BLYP</c:v>
                </c:pt>
                <c:pt idx="5">
                  <c:v>BMK</c:v>
                </c:pt>
                <c:pt idx="6">
                  <c:v>bpw91</c:v>
                </c:pt>
                <c:pt idx="7">
                  <c:v>CAM-B3LYP</c:v>
                </c:pt>
                <c:pt idx="8">
                  <c:v>HSE06</c:v>
                </c:pt>
                <c:pt idx="9">
                  <c:v>M05</c:v>
                </c:pt>
                <c:pt idx="10">
                  <c:v>M06</c:v>
                </c:pt>
                <c:pt idx="11">
                  <c:v>M06-2X</c:v>
                </c:pt>
                <c:pt idx="12">
                  <c:v>M06-HF</c:v>
                </c:pt>
                <c:pt idx="13">
                  <c:v>M06-L</c:v>
                </c:pt>
                <c:pt idx="14">
                  <c:v>M08-HX</c:v>
                </c:pt>
                <c:pt idx="15">
                  <c:v>MPW1PW91</c:v>
                </c:pt>
                <c:pt idx="16">
                  <c:v>n12</c:v>
                </c:pt>
                <c:pt idx="17">
                  <c:v>O3LYP</c:v>
                </c:pt>
                <c:pt idx="18">
                  <c:v>OLYP</c:v>
                </c:pt>
                <c:pt idx="19">
                  <c:v>OPBE</c:v>
                </c:pt>
                <c:pt idx="20">
                  <c:v>OTPSS</c:v>
                </c:pt>
                <c:pt idx="21">
                  <c:v>OVWN5</c:v>
                </c:pt>
                <c:pt idx="22">
                  <c:v>PBE</c:v>
                </c:pt>
                <c:pt idx="23">
                  <c:v>PBE0</c:v>
                </c:pt>
                <c:pt idx="24">
                  <c:v>svwn</c:v>
                </c:pt>
                <c:pt idx="25">
                  <c:v>TPSSh</c:v>
                </c:pt>
                <c:pt idx="26">
                  <c:v>wB97</c:v>
                </c:pt>
                <c:pt idx="27">
                  <c:v>wB97X</c:v>
                </c:pt>
                <c:pt idx="28">
                  <c:v>wB97X-D</c:v>
                </c:pt>
                <c:pt idx="29">
                  <c:v>X3LYP</c:v>
                </c:pt>
              </c:strCache>
            </c:strRef>
          </c:cat>
          <c:val>
            <c:numRef>
              <c:f>scf_values!$F$2:$F$31</c:f>
              <c:numCache>
                <c:formatCode>0.00</c:formatCode>
                <c:ptCount val="30"/>
                <c:pt idx="0">
                  <c:v>1.2594455719057893</c:v>
                </c:pt>
                <c:pt idx="1">
                  <c:v>9.2003261905890144E-2</c:v>
                </c:pt>
                <c:pt idx="2">
                  <c:v>2.1870494024974705</c:v>
                </c:pt>
                <c:pt idx="3">
                  <c:v>4.0400583758148638</c:v>
                </c:pt>
                <c:pt idx="4">
                  <c:v>0.61808042629003634</c:v>
                </c:pt>
                <c:pt idx="5">
                  <c:v>0.48067413478822929</c:v>
                </c:pt>
                <c:pt idx="6">
                  <c:v>-0.89089947364882049</c:v>
                </c:pt>
                <c:pt idx="7">
                  <c:v>2.2263027840096368</c:v>
                </c:pt>
                <c:pt idx="8">
                  <c:v>9.4043306829354245E-2</c:v>
                </c:pt>
                <c:pt idx="9">
                  <c:v>1.2193083614088744</c:v>
                </c:pt>
                <c:pt idx="10">
                  <c:v>1.1483274784203321</c:v>
                </c:pt>
                <c:pt idx="11">
                  <c:v>1.7029864967627337</c:v>
                </c:pt>
                <c:pt idx="12">
                  <c:v>1.3075829585942587</c:v>
                </c:pt>
                <c:pt idx="13">
                  <c:v>-0.51573338798113233</c:v>
                </c:pt>
                <c:pt idx="14">
                  <c:v>0.29238699481168351</c:v>
                </c:pt>
                <c:pt idx="15">
                  <c:v>2.282856138367944</c:v>
                </c:pt>
                <c:pt idx="16">
                  <c:v>2.2466537083975457</c:v>
                </c:pt>
                <c:pt idx="17">
                  <c:v>4.1668549098332459</c:v>
                </c:pt>
                <c:pt idx="18">
                  <c:v>1.5420820006707685</c:v>
                </c:pt>
                <c:pt idx="19">
                  <c:v>1.4933100421875269</c:v>
                </c:pt>
                <c:pt idx="20">
                  <c:v>-0.77020402637809826</c:v>
                </c:pt>
                <c:pt idx="21">
                  <c:v>13.721720581074653</c:v>
                </c:pt>
                <c:pt idx="22">
                  <c:v>0.4942798766037797</c:v>
                </c:pt>
                <c:pt idx="23">
                  <c:v>-0.23879205062741415</c:v>
                </c:pt>
                <c:pt idx="24">
                  <c:v>4.0796691976424215E-2</c:v>
                </c:pt>
                <c:pt idx="25">
                  <c:v>2.4278473588069391</c:v>
                </c:pt>
                <c:pt idx="26">
                  <c:v>0.65158211649717157</c:v>
                </c:pt>
                <c:pt idx="27">
                  <c:v>3.0061776467890611</c:v>
                </c:pt>
                <c:pt idx="28">
                  <c:v>1.0772665936620787</c:v>
                </c:pt>
                <c:pt idx="29">
                  <c:v>0.48601003461497538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D8-E743-B60B-97BCF152FFE2}"/>
            </c:ext>
          </c:extLst>
        </c:ser>
        <c:ser>
          <c:idx val="1"/>
          <c:order val="1"/>
          <c:tx>
            <c:strRef>
              <c:f>scf_values!$J$1</c:f>
              <c:strCache>
                <c:ptCount val="1"/>
                <c:pt idx="0">
                  <c:v>error2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scf_values!$A$2:$A$31</c:f>
              <c:strCache>
                <c:ptCount val="30"/>
                <c:pt idx="0">
                  <c:v>B2PLYP</c:v>
                </c:pt>
                <c:pt idx="1">
                  <c:v>B3LYP</c:v>
                </c:pt>
                <c:pt idx="2">
                  <c:v>B3PW91</c:v>
                </c:pt>
                <c:pt idx="3">
                  <c:v>B97D</c:v>
                </c:pt>
                <c:pt idx="4">
                  <c:v>BLYP</c:v>
                </c:pt>
                <c:pt idx="5">
                  <c:v>BMK</c:v>
                </c:pt>
                <c:pt idx="6">
                  <c:v>bpw91</c:v>
                </c:pt>
                <c:pt idx="7">
                  <c:v>CAM-B3LYP</c:v>
                </c:pt>
                <c:pt idx="8">
                  <c:v>HSE06</c:v>
                </c:pt>
                <c:pt idx="9">
                  <c:v>M05</c:v>
                </c:pt>
                <c:pt idx="10">
                  <c:v>M06</c:v>
                </c:pt>
                <c:pt idx="11">
                  <c:v>M06-2X</c:v>
                </c:pt>
                <c:pt idx="12">
                  <c:v>M06-HF</c:v>
                </c:pt>
                <c:pt idx="13">
                  <c:v>M06-L</c:v>
                </c:pt>
                <c:pt idx="14">
                  <c:v>M08-HX</c:v>
                </c:pt>
                <c:pt idx="15">
                  <c:v>MPW1PW91</c:v>
                </c:pt>
                <c:pt idx="16">
                  <c:v>n12</c:v>
                </c:pt>
                <c:pt idx="17">
                  <c:v>O3LYP</c:v>
                </c:pt>
                <c:pt idx="18">
                  <c:v>OLYP</c:v>
                </c:pt>
                <c:pt idx="19">
                  <c:v>OPBE</c:v>
                </c:pt>
                <c:pt idx="20">
                  <c:v>OTPSS</c:v>
                </c:pt>
                <c:pt idx="21">
                  <c:v>OVWN5</c:v>
                </c:pt>
                <c:pt idx="22">
                  <c:v>PBE</c:v>
                </c:pt>
                <c:pt idx="23">
                  <c:v>PBE0</c:v>
                </c:pt>
                <c:pt idx="24">
                  <c:v>svwn</c:v>
                </c:pt>
                <c:pt idx="25">
                  <c:v>TPSSh</c:v>
                </c:pt>
                <c:pt idx="26">
                  <c:v>wB97</c:v>
                </c:pt>
                <c:pt idx="27">
                  <c:v>wB97X</c:v>
                </c:pt>
                <c:pt idx="28">
                  <c:v>wB97X-D</c:v>
                </c:pt>
                <c:pt idx="29">
                  <c:v>X3LYP</c:v>
                </c:pt>
              </c:strCache>
            </c:strRef>
          </c:cat>
          <c:val>
            <c:numRef>
              <c:f>scf_values!$J$2:$J$31</c:f>
              <c:numCache>
                <c:formatCode>0.00</c:formatCode>
                <c:ptCount val="30"/>
                <c:pt idx="0">
                  <c:v>1.5385809711906515</c:v>
                </c:pt>
                <c:pt idx="1">
                  <c:v>0.32683836580805115</c:v>
                </c:pt>
                <c:pt idx="2">
                  <c:v>2.4053399243402436</c:v>
                </c:pt>
                <c:pt idx="3">
                  <c:v>4.3119555204487447</c:v>
                </c:pt>
                <c:pt idx="4">
                  <c:v>0.85892926807891556</c:v>
                </c:pt>
                <c:pt idx="5">
                  <c:v>0.71520991237023623</c:v>
                </c:pt>
                <c:pt idx="6">
                  <c:v>-0.65293504912687417</c:v>
                </c:pt>
                <c:pt idx="7">
                  <c:v>2.4661448009034541</c:v>
                </c:pt>
                <c:pt idx="8">
                  <c:v>0.3270280298432946</c:v>
                </c:pt>
                <c:pt idx="9">
                  <c:v>1.4346872545010636</c:v>
                </c:pt>
                <c:pt idx="10">
                  <c:v>1.3559510986721839</c:v>
                </c:pt>
                <c:pt idx="11">
                  <c:v>1.9259573937933596</c:v>
                </c:pt>
                <c:pt idx="12">
                  <c:v>1.5393975878112358</c:v>
                </c:pt>
                <c:pt idx="13">
                  <c:v>-0.29208220385924805</c:v>
                </c:pt>
                <c:pt idx="14">
                  <c:v>0.58640707565326466</c:v>
                </c:pt>
                <c:pt idx="15">
                  <c:v>2.5102897187172197</c:v>
                </c:pt>
                <c:pt idx="16">
                  <c:v>2.4449437897573429</c:v>
                </c:pt>
                <c:pt idx="17">
                  <c:v>4.403921355394731</c:v>
                </c:pt>
                <c:pt idx="18">
                  <c:v>1.791992266515201</c:v>
                </c:pt>
                <c:pt idx="19">
                  <c:v>1.7559280708966534</c:v>
                </c:pt>
                <c:pt idx="20">
                  <c:v>-0.5116677202165183</c:v>
                </c:pt>
                <c:pt idx="21">
                  <c:v>13.972855363683347</c:v>
                </c:pt>
                <c:pt idx="22">
                  <c:v>0.74225812710904049</c:v>
                </c:pt>
                <c:pt idx="23">
                  <c:v>-3.3038711176460733E-3</c:v>
                </c:pt>
                <c:pt idx="24">
                  <c:v>0.26003961574695933</c:v>
                </c:pt>
                <c:pt idx="25">
                  <c:v>2.6774582983312167</c:v>
                </c:pt>
                <c:pt idx="26">
                  <c:v>0.88230828636813574</c:v>
                </c:pt>
                <c:pt idx="27">
                  <c:v>3.2447135124676625</c:v>
                </c:pt>
                <c:pt idx="28">
                  <c:v>1.3106322774471235</c:v>
                </c:pt>
                <c:pt idx="29">
                  <c:v>0.72541666777038771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D8-E743-B60B-97BCF152F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4776031"/>
        <c:axId val="314777743"/>
      </c:barChart>
      <c:catAx>
        <c:axId val="314776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77743"/>
        <c:crosses val="autoZero"/>
        <c:auto val="1"/>
        <c:lblAlgn val="ctr"/>
        <c:lblOffset val="100"/>
        <c:noMultiLvlLbl val="0"/>
      </c:catAx>
      <c:valAx>
        <c:axId val="31477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76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762000</xdr:colOff>
      <xdr:row>1</xdr:row>
      <xdr:rowOff>71120</xdr:rowOff>
    </xdr:from>
    <xdr:to>
      <xdr:col>20</xdr:col>
      <xdr:colOff>782320</xdr:colOff>
      <xdr:row>26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50E512-8871-C8B0-C32B-74E3B3BBD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651933</xdr:colOff>
      <xdr:row>27</xdr:row>
      <xdr:rowOff>50798</xdr:rowOff>
    </xdr:from>
    <xdr:to>
      <xdr:col>25</xdr:col>
      <xdr:colOff>389466</xdr:colOff>
      <xdr:row>69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259EB0-665A-B679-CFB2-EA1FE61977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zoomScale="163" workbookViewId="0">
      <selection activeCell="E24" sqref="E24"/>
    </sheetView>
  </sheetViews>
  <sheetFormatPr baseColWidth="10" defaultRowHeight="16" x14ac:dyDescent="0.2"/>
  <cols>
    <col min="4" max="4" width="11.6640625" bestFit="1" customWidth="1"/>
    <col min="5" max="5" width="16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33</v>
      </c>
      <c r="E1" t="s">
        <v>34</v>
      </c>
      <c r="F1" t="s">
        <v>35</v>
      </c>
      <c r="G1" s="2" t="s">
        <v>36</v>
      </c>
      <c r="H1" t="s">
        <v>37</v>
      </c>
      <c r="I1" t="s">
        <v>38</v>
      </c>
      <c r="J1" t="s">
        <v>39</v>
      </c>
    </row>
    <row r="2" spans="1:10" x14ac:dyDescent="0.2">
      <c r="A2" t="s">
        <v>26</v>
      </c>
      <c r="B2">
        <v>-2636.4822236</v>
      </c>
      <c r="C2">
        <v>-2636.2499890899999</v>
      </c>
      <c r="D2">
        <f t="shared" ref="D2:D31" si="0">(B2-C2)*2625.5*1000</f>
        <v>-609731.70600533008</v>
      </c>
      <c r="E2" s="1">
        <f t="shared" ref="E2:E31" si="1">-D2/(96485*1)-1.24-3.25+0.2</f>
        <v>2.0294455719057893</v>
      </c>
      <c r="F2" s="1">
        <f t="shared" ref="F2:F31" si="2">E2-0.77</f>
        <v>1.2594455719057893</v>
      </c>
      <c r="G2" s="2">
        <v>-1.0258E-2</v>
      </c>
      <c r="H2">
        <f>(B2-C2+G2)*2625.5*1000</f>
        <v>-636664.08500533004</v>
      </c>
      <c r="I2" s="1">
        <f>-H2/(96485*1)-1.24-3.25+0.2</f>
        <v>2.3085809711906515</v>
      </c>
      <c r="J2" s="1">
        <f>I2-0.77</f>
        <v>1.5385809711906515</v>
      </c>
    </row>
    <row r="3" spans="1:10" x14ac:dyDescent="0.2">
      <c r="A3" t="s">
        <v>15</v>
      </c>
      <c r="B3">
        <v>-2639.3258893699999</v>
      </c>
      <c r="C3">
        <v>-2639.1365574199999</v>
      </c>
      <c r="D3">
        <f t="shared" si="0"/>
        <v>-497091.03472498985</v>
      </c>
      <c r="E3" s="1">
        <f t="shared" si="1"/>
        <v>0.86200326190589016</v>
      </c>
      <c r="F3" s="1">
        <f t="shared" si="2"/>
        <v>9.2003261905890144E-2</v>
      </c>
      <c r="G3" s="2">
        <v>-8.6300000000000005E-3</v>
      </c>
      <c r="H3">
        <f t="shared" ref="H3:H31" si="3">(B3-C3+G3)*2625.5*1000</f>
        <v>-519749.09972498985</v>
      </c>
      <c r="I3" s="1">
        <f t="shared" ref="I3:I31" si="4">-H3/(96485*1)-1.24-3.25+0.2</f>
        <v>1.0968383658080512</v>
      </c>
      <c r="J3" s="1">
        <f t="shared" ref="J3:J31" si="5">I3-0.77</f>
        <v>0.32683836580805115</v>
      </c>
    </row>
    <row r="4" spans="1:10" x14ac:dyDescent="0.2">
      <c r="A4" t="s">
        <v>4</v>
      </c>
      <c r="B4">
        <v>-2638.7628785699999</v>
      </c>
      <c r="C4">
        <v>-2638.4965553699999</v>
      </c>
      <c r="D4">
        <f t="shared" si="0"/>
        <v>-699231.56159996847</v>
      </c>
      <c r="E4" s="1">
        <f t="shared" si="1"/>
        <v>2.9570494024974705</v>
      </c>
      <c r="F4" s="1">
        <f t="shared" si="2"/>
        <v>2.1870494024974705</v>
      </c>
      <c r="G4" s="2">
        <v>-8.0219999999999996E-3</v>
      </c>
      <c r="H4">
        <f t="shared" si="3"/>
        <v>-720293.32259996841</v>
      </c>
      <c r="I4" s="1">
        <f t="shared" si="4"/>
        <v>3.1753399243402436</v>
      </c>
      <c r="J4" s="1">
        <f t="shared" si="5"/>
        <v>2.4053399243402436</v>
      </c>
    </row>
    <row r="5" spans="1:10" x14ac:dyDescent="0.2">
      <c r="A5" t="s">
        <v>10</v>
      </c>
      <c r="B5">
        <v>-2639.0420902400001</v>
      </c>
      <c r="C5">
        <v>-2638.7076704599999</v>
      </c>
      <c r="D5">
        <f t="shared" si="0"/>
        <v>-878019.13239049714</v>
      </c>
      <c r="E5" s="1">
        <f t="shared" si="1"/>
        <v>4.8100583758148643</v>
      </c>
      <c r="F5" s="1">
        <f t="shared" si="2"/>
        <v>4.0400583758148638</v>
      </c>
      <c r="G5" s="2">
        <v>-9.9919999999999991E-3</v>
      </c>
      <c r="H5">
        <f t="shared" si="3"/>
        <v>-904253.12839049718</v>
      </c>
      <c r="I5" s="1">
        <f t="shared" si="4"/>
        <v>5.0819555204487452</v>
      </c>
      <c r="J5" s="1">
        <f t="shared" si="5"/>
        <v>4.3119555204487447</v>
      </c>
    </row>
    <row r="6" spans="1:10" x14ac:dyDescent="0.2">
      <c r="A6" t="s">
        <v>14</v>
      </c>
      <c r="B6">
        <v>-2639.0112593600002</v>
      </c>
      <c r="C6">
        <v>-2638.8025944999999</v>
      </c>
      <c r="D6">
        <f t="shared" si="0"/>
        <v>-547849.5899305942</v>
      </c>
      <c r="E6" s="1">
        <f t="shared" si="1"/>
        <v>1.3880804262900364</v>
      </c>
      <c r="F6" s="1">
        <f t="shared" si="2"/>
        <v>0.61808042629003634</v>
      </c>
      <c r="G6" s="2">
        <v>-8.8509999999999995E-3</v>
      </c>
      <c r="H6">
        <f t="shared" si="3"/>
        <v>-571087.89043059421</v>
      </c>
      <c r="I6" s="1">
        <f t="shared" si="4"/>
        <v>1.6289292680789156</v>
      </c>
      <c r="J6" s="1">
        <f t="shared" si="5"/>
        <v>0.85892926807891556</v>
      </c>
    </row>
    <row r="7" spans="1:10" x14ac:dyDescent="0.2">
      <c r="A7" t="s">
        <v>8</v>
      </c>
      <c r="B7">
        <v>-2638.0090700000001</v>
      </c>
      <c r="C7">
        <v>-2637.80545471</v>
      </c>
      <c r="D7">
        <f t="shared" si="0"/>
        <v>-534591.94389504229</v>
      </c>
      <c r="E7" s="1">
        <f t="shared" si="1"/>
        <v>1.2506741347882293</v>
      </c>
      <c r="F7" s="1">
        <f t="shared" si="2"/>
        <v>0.48067413478822929</v>
      </c>
      <c r="G7" s="2">
        <v>-8.6189999999999999E-3</v>
      </c>
      <c r="H7">
        <f t="shared" si="3"/>
        <v>-557221.12839504227</v>
      </c>
      <c r="I7" s="1">
        <f t="shared" si="4"/>
        <v>1.4852099123702363</v>
      </c>
      <c r="J7" s="1">
        <f t="shared" si="5"/>
        <v>0.71520991237023623</v>
      </c>
    </row>
    <row r="8" spans="1:10" x14ac:dyDescent="0.2">
      <c r="A8" t="s">
        <v>12</v>
      </c>
      <c r="B8">
        <v>-2639.1266406899999</v>
      </c>
      <c r="C8">
        <v>-2638.9734296199999</v>
      </c>
      <c r="D8">
        <f t="shared" si="0"/>
        <v>-402255.6642849936</v>
      </c>
      <c r="E8" s="1">
        <f t="shared" si="1"/>
        <v>-0.12089947364882042</v>
      </c>
      <c r="F8" s="1">
        <f t="shared" si="2"/>
        <v>-0.89089947364882049</v>
      </c>
      <c r="G8" s="2">
        <v>-8.7449999999999993E-3</v>
      </c>
      <c r="H8">
        <f t="shared" si="3"/>
        <v>-425215.6617849936</v>
      </c>
      <c r="I8" s="1">
        <f t="shared" si="4"/>
        <v>0.11706495087312591</v>
      </c>
      <c r="J8" s="1">
        <f t="shared" si="5"/>
        <v>-0.65293504912687417</v>
      </c>
    </row>
    <row r="9" spans="1:10" x14ac:dyDescent="0.2">
      <c r="A9" t="s">
        <v>29</v>
      </c>
      <c r="B9">
        <v>-2638.8759989499999</v>
      </c>
      <c r="C9">
        <v>-2638.6082332199999</v>
      </c>
      <c r="D9">
        <f t="shared" si="0"/>
        <v>-703018.92411516979</v>
      </c>
      <c r="E9" s="1">
        <f t="shared" si="1"/>
        <v>2.9963027840096368</v>
      </c>
      <c r="F9" s="1">
        <f t="shared" si="2"/>
        <v>2.2263027840096368</v>
      </c>
      <c r="G9" s="2">
        <v>-8.8140000000000007E-3</v>
      </c>
      <c r="H9">
        <f t="shared" si="3"/>
        <v>-726160.0811151698</v>
      </c>
      <c r="I9" s="1">
        <f t="shared" si="4"/>
        <v>3.2361448009034541</v>
      </c>
      <c r="J9" s="1">
        <f t="shared" si="5"/>
        <v>2.4661448009034541</v>
      </c>
    </row>
    <row r="10" spans="1:10" x14ac:dyDescent="0.2">
      <c r="A10" t="s">
        <v>6</v>
      </c>
      <c r="B10">
        <v>-2637.6170284499999</v>
      </c>
      <c r="C10">
        <v>-2637.4276215300001</v>
      </c>
      <c r="D10">
        <f t="shared" si="0"/>
        <v>-497287.86845943023</v>
      </c>
      <c r="E10" s="1">
        <f t="shared" si="1"/>
        <v>0.86404330682935426</v>
      </c>
      <c r="F10" s="1">
        <f t="shared" si="2"/>
        <v>9.4043306829354245E-2</v>
      </c>
      <c r="G10" s="2">
        <v>-8.5620000000000002E-3</v>
      </c>
      <c r="H10">
        <f t="shared" si="3"/>
        <v>-519767.39945943031</v>
      </c>
      <c r="I10" s="1">
        <f t="shared" si="4"/>
        <v>1.0970280298432946</v>
      </c>
      <c r="J10" s="1">
        <f t="shared" si="5"/>
        <v>0.3270280298432946</v>
      </c>
    </row>
    <row r="11" spans="1:10" x14ac:dyDescent="0.2">
      <c r="A11" t="s">
        <v>16</v>
      </c>
      <c r="B11">
        <v>-2638.7407252100002</v>
      </c>
      <c r="C11">
        <v>-2638.50996571</v>
      </c>
      <c r="D11">
        <f t="shared" si="0"/>
        <v>-605859.06725053524</v>
      </c>
      <c r="E11" s="1">
        <f t="shared" si="1"/>
        <v>1.9893083614088745</v>
      </c>
      <c r="F11" s="1">
        <f t="shared" si="2"/>
        <v>1.2193083614088744</v>
      </c>
      <c r="G11" s="2">
        <v>-7.9150000000000002E-3</v>
      </c>
      <c r="H11">
        <f t="shared" si="3"/>
        <v>-626639.89975053514</v>
      </c>
      <c r="I11" s="1">
        <f t="shared" si="4"/>
        <v>2.2046872545010636</v>
      </c>
      <c r="J11" s="1">
        <f t="shared" si="5"/>
        <v>1.4346872545010636</v>
      </c>
    </row>
    <row r="12" spans="1:10" x14ac:dyDescent="0.2">
      <c r="A12" t="s">
        <v>11</v>
      </c>
      <c r="B12">
        <v>-2638.5921774200001</v>
      </c>
      <c r="C12">
        <v>-2638.36402641</v>
      </c>
      <c r="D12">
        <f t="shared" si="0"/>
        <v>-599010.47675538575</v>
      </c>
      <c r="E12" s="1">
        <f t="shared" si="1"/>
        <v>1.9183274784203321</v>
      </c>
      <c r="F12" s="1">
        <f t="shared" si="2"/>
        <v>1.1483274784203321</v>
      </c>
      <c r="G12" s="2">
        <v>-7.6299999999999996E-3</v>
      </c>
      <c r="H12">
        <f t="shared" si="3"/>
        <v>-619043.0417553857</v>
      </c>
      <c r="I12" s="1">
        <f t="shared" si="4"/>
        <v>2.1259510986721839</v>
      </c>
      <c r="J12" s="1">
        <f t="shared" si="5"/>
        <v>1.3559510986721839</v>
      </c>
    </row>
    <row r="13" spans="1:10" x14ac:dyDescent="0.2">
      <c r="A13" t="s">
        <v>30</v>
      </c>
      <c r="B13">
        <v>-2638.6227753399999</v>
      </c>
      <c r="C13">
        <v>-2638.3742410599998</v>
      </c>
      <c r="D13">
        <f t="shared" si="0"/>
        <v>-652526.75214015238</v>
      </c>
      <c r="E13" s="1">
        <f t="shared" si="1"/>
        <v>2.4729864967627337</v>
      </c>
      <c r="F13" s="1">
        <f t="shared" si="2"/>
        <v>1.7029864967627337</v>
      </c>
      <c r="G13" s="2">
        <v>-8.1939999999999999E-3</v>
      </c>
      <c r="H13">
        <f t="shared" si="3"/>
        <v>-674040.09914015234</v>
      </c>
      <c r="I13" s="1">
        <f t="shared" si="4"/>
        <v>2.6959573937933596</v>
      </c>
      <c r="J13" s="1">
        <f t="shared" si="5"/>
        <v>1.9259573937933596</v>
      </c>
    </row>
    <row r="14" spans="1:10" x14ac:dyDescent="0.2">
      <c r="A14" t="s">
        <v>25</v>
      </c>
      <c r="B14">
        <v>-2638.6575561899999</v>
      </c>
      <c r="C14">
        <v>-2638.4235526699999</v>
      </c>
      <c r="D14">
        <f t="shared" si="0"/>
        <v>-614376.24175996706</v>
      </c>
      <c r="E14" s="1">
        <f t="shared" si="1"/>
        <v>2.0775829585942587</v>
      </c>
      <c r="F14" s="1">
        <f t="shared" si="2"/>
        <v>1.3075829585942587</v>
      </c>
      <c r="G14" s="2">
        <v>-8.5190000000000005E-3</v>
      </c>
      <c r="H14">
        <f t="shared" si="3"/>
        <v>-636742.8762599671</v>
      </c>
      <c r="I14" s="1">
        <f t="shared" si="4"/>
        <v>2.3093975878112358</v>
      </c>
      <c r="J14" s="1">
        <f t="shared" si="5"/>
        <v>1.5393975878112358</v>
      </c>
    </row>
    <row r="15" spans="1:10" x14ac:dyDescent="0.2">
      <c r="A15" t="s">
        <v>32</v>
      </c>
      <c r="B15">
        <v>-2638.9899108700001</v>
      </c>
      <c r="C15">
        <v>-2638.8229127499999</v>
      </c>
      <c r="D15">
        <f t="shared" si="0"/>
        <v>-438453.56406064046</v>
      </c>
      <c r="E15" s="1">
        <f t="shared" si="1"/>
        <v>0.25426661201886774</v>
      </c>
      <c r="F15" s="1">
        <f t="shared" si="2"/>
        <v>-0.51573338798113233</v>
      </c>
      <c r="G15" s="2">
        <v>-8.2190000000000006E-3</v>
      </c>
      <c r="H15">
        <f t="shared" si="3"/>
        <v>-460032.54856064048</v>
      </c>
      <c r="I15" s="1">
        <f t="shared" si="4"/>
        <v>0.47791779614075197</v>
      </c>
      <c r="J15" s="1">
        <f t="shared" si="5"/>
        <v>-0.29208220385924805</v>
      </c>
    </row>
    <row r="16" spans="1:10" x14ac:dyDescent="0.2">
      <c r="A16" t="s">
        <v>17</v>
      </c>
      <c r="B16">
        <v>-2638.6499807499999</v>
      </c>
      <c r="C16">
        <v>-2638.4532848600002</v>
      </c>
      <c r="D16">
        <f t="shared" si="0"/>
        <v>-516425.05919440533</v>
      </c>
      <c r="E16" s="1">
        <f t="shared" si="1"/>
        <v>1.0623869948116835</v>
      </c>
      <c r="F16" s="1">
        <f t="shared" si="2"/>
        <v>0.29238699481168351</v>
      </c>
      <c r="G16" s="2">
        <v>-1.0805E-2</v>
      </c>
      <c r="H16">
        <f t="shared" si="3"/>
        <v>-544793.5866944053</v>
      </c>
      <c r="I16" s="1">
        <f t="shared" si="4"/>
        <v>1.3564070756532647</v>
      </c>
      <c r="J16" s="1">
        <f t="shared" si="5"/>
        <v>0.58640707565326466</v>
      </c>
    </row>
    <row r="17" spans="1:10" x14ac:dyDescent="0.2">
      <c r="A17" t="s">
        <v>28</v>
      </c>
      <c r="B17">
        <v>-2638.9259775099999</v>
      </c>
      <c r="C17">
        <v>-2638.6561334899998</v>
      </c>
      <c r="D17">
        <f t="shared" si="0"/>
        <v>-708475.47451043106</v>
      </c>
      <c r="E17" s="1">
        <f t="shared" si="1"/>
        <v>3.052856138367944</v>
      </c>
      <c r="F17" s="1">
        <f t="shared" si="2"/>
        <v>2.282856138367944</v>
      </c>
      <c r="G17" s="2">
        <v>-8.3580000000000008E-3</v>
      </c>
      <c r="H17">
        <f t="shared" si="3"/>
        <v>-730419.40351043094</v>
      </c>
      <c r="I17" s="1">
        <f t="shared" si="4"/>
        <v>3.2802897187172197</v>
      </c>
      <c r="J17" s="1">
        <f t="shared" si="5"/>
        <v>2.5102897187172197</v>
      </c>
    </row>
    <row r="18" spans="1:10" x14ac:dyDescent="0.2">
      <c r="A18" t="s">
        <v>22</v>
      </c>
      <c r="B18">
        <v>-2638.7704837000001</v>
      </c>
      <c r="C18">
        <v>-2638.5019700900002</v>
      </c>
      <c r="D18">
        <f t="shared" si="0"/>
        <v>-704982.48305473721</v>
      </c>
      <c r="E18" s="1">
        <f t="shared" si="1"/>
        <v>3.0166537083975458</v>
      </c>
      <c r="F18" s="1">
        <f t="shared" si="2"/>
        <v>2.2466537083975457</v>
      </c>
      <c r="G18" s="2">
        <v>-7.2870000000000001E-3</v>
      </c>
      <c r="H18">
        <f t="shared" si="3"/>
        <v>-724114.50155473722</v>
      </c>
      <c r="I18" s="1">
        <f t="shared" si="4"/>
        <v>3.214943789757343</v>
      </c>
      <c r="J18" s="1">
        <f t="shared" si="5"/>
        <v>2.4449437897573429</v>
      </c>
    </row>
    <row r="19" spans="1:10" x14ac:dyDescent="0.2">
      <c r="A19" t="s">
        <v>24</v>
      </c>
      <c r="B19">
        <v>-2638.9996115399999</v>
      </c>
      <c r="C19">
        <v>-2638.6605320899998</v>
      </c>
      <c r="D19">
        <f t="shared" si="0"/>
        <v>-890253.09597526072</v>
      </c>
      <c r="E19" s="1">
        <f t="shared" si="1"/>
        <v>4.9368549098332464</v>
      </c>
      <c r="F19" s="1">
        <f t="shared" si="2"/>
        <v>4.1668549098332459</v>
      </c>
      <c r="G19" s="2">
        <v>-8.7119999999999993E-3</v>
      </c>
      <c r="H19">
        <f t="shared" si="3"/>
        <v>-913126.45197526074</v>
      </c>
      <c r="I19" s="1">
        <f t="shared" si="4"/>
        <v>5.1739213553947314</v>
      </c>
      <c r="J19" s="1">
        <f t="shared" si="5"/>
        <v>4.403921355394731</v>
      </c>
    </row>
    <row r="20" spans="1:10" x14ac:dyDescent="0.2">
      <c r="A20" t="s">
        <v>18</v>
      </c>
      <c r="B20">
        <v>-2639.0234518100001</v>
      </c>
      <c r="C20">
        <v>-2638.7808306400002</v>
      </c>
      <c r="D20">
        <f t="shared" si="0"/>
        <v>-637001.8818347191</v>
      </c>
      <c r="E20" s="1">
        <f t="shared" si="1"/>
        <v>2.3120820006707685</v>
      </c>
      <c r="F20" s="1">
        <f t="shared" si="2"/>
        <v>1.5420820006707685</v>
      </c>
      <c r="G20" s="2">
        <v>-9.1839999999999995E-3</v>
      </c>
      <c r="H20">
        <f t="shared" si="3"/>
        <v>-661114.47383471916</v>
      </c>
      <c r="I20" s="1">
        <f t="shared" si="4"/>
        <v>2.5619922665152011</v>
      </c>
      <c r="J20" s="1">
        <f t="shared" si="5"/>
        <v>1.791992266515201</v>
      </c>
    </row>
    <row r="21" spans="1:10" x14ac:dyDescent="0.2">
      <c r="A21" t="s">
        <v>3</v>
      </c>
      <c r="B21">
        <v>-2638.7832685100002</v>
      </c>
      <c r="C21">
        <v>-2638.54243967</v>
      </c>
      <c r="D21">
        <f t="shared" si="0"/>
        <v>-632296.11942046357</v>
      </c>
      <c r="E21" s="1">
        <f t="shared" si="1"/>
        <v>2.263310042187527</v>
      </c>
      <c r="F21" s="1">
        <f t="shared" si="2"/>
        <v>1.4933100421875269</v>
      </c>
      <c r="G21" s="2">
        <v>-9.6509999999999999E-3</v>
      </c>
      <c r="H21">
        <f t="shared" si="3"/>
        <v>-657634.8199204636</v>
      </c>
      <c r="I21" s="1">
        <f t="shared" si="4"/>
        <v>2.5259280708966534</v>
      </c>
      <c r="J21" s="1">
        <f t="shared" si="5"/>
        <v>1.7559280708966534</v>
      </c>
    </row>
    <row r="22" spans="1:10" x14ac:dyDescent="0.2">
      <c r="A22" t="s">
        <v>13</v>
      </c>
      <c r="B22">
        <v>-2638.7420055900002</v>
      </c>
      <c r="C22">
        <v>-2638.5843590600002</v>
      </c>
      <c r="D22">
        <f t="shared" si="0"/>
        <v>-413900.9645149092</v>
      </c>
      <c r="E22" s="1">
        <f t="shared" si="1"/>
        <v>-2.0402637809818769E-4</v>
      </c>
      <c r="F22" s="1">
        <f t="shared" si="2"/>
        <v>-0.77020402637809826</v>
      </c>
      <c r="G22" s="2">
        <v>-9.5010000000000008E-3</v>
      </c>
      <c r="H22">
        <f t="shared" si="3"/>
        <v>-438845.84001490922</v>
      </c>
      <c r="I22" s="1">
        <f t="shared" si="4"/>
        <v>0.25833227978348178</v>
      </c>
      <c r="J22" s="1">
        <f t="shared" si="5"/>
        <v>-0.5116677202165183</v>
      </c>
    </row>
    <row r="23" spans="1:10" x14ac:dyDescent="0.2">
      <c r="A23" t="s">
        <v>20</v>
      </c>
      <c r="B23">
        <v>-2645.76130896</v>
      </c>
      <c r="C23">
        <v>-2645.07109593</v>
      </c>
      <c r="D23">
        <f t="shared" si="0"/>
        <v>-1812154.3102649879</v>
      </c>
      <c r="E23" s="1">
        <f t="shared" si="1"/>
        <v>14.491720581074652</v>
      </c>
      <c r="F23" s="1">
        <f t="shared" si="2"/>
        <v>13.721720581074653</v>
      </c>
      <c r="G23" s="2">
        <v>-9.2289999999999994E-3</v>
      </c>
      <c r="H23">
        <f t="shared" si="3"/>
        <v>-1836385.0497649878</v>
      </c>
      <c r="I23" s="1">
        <f t="shared" si="4"/>
        <v>14.742855363683347</v>
      </c>
      <c r="J23" s="1">
        <f t="shared" si="5"/>
        <v>13.972855363683347</v>
      </c>
    </row>
    <row r="24" spans="1:10" x14ac:dyDescent="0.2">
      <c r="A24" t="s">
        <v>21</v>
      </c>
      <c r="B24">
        <v>-2637.4808551699998</v>
      </c>
      <c r="C24">
        <v>-2637.2767398800002</v>
      </c>
      <c r="D24">
        <f t="shared" si="0"/>
        <v>-535904.69389411574</v>
      </c>
      <c r="E24" s="1">
        <f t="shared" si="1"/>
        <v>1.2642798766037797</v>
      </c>
      <c r="F24" s="1">
        <f>E24-0.77</f>
        <v>0.4942798766037797</v>
      </c>
      <c r="G24" s="2">
        <v>-9.1129999999999996E-3</v>
      </c>
      <c r="H24">
        <f t="shared" si="3"/>
        <v>-559830.87539411581</v>
      </c>
      <c r="I24" s="1">
        <f t="shared" si="4"/>
        <v>1.5122581271090405</v>
      </c>
      <c r="J24" s="1">
        <f t="shared" si="5"/>
        <v>0.74225812710904049</v>
      </c>
    </row>
    <row r="25" spans="1:10" x14ac:dyDescent="0.2">
      <c r="A25" t="s">
        <v>19</v>
      </c>
      <c r="B25">
        <v>-2637.5179778800002</v>
      </c>
      <c r="C25">
        <v>-2637.3408023900001</v>
      </c>
      <c r="D25">
        <f t="shared" si="0"/>
        <v>-465174.24899521394</v>
      </c>
      <c r="E25" s="1">
        <f t="shared" si="1"/>
        <v>0.53120794937258586</v>
      </c>
      <c r="F25" s="1">
        <f t="shared" si="2"/>
        <v>-0.23879205062741415</v>
      </c>
      <c r="G25" s="2">
        <v>-8.6540000000000002E-3</v>
      </c>
      <c r="H25">
        <f t="shared" si="3"/>
        <v>-487895.32599521393</v>
      </c>
      <c r="I25" s="1">
        <f t="shared" si="4"/>
        <v>0.76669612888235394</v>
      </c>
      <c r="J25" s="1">
        <f t="shared" si="5"/>
        <v>-3.3038711176460733E-3</v>
      </c>
    </row>
    <row r="26" spans="1:10" x14ac:dyDescent="0.2">
      <c r="A26" t="s">
        <v>5</v>
      </c>
      <c r="B26">
        <v>-2630.7384926</v>
      </c>
      <c r="C26">
        <v>-2630.5510424499998</v>
      </c>
      <c r="D26">
        <f t="shared" si="0"/>
        <v>-492150.36882534536</v>
      </c>
      <c r="E26" s="1">
        <f t="shared" si="1"/>
        <v>0.81079669197642423</v>
      </c>
      <c r="F26" s="1">
        <f t="shared" si="2"/>
        <v>4.0796691976424215E-2</v>
      </c>
      <c r="G26" s="2">
        <v>-8.0569999999999999E-3</v>
      </c>
      <c r="H26">
        <f t="shared" si="3"/>
        <v>-513304.02232534537</v>
      </c>
      <c r="I26" s="1">
        <f t="shared" si="4"/>
        <v>1.0300396157469593</v>
      </c>
      <c r="J26" s="1">
        <f t="shared" si="5"/>
        <v>0.26003961574695933</v>
      </c>
    </row>
    <row r="27" spans="1:10" x14ac:dyDescent="0.2">
      <c r="A27" t="s">
        <v>31</v>
      </c>
      <c r="B27">
        <v>-2639.1293957299999</v>
      </c>
      <c r="C27">
        <v>-2638.8542234000001</v>
      </c>
      <c r="D27">
        <f t="shared" si="0"/>
        <v>-722464.95241448749</v>
      </c>
      <c r="E27" s="1">
        <f t="shared" si="1"/>
        <v>3.1978473588069392</v>
      </c>
      <c r="F27" s="1">
        <f t="shared" si="2"/>
        <v>2.4278473588069391</v>
      </c>
      <c r="G27" s="2">
        <v>-9.1730000000000006E-3</v>
      </c>
      <c r="H27">
        <f t="shared" si="3"/>
        <v>-746548.66391448746</v>
      </c>
      <c r="I27" s="1">
        <f t="shared" si="4"/>
        <v>3.4474582983312168</v>
      </c>
      <c r="J27" s="1">
        <f t="shared" si="5"/>
        <v>2.6774582983312167</v>
      </c>
    </row>
    <row r="28" spans="1:10" x14ac:dyDescent="0.2">
      <c r="A28" t="s">
        <v>7</v>
      </c>
      <c r="B28">
        <v>-2639.0604970899999</v>
      </c>
      <c r="C28">
        <v>-2638.8506010699998</v>
      </c>
      <c r="D28">
        <f t="shared" si="0"/>
        <v>-551082.00051022961</v>
      </c>
      <c r="E28" s="1">
        <f t="shared" si="1"/>
        <v>1.4215821164971716</v>
      </c>
      <c r="F28" s="1">
        <f t="shared" si="2"/>
        <v>0.65158211649717157</v>
      </c>
      <c r="G28" s="2">
        <v>-8.4790000000000004E-3</v>
      </c>
      <c r="H28">
        <f t="shared" si="3"/>
        <v>-573343.61501022964</v>
      </c>
      <c r="I28" s="1">
        <f t="shared" si="4"/>
        <v>1.6523082863681358</v>
      </c>
      <c r="J28" s="1">
        <f t="shared" si="5"/>
        <v>0.88230828636813574</v>
      </c>
    </row>
    <row r="29" spans="1:10" x14ac:dyDescent="0.2">
      <c r="A29" t="s">
        <v>9</v>
      </c>
      <c r="B29">
        <v>-2638.9113877</v>
      </c>
      <c r="C29">
        <v>-2638.6149621999998</v>
      </c>
      <c r="D29">
        <f t="shared" si="0"/>
        <v>-778265.15025044256</v>
      </c>
      <c r="E29" s="1">
        <f t="shared" si="1"/>
        <v>3.7761776467890611</v>
      </c>
      <c r="F29" s="1">
        <f t="shared" si="2"/>
        <v>3.0061776467890611</v>
      </c>
      <c r="G29" s="2">
        <v>-8.7659999999999995E-3</v>
      </c>
      <c r="H29">
        <f t="shared" si="3"/>
        <v>-801280.28325044247</v>
      </c>
      <c r="I29" s="1">
        <f t="shared" si="4"/>
        <v>4.0147135124676625</v>
      </c>
      <c r="J29" s="1">
        <f t="shared" si="5"/>
        <v>3.2447135124676625</v>
      </c>
    </row>
    <row r="30" spans="1:10" x14ac:dyDescent="0.2">
      <c r="A30" t="s">
        <v>23</v>
      </c>
      <c r="B30">
        <v>-2638.8469415</v>
      </c>
      <c r="C30">
        <v>-2638.6214019200002</v>
      </c>
      <c r="D30">
        <f t="shared" si="0"/>
        <v>-592154.16728948569</v>
      </c>
      <c r="E30" s="1">
        <f t="shared" si="1"/>
        <v>1.8472665936620787</v>
      </c>
      <c r="F30" s="1">
        <f t="shared" si="2"/>
        <v>1.0772665936620787</v>
      </c>
      <c r="G30" s="2">
        <v>-8.5760000000000003E-3</v>
      </c>
      <c r="H30">
        <f t="shared" si="3"/>
        <v>-614670.45528948575</v>
      </c>
      <c r="I30" s="1">
        <f t="shared" si="4"/>
        <v>2.0806322774471235</v>
      </c>
      <c r="J30" s="1">
        <f t="shared" si="5"/>
        <v>1.3106322774471235</v>
      </c>
    </row>
    <row r="31" spans="1:10" x14ac:dyDescent="0.2">
      <c r="A31" t="s">
        <v>27</v>
      </c>
      <c r="B31">
        <v>-2638.7025570999999</v>
      </c>
      <c r="C31">
        <v>-2638.49874572</v>
      </c>
      <c r="D31">
        <f t="shared" si="0"/>
        <v>-535106.77818982594</v>
      </c>
      <c r="E31" s="1">
        <f t="shared" si="1"/>
        <v>1.2560100346149754</v>
      </c>
      <c r="F31" s="1">
        <f t="shared" si="2"/>
        <v>0.48601003461497538</v>
      </c>
      <c r="G31" s="2">
        <v>-8.7980000000000003E-3</v>
      </c>
      <c r="H31">
        <f t="shared" si="3"/>
        <v>-558205.92718982592</v>
      </c>
      <c r="I31" s="1">
        <f t="shared" si="4"/>
        <v>1.4954166677703877</v>
      </c>
      <c r="J31" s="1">
        <f t="shared" si="5"/>
        <v>0.72541666777038771</v>
      </c>
    </row>
  </sheetData>
  <sortState xmlns:xlrd2="http://schemas.microsoft.com/office/spreadsheetml/2017/richdata2" ref="A2:F33">
    <sortCondition ref="A1:A33"/>
  </sortState>
  <pageMargins left="0.75" right="0.75" top="1" bottom="1" header="0.5" footer="0.5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scf_values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Harb, Hassan</cp:lastModifiedBy>
  <dcterms:created xsi:type="dcterms:W3CDTF">2024-05-15T02:26:41Z</dcterms:created>
  <dcterms:modified xsi:type="dcterms:W3CDTF">2024-05-21T04:24:50Z</dcterms:modified>
</cp:coreProperties>
</file>