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76acd1211cc35f/Documents/Udacity Business Analytics Nanodegree/"/>
    </mc:Choice>
  </mc:AlternateContent>
  <xr:revisionPtr revIDLastSave="777" documentId="8_{29D665A0-2D24-4B27-8AA6-4527242FCCD3}" xr6:coauthVersionLast="47" xr6:coauthVersionMax="47" xr10:uidLastSave="{C2A84E8E-604D-4292-8490-D408B291D22F}"/>
  <bookViews>
    <workbookView xWindow="-120" yWindow="-120" windowWidth="29040" windowHeight="15720" activeTab="3" xr2:uid="{00000000-000D-0000-FFFF-FFFF00000000}"/>
  </bookViews>
  <sheets>
    <sheet name="Data File" sheetId="1" r:id="rId1"/>
    <sheet name="Ticker Symbols" sheetId="6" state="hidden" r:id="rId2"/>
    <sheet name="Summary Statistics" sheetId="2" r:id="rId3"/>
    <sheet name="Profit and Loss Statement" sheetId="3" r:id="rId4"/>
    <sheet name="Forecast Model" sheetId="4" r:id="rId5"/>
  </sheets>
  <definedNames>
    <definedName name="_xlnm._FilterDatabase" localSheetId="0" hidden="1">'Data File'!$A$1:$K$1711</definedName>
    <definedName name="cases_">'Forecast Model'!$D$25:$D$27</definedName>
    <definedName name="COGS_">'Data File'!$F:$F</definedName>
    <definedName name="other_operating_items">'Data File'!$I:$I</definedName>
    <definedName name="R_and_D">'Data File'!$H:$H</definedName>
    <definedName name="SGA_">'Data File'!$G:$G</definedName>
    <definedName name="ticker_symbol">'Data File'!$B:$B</definedName>
    <definedName name="ticker_symbol_">'Ticker Symbols'!$C$4:$C$433</definedName>
    <definedName name="total_revenue">'Data File'!$E:$E</definedName>
    <definedName name="years_">'Data File'!$C:$C</definedName>
  </definedName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4" l="1"/>
  <c r="I18" i="4"/>
  <c r="J17" i="4"/>
  <c r="I17" i="4"/>
  <c r="J16" i="4"/>
  <c r="I16" i="4"/>
  <c r="I4" i="4" s="1"/>
  <c r="I11" i="4" s="1"/>
  <c r="J29" i="4"/>
  <c r="I29" i="4"/>
  <c r="I26" i="4"/>
  <c r="J34" i="4"/>
  <c r="I34" i="4"/>
  <c r="J30" i="4"/>
  <c r="I30" i="4"/>
  <c r="J26" i="4"/>
  <c r="H9" i="4" a="1"/>
  <c r="H9" i="4" s="1"/>
  <c r="G9" i="4" a="1"/>
  <c r="G9" i="4" s="1"/>
  <c r="F9" i="4" a="1"/>
  <c r="F9" i="4" s="1"/>
  <c r="E9" i="4" a="1"/>
  <c r="E9" i="4" s="1"/>
  <c r="H8" i="4" a="1"/>
  <c r="H8" i="4" s="1"/>
  <c r="G8" i="4" a="1"/>
  <c r="G8" i="4" s="1"/>
  <c r="F8" i="4" a="1"/>
  <c r="F8" i="4" s="1"/>
  <c r="E8" i="4" a="1"/>
  <c r="E8" i="4" s="1"/>
  <c r="H7" i="4" a="1"/>
  <c r="H7" i="4" s="1"/>
  <c r="G7" i="4" a="1"/>
  <c r="G7" i="4" s="1"/>
  <c r="F7" i="4" a="1"/>
  <c r="F7" i="4" s="1"/>
  <c r="E7" i="4" a="1"/>
  <c r="E7" i="4" s="1"/>
  <c r="H5" i="4" a="1"/>
  <c r="H5" i="4" s="1"/>
  <c r="G5" i="4" a="1"/>
  <c r="G5" i="4" s="1"/>
  <c r="F5" i="4" a="1"/>
  <c r="F5" i="4" s="1"/>
  <c r="E5" i="4" a="1"/>
  <c r="E5" i="4" s="1"/>
  <c r="H4" i="4" a="1"/>
  <c r="H4" i="4" s="1"/>
  <c r="G4" i="4" a="1"/>
  <c r="G4" i="4" s="1"/>
  <c r="F4" i="4" a="1"/>
  <c r="F4" i="4" s="1"/>
  <c r="E4" i="4" a="1"/>
  <c r="E4" i="4" s="1"/>
  <c r="H9" i="3" a="1"/>
  <c r="H9" i="3" s="1"/>
  <c r="H8" i="3" a="1"/>
  <c r="H8" i="3" s="1"/>
  <c r="H7" i="3" a="1"/>
  <c r="H7" i="3" s="1"/>
  <c r="H5" i="3" a="1"/>
  <c r="H5" i="3" s="1"/>
  <c r="H4" i="3" a="1"/>
  <c r="H4" i="3" s="1"/>
  <c r="G9" i="3" a="1"/>
  <c r="G9" i="3" s="1"/>
  <c r="G8" i="3" a="1"/>
  <c r="G8" i="3" s="1"/>
  <c r="G7" i="3" a="1"/>
  <c r="G7" i="3" s="1"/>
  <c r="G5" i="3" a="1"/>
  <c r="G5" i="3" s="1"/>
  <c r="G4" i="3" a="1"/>
  <c r="G4" i="3" s="1"/>
  <c r="F9" i="3" a="1"/>
  <c r="F9" i="3" s="1"/>
  <c r="F8" i="3" a="1"/>
  <c r="F8" i="3" s="1"/>
  <c r="F7" i="3" a="1"/>
  <c r="F7" i="3" s="1"/>
  <c r="F5" i="3" a="1"/>
  <c r="F5" i="3" s="1"/>
  <c r="F4" i="3" a="1"/>
  <c r="F4" i="3" s="1"/>
  <c r="E9" i="3" a="1"/>
  <c r="E9" i="3" s="1"/>
  <c r="E8" i="3" a="1"/>
  <c r="E8" i="3" s="1"/>
  <c r="E7" i="3" a="1"/>
  <c r="E7" i="3" s="1"/>
  <c r="E5" i="3" a="1"/>
  <c r="E5" i="3" s="1"/>
  <c r="E4" i="3" a="1"/>
  <c r="E4" i="3" s="1"/>
  <c r="D2" i="2"/>
  <c r="F2" i="2"/>
  <c r="E2" i="2"/>
  <c r="G2" i="2"/>
  <c r="H2" i="2"/>
  <c r="I2" i="2"/>
  <c r="J4" i="4" l="1"/>
  <c r="I6" i="4"/>
  <c r="F6" i="4"/>
  <c r="H6" i="4"/>
  <c r="E17" i="4"/>
  <c r="H17" i="4"/>
  <c r="E10" i="4"/>
  <c r="G17" i="4"/>
  <c r="E6" i="4"/>
  <c r="F17" i="4"/>
  <c r="F10" i="4"/>
  <c r="F11" i="4" s="1"/>
  <c r="F18" i="4" s="1"/>
  <c r="G10" i="4"/>
  <c r="H10" i="4"/>
  <c r="H11" i="4" s="1"/>
  <c r="H18" i="4" s="1"/>
  <c r="G6" i="4"/>
  <c r="G11" i="4" s="1"/>
  <c r="G18" i="4" s="1"/>
  <c r="F16" i="4"/>
  <c r="H16" i="4"/>
  <c r="G16" i="4"/>
  <c r="F6" i="3"/>
  <c r="H10" i="3"/>
  <c r="H6" i="3"/>
  <c r="G10" i="3"/>
  <c r="G6" i="3"/>
  <c r="F10" i="3"/>
  <c r="F11" i="3" s="1"/>
  <c r="E6" i="3"/>
  <c r="E10" i="3"/>
  <c r="J2" i="2"/>
  <c r="J6" i="4" l="1"/>
  <c r="J11" i="4"/>
  <c r="E11" i="4"/>
  <c r="E18" i="4" s="1"/>
  <c r="H11" i="3"/>
  <c r="G11" i="3"/>
  <c r="E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<sst xmlns="http://schemas.openxmlformats.org/spreadsheetml/2006/main" count="9892" uniqueCount="612">
  <si>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</si>
  <si>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</si>
  <si>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</si>
  <si>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</si>
  <si>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</si>
  <si>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</si>
  <si>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</si>
  <si>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</si>
  <si>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</si>
  <si>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</si>
  <si>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</si>
  <si>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</si>
  <si>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</si>
  <si>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</si>
  <si>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</si>
  <si>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</si>
  <si>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</si>
  <si>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</si>
  <si>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</si>
  <si>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</si>
  <si>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</si>
  <si>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</si>
  <si>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</si>
  <si>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</si>
  <si>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</si>
  <si>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</si>
  <si>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</si>
  <si>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</si>
  <si>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</si>
  <si>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</si>
  <si>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</si>
  <si>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</si>
  <si>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</si>
  <si>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</si>
  <si>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</si>
  <si>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</si>
  <si>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</si>
  <si>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</si>
  <si>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</si>
  <si>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</si>
  <si>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</si>
  <si>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</si>
  <si>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</si>
  <si>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</si>
  <si>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</si>
  <si>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</si>
  <si>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</si>
  <si>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</si>
  <si>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</si>
  <si>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</si>
  <si>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</si>
  <si>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</si>
  <si>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</si>
  <si>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</si>
  <si>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</si>
  <si>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</si>
  <si>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</si>
  <si>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</si>
  <si>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</si>
  <si>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</si>
  <si>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</si>
  <si>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</si>
  <si>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</si>
  <si>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</si>
  <si>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</si>
  <si>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</si>
  <si>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</si>
  <si>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</si>
  <si>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</si>
  <si>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</si>
  <si>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</si>
  <si>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</si>
  <si>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</si>
  <si>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</si>
  <si>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</si>
  <si>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</si>
  <si>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</si>
  <si>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</si>
  <si>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</si>
  <si>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</si>
  <si>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</si>
  <si>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</si>
  <si>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</si>
  <si>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</si>
  <si>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</si>
  <si>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</si>
  <si>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</si>
  <si>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</si>
  <si>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</si>
  <si>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</si>
  <si>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</si>
  <si>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</si>
  <si>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</si>
  <si>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</si>
  <si>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</si>
  <si>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</si>
  <si>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</si>
  <si>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</si>
  <si>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</si>
  <si>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</si>
  <si>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</si>
  <si>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</si>
  <si>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</si>
  <si>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</si>
  <si>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</si>
  <si>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</si>
  <si>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</si>
  <si>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</si>
  <si>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</si>
  <si>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</si>
  <si>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</si>
  <si>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</si>
  <si>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</si>
  <si>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</si>
  <si>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</si>
  <si>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</si>
  <si>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</si>
  <si>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</si>
  <si>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</si>
  <si>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</si>
  <si>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</si>
  <si>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</si>
  <si>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</si>
  <si>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</si>
  <si>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</si>
  <si>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</si>
  <si>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</si>
  <si>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</si>
  <si>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</si>
  <si>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</si>
  <si>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</si>
  <si>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</si>
  <si>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</si>
  <si>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</si>
  <si>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</si>
  <si>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</si>
  <si>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</si>
  <si>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</si>
  <si>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</si>
  <si>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</si>
  <si>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</si>
  <si>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</si>
  <si>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</si>
  <si>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</si>
  <si>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</si>
  <si>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</si>
  <si>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</si>
  <si>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</si>
  <si>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</si>
  <si>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</si>
  <si>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</si>
  <si>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</si>
  <si>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</si>
  <si>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</si>
  <si>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</si>
  <si>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</si>
  <si>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</si>
  <si>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</si>
  <si>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</si>
  <si>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</si>
  <si>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</si>
  <si>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</si>
  <si>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</si>
  <si>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</si>
  <si>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</si>
  <si>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</si>
  <si>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</si>
  <si>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</si>
  <si>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</si>
  <si>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</si>
  <si>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</si>
  <si>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</si>
  <si>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</si>
  <si>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</si>
  <si>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</si>
  <si>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</si>
  <si>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</si>
  <si>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</si>
  <si>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</si>
  <si>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</si>
  <si>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</si>
  <si>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</si>
  <si>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</si>
  <si>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</si>
  <si>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</si>
  <si>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</si>
  <si>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</si>
  <si>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</si>
  <si>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</si>
  <si>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</si>
  <si>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</si>
  <si>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</si>
  <si>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</si>
  <si>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</si>
  <si>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</si>
  <si>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</si>
  <si>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</si>
  <si>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</si>
  <si>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</si>
  <si>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</si>
  <si>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</si>
  <si>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</si>
  <si>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</si>
  <si>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</si>
  <si>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</si>
  <si>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</si>
  <si>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</si>
  <si>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</si>
  <si>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</si>
  <si>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</si>
  <si>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</si>
  <si>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</si>
  <si>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</si>
  <si>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</si>
  <si>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</si>
  <si>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</si>
  <si>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</si>
  <si>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</si>
  <si>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</si>
  <si>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</si>
  <si>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</si>
  <si>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</si>
  <si>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</si>
  <si>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</si>
  <si>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</si>
  <si>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</si>
  <si>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</si>
  <si>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</si>
  <si>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</si>
  <si>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</si>
  <si>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</si>
  <si>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</si>
  <si>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</si>
  <si>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</si>
  <si>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</si>
  <si>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</si>
  <si>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</si>
  <si>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</si>
  <si>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</si>
  <si>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</si>
  <si>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</si>
  <si>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</si>
  <si>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</si>
  <si>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</si>
  <si>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</si>
  <si>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</si>
  <si>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</si>
  <si>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</si>
  <si>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</si>
  <si>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</si>
  <si>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</si>
  <si>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</si>
  <si>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</si>
  <si>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</si>
  <si>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</si>
  <si>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</si>
  <si>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</si>
  <si>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</si>
  <si>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</si>
  <si>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</si>
  <si>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</si>
  <si>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</si>
  <si>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</si>
  <si>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</si>
  <si>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</si>
  <si>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</si>
  <si>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</si>
  <si>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</si>
  <si>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</si>
  <si>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</si>
  <si>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</si>
  <si>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</si>
  <si>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</si>
  <si>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</si>
  <si>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</si>
  <si>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</si>
  <si>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</si>
  <si>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</si>
  <si>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</si>
  <si>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</si>
  <si>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</si>
  <si>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</si>
  <si>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</si>
  <si>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</si>
  <si>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</si>
  <si>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</si>
  <si>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</si>
  <si>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</si>
  <si>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</si>
  <si>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</si>
  <si>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</si>
  <si>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</si>
  <si>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</si>
  <si>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</si>
  <si>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</si>
  <si>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</si>
  <si>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</si>
  <si>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</si>
  <si>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</si>
  <si>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</si>
  <si>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</si>
  <si>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</si>
  <si>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</si>
  <si>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</si>
  <si>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</si>
  <si>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</si>
  <si>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</si>
  <si>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</si>
  <si>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</si>
  <si>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</si>
  <si>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</si>
  <si>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</si>
  <si>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</si>
  <si>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</si>
  <si>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</si>
  <si>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</si>
  <si>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</si>
  <si>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</si>
  <si>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</si>
  <si>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</si>
  <si>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</si>
  <si>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</si>
  <si>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</si>
  <si>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</si>
  <si>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</si>
  <si>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</si>
  <si>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</si>
  <si>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</si>
  <si>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</si>
  <si>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</si>
  <si>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</si>
  <si>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</si>
  <si>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</si>
  <si>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</si>
  <si>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</si>
  <si>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</si>
  <si>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</si>
  <si>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</si>
  <si>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</si>
  <si>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</si>
  <si>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</si>
  <si>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</si>
  <si>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</si>
  <si>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</si>
  <si>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</si>
  <si>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</si>
  <si>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</si>
  <si>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</si>
  <si>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</si>
  <si>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</si>
  <si>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</si>
  <si>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</si>
  <si>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</si>
  <si>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</si>
  <si>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</si>
  <si>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</si>
  <si>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</si>
  <si>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</si>
  <si>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</si>
  <si>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</si>
  <si>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</si>
  <si>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</si>
  <si>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</si>
  <si>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</si>
  <si>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</si>
  <si>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</si>
  <si>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</si>
  <si>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</si>
  <si>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</si>
  <si>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</si>
  <si>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</si>
  <si>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</si>
  <si>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</si>
  <si>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</si>
  <si>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</si>
  <si>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</si>
  <si>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</si>
  <si>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</si>
  <si>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</si>
  <si>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</si>
  <si>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</si>
  <si>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</si>
  <si>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</si>
  <si>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</si>
  <si>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</si>
  <si>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</si>
  <si>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</si>
  <si>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</si>
  <si>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</si>
  <si>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</si>
  <si>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</si>
  <si>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</si>
  <si>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</si>
  <si>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</si>
  <si>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</si>
  <si>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</si>
  <si>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</si>
  <si>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</si>
  <si>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</si>
  <si>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</si>
  <si>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</si>
  <si>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</si>
  <si>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</si>
  <si>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</si>
  <si>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</si>
  <si>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</si>
  <si>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</si>
  <si>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</si>
  <si>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</si>
  <si>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</si>
  <si>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</si>
  <si>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</si>
  <si>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</si>
  <si>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</si>
  <si>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</si>
  <si>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</si>
  <si>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</si>
  <si>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</si>
  <si>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</si>
  <si>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</si>
  <si>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</si>
  <si>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</si>
  <si>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</si>
  <si>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</si>
  <si>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</si>
  <si>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</si>
  <si>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</si>
  <si>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</si>
  <si>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</si>
  <si>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</si>
  <si>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</si>
  <si>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</si>
  <si>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</si>
  <si>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</si>
  <si>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</si>
  <si>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</si>
  <si>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</si>
  <si>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</si>
  <si>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</si>
  <si>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</si>
  <si>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</si>
  <si>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</si>
  <si>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</si>
  <si>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</si>
  <si>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</si>
  <si>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</si>
  <si>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</si>
  <si>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</si>
  <si>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</si>
  <si>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</si>
  <si>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</si>
  <si>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</si>
  <si>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</si>
  <si>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</si>
  <si>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</si>
  <si>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</si>
  <si>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</si>
  <si>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</si>
  <si>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</si>
  <si>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</si>
  <si>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</si>
  <si>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</si>
  <si>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</si>
  <si>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</si>
  <si>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</si>
  <si>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</si>
  <si>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</si>
  <si>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</si>
  <si>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</si>
  <si>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</si>
  <si>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</si>
  <si>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</si>
  <si>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</si>
  <si>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</si>
  <si>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</si>
  <si>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</si>
  <si>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</si>
  <si>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</si>
  <si>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</si>
  <si>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</si>
  <si>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</si>
  <si>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</si>
  <si>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</si>
  <si>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</si>
  <si>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</si>
  <si>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</si>
  <si>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</si>
  <si>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</si>
  <si>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</si>
  <si>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</si>
  <si>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</si>
  <si>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</si>
  <si>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</si>
  <si>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</si>
  <si>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</si>
  <si>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</si>
  <si>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</si>
  <si>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</si>
  <si>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</si>
  <si>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</si>
  <si>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</si>
  <si>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</si>
  <si>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</si>
  <si>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</si>
  <si>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</si>
  <si>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</si>
  <si>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</si>
  <si>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</si>
  <si>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</si>
  <si>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</si>
  <si>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</si>
  <si>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</si>
  <si>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</si>
  <si>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</si>
  <si>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</si>
  <si>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</si>
  <si>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</si>
  <si>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</si>
  <si>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</si>
  <si>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</si>
  <si>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</si>
  <si>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</si>
  <si>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</si>
  <si>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</si>
  <si>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</si>
  <si>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</si>
  <si>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</si>
  <si>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</si>
  <si>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</si>
  <si>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</si>
  <si>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</si>
  <si>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</si>
  <si>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</si>
  <si>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</si>
  <si>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</si>
  <si>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</si>
  <si>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</si>
  <si>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</si>
  <si>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</si>
  <si>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</si>
  <si>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</si>
  <si>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</si>
  <si>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</si>
  <si>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</si>
  <si>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</si>
  <si>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</si>
  <si>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</si>
  <si>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</si>
  <si>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</si>
  <si>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</si>
  <si>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</si>
  <si>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</si>
  <si>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</si>
  <si>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</si>
  <si>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</si>
  <si>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</si>
  <si>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</si>
  <si>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</si>
  <si>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</si>
  <si>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</si>
  <si>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</si>
  <si>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</si>
  <si>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</si>
  <si>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</si>
  <si>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</si>
  <si>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</si>
  <si>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</si>
  <si>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</si>
  <si>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</si>
  <si>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</si>
  <si>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</si>
  <si>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</si>
  <si>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</si>
  <si>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</si>
  <si>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</si>
  <si>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</si>
  <si>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</si>
  <si>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</si>
  <si>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 xml:space="preserve">Sum of  Cost of Goods Sold </t>
  </si>
  <si>
    <t>Mean</t>
  </si>
  <si>
    <t>Median</t>
  </si>
  <si>
    <t>Mode</t>
  </si>
  <si>
    <t>Max</t>
  </si>
  <si>
    <t>Min</t>
  </si>
  <si>
    <t>STDEV</t>
  </si>
  <si>
    <t>Range</t>
  </si>
  <si>
    <t>Income Statement</t>
  </si>
  <si>
    <t>Revenue</t>
  </si>
  <si>
    <t>COGS</t>
  </si>
  <si>
    <t>Gross Profit</t>
  </si>
  <si>
    <t>Historical Financials</t>
  </si>
  <si>
    <t>Sales, General, and Admin.</t>
  </si>
  <si>
    <t>Total Operating Expenses</t>
  </si>
  <si>
    <t>Operating Income</t>
  </si>
  <si>
    <t>(blank)</t>
  </si>
  <si>
    <t xml:space="preserve">Historical </t>
  </si>
  <si>
    <t>Year 5</t>
  </si>
  <si>
    <t>Year 6</t>
  </si>
  <si>
    <t>Forecast</t>
  </si>
  <si>
    <t>Operating Statisitics</t>
  </si>
  <si>
    <t>Revenue Growth (%)</t>
  </si>
  <si>
    <t>Gross Margin</t>
  </si>
  <si>
    <t>Operating Margin</t>
  </si>
  <si>
    <t>Historical</t>
  </si>
  <si>
    <t>Assumption</t>
  </si>
  <si>
    <t>Scenario</t>
  </si>
  <si>
    <t>Strong case</t>
  </si>
  <si>
    <t>Weak case</t>
  </si>
  <si>
    <t>Base case</t>
  </si>
  <si>
    <t>Operating Scenarios - sensitive analysis</t>
  </si>
  <si>
    <t xml:space="preserve">Other Operating Items </t>
  </si>
  <si>
    <t xml:space="preserve">Research and Development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</si>
</sst>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  <numFmt numFmtId="166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42" applyNumberFormat="1" applyFont="1"/>
    <xf numFmtId="166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5" borderId="0" xfId="0" applyFill="1"/>
    <xf numFmtId="0" fontId="19" fillId="0" borderId="0" xfId="0" applyFont="1"/>
    <xf numFmtId="165" fontId="0" fillId="36" borderId="0" xfId="42" applyNumberFormat="1" applyFont="1" applyFill="1"/>
    <xf numFmtId="0" fontId="0" fillId="0" borderId="11" xfId="0" applyBorder="1"/>
    <xf numFmtId="2" fontId="0" fillId="0" borderId="0" xfId="0" applyNumberFormat="1"/>
    <xf numFmtId="0" fontId="0" fillId="0" borderId="12" xfId="0" applyBorder="1"/>
    <xf numFmtId="165" fontId="0" fillId="0" borderId="11" xfId="42" applyNumberFormat="1" applyFont="1" applyBorder="1"/>
    <xf numFmtId="165" fontId="0" fillId="36" borderId="11" xfId="42" applyNumberFormat="1" applyFont="1" applyFill="1" applyBorder="1"/>
    <xf numFmtId="9" fontId="0" fillId="0" borderId="0" xfId="43" applyFont="1"/>
    <xf numFmtId="0" fontId="16" fillId="37" borderId="16" xfId="0" applyFont="1" applyFill="1" applyBorder="1" applyAlignment="1">
      <alignment horizontal="center"/>
    </xf>
    <xf numFmtId="0" fontId="16" fillId="37" borderId="0" xfId="0" applyFont="1" applyFill="1" applyAlignment="1">
      <alignment horizontal="center"/>
    </xf>
    <xf numFmtId="0" fontId="16" fillId="37" borderId="10" xfId="0" applyFont="1" applyFill="1" applyBorder="1" applyAlignment="1">
      <alignment horizontal="center"/>
    </xf>
    <xf numFmtId="9" fontId="0" fillId="0" borderId="0" xfId="43" applyFont="1" applyBorder="1"/>
    <xf numFmtId="9" fontId="0" fillId="0" borderId="10" xfId="43" applyFont="1" applyBorder="1"/>
    <xf numFmtId="2" fontId="0" fillId="0" borderId="11" xfId="0" applyNumberFormat="1" applyBorder="1"/>
    <xf numFmtId="2" fontId="0" fillId="0" borderId="10" xfId="0" applyNumberFormat="1" applyBorder="1"/>
    <xf numFmtId="0" fontId="16" fillId="0" borderId="12" xfId="0" applyFont="1" applyBorder="1"/>
    <xf numFmtId="9" fontId="0" fillId="0" borderId="0" xfId="0" applyNumberFormat="1"/>
    <xf numFmtId="9" fontId="0" fillId="0" borderId="11" xfId="43" applyFont="1" applyBorder="1"/>
    <xf numFmtId="165" fontId="20" fillId="0" borderId="11" xfId="0" applyNumberFormat="1" applyFont="1" applyBorder="1"/>
    <xf numFmtId="165" fontId="20" fillId="0" borderId="0" xfId="0" applyNumberFormat="1" applyFont="1"/>
    <xf numFmtId="0" fontId="20" fillId="0" borderId="11" xfId="0" applyFont="1" applyBorder="1"/>
    <xf numFmtId="0" fontId="20" fillId="0" borderId="0" xfId="0" applyFont="1"/>
    <xf numFmtId="165" fontId="20" fillId="36" borderId="11" xfId="0" applyNumberFormat="1" applyFont="1" applyFill="1" applyBorder="1"/>
    <xf numFmtId="0" fontId="0" fillId="34" borderId="20" xfId="0" applyFill="1" applyBorder="1"/>
    <xf numFmtId="165" fontId="20" fillId="36" borderId="0" xfId="0" applyNumberFormat="1" applyFont="1" applyFill="1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5" xfId="0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2 - Analyze NYSE Data.xlsx]Summary Statistics!PivotTable2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Total COGS of </a:t>
            </a:r>
            <a:r>
              <a:rPr lang="en-US" sz="1800" baseline="0"/>
              <a:t>sub-sectors for all IT companies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Statistics'!$A$5:$A$21</c:f>
              <c:strCache>
                <c:ptCount val="16"/>
                <c:pt idx="0">
                  <c:v>Computer Hardware</c:v>
                </c:pt>
                <c:pt idx="1">
                  <c:v>IT Consulting &amp; Other Services</c:v>
                </c:pt>
                <c:pt idx="2">
                  <c:v>Semiconductors</c:v>
                </c:pt>
                <c:pt idx="3">
                  <c:v>Internet Software &amp; Services</c:v>
                </c:pt>
                <c:pt idx="4">
                  <c:v>Systems Software</c:v>
                </c:pt>
                <c:pt idx="5">
                  <c:v>Technology Hardware, Storage &amp; Peripherals</c:v>
                </c:pt>
                <c:pt idx="6">
                  <c:v>Networking Equipment</c:v>
                </c:pt>
                <c:pt idx="7">
                  <c:v>Computer Storage &amp; Peripherals</c:v>
                </c:pt>
                <c:pt idx="8">
                  <c:v>Semiconductor Equipment</c:v>
                </c:pt>
                <c:pt idx="9">
                  <c:v>Electronic Components</c:v>
                </c:pt>
                <c:pt idx="10">
                  <c:v>Electronic Manufacturing Services</c:v>
                </c:pt>
                <c:pt idx="11">
                  <c:v>Data Processing &amp; Outsourced Services</c:v>
                </c:pt>
                <c:pt idx="12">
                  <c:v>Telecommunications Equipment</c:v>
                </c:pt>
                <c:pt idx="13">
                  <c:v>Application Software</c:v>
                </c:pt>
                <c:pt idx="14">
                  <c:v>Home Entertainment Software</c:v>
                </c:pt>
                <c:pt idx="15">
                  <c:v>Electronic Equipment &amp; Instruments</c:v>
                </c:pt>
              </c:strCache>
            </c:strRef>
          </c:cat>
          <c:val>
            <c:numRef>
              <c:f>'Summary Statistics'!$B$5:$B$21</c:f>
              <c:numCache>
                <c:formatCode>"$"#,##0</c:formatCode>
                <c:ptCount val="16"/>
                <c:pt idx="0">
                  <c:v>702904000000</c:v>
                </c:pt>
                <c:pt idx="1">
                  <c:v>272852973000</c:v>
                </c:pt>
                <c:pt idx="2">
                  <c:v>238229327000</c:v>
                </c:pt>
                <c:pt idx="3">
                  <c:v>118566081000</c:v>
                </c:pt>
                <c:pt idx="4">
                  <c:v>114297028000</c:v>
                </c:pt>
                <c:pt idx="5">
                  <c:v>112161000000</c:v>
                </c:pt>
                <c:pt idx="6">
                  <c:v>84471872000</c:v>
                </c:pt>
                <c:pt idx="7">
                  <c:v>80432000000</c:v>
                </c:pt>
                <c:pt idx="8">
                  <c:v>37654666000</c:v>
                </c:pt>
                <c:pt idx="9">
                  <c:v>34813700000</c:v>
                </c:pt>
                <c:pt idx="10">
                  <c:v>32091000000</c:v>
                </c:pt>
                <c:pt idx="11">
                  <c:v>17397733000</c:v>
                </c:pt>
                <c:pt idx="12">
                  <c:v>15175000000</c:v>
                </c:pt>
                <c:pt idx="13">
                  <c:v>12206462000</c:v>
                </c:pt>
                <c:pt idx="14">
                  <c:v>11821000000</c:v>
                </c:pt>
                <c:pt idx="15">
                  <c:v>3013323000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69-4CE4-BD54-70F8D9815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1244528"/>
        <c:axId val="549513872"/>
      </c:barChart>
      <c:catAx>
        <c:axId val="931244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GICS Sub-Industry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13872"/>
        <c:crosses val="autoZero"/>
        <c:auto val="1"/>
        <c:lblAlgn val="ctr"/>
        <c:lblOffset val="100"/>
        <c:noMultiLvlLbl val="0"/>
      </c:catAx>
      <c:valAx>
        <c:axId val="5495138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Cost</a:t>
                </a:r>
                <a:r>
                  <a:rPr lang="en-US" sz="1200" b="1" baseline="0"/>
                  <a:t> of Goods Sold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24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4</xdr:row>
      <xdr:rowOff>161925</xdr:rowOff>
    </xdr:from>
    <xdr:to>
      <xdr:col>10</xdr:col>
      <xdr:colOff>590550</xdr:colOff>
      <xdr:row>31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A17C1B-1662-4A6C-DEA5-FA61E1350A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ssan Silvera" refreshedDate="45187.02795729167" createdVersion="8" refreshedVersion="8" minRefreshableVersion="3" recordCount="1711" xr:uid="{FB77A414-E6DC-4AC7-ACF4-6B20ED8B7793}">
  <cacheSource type="worksheet">
    <worksheetSource ref="B1:K1048576" sheet="Data File"/>
  </cacheSource>
  <cacheFields count="10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03-06-30T00:00:00" maxDate="2017-01-02T00:00:00"/>
    </cacheField>
    <cacheField name=" Total Revenue " numFmtId="0">
      <sharedItems containsString="0" containsBlank="1" containsNumber="1" containsInteger="1" minValue="1514000" maxValue="485651000000"/>
    </cacheField>
    <cacheField name=" Cost of Goods Sold " numFmtId="0">
      <sharedItems containsBlank="1" containsMixedTypes="1" containsNumber="1" containsInteger="1" minValue="142000" maxValue="365086000000" count="1651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s v=" $-   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  <m/>
      </sharedItems>
    </cacheField>
    <cacheField name=" Sales, General and Admin. " numFmtId="0">
      <sharedItems containsBlank="1" containsMixedTypes="1" containsNumber="1" containsInteger="1" minValue="-487000000" maxValue="97041000000"/>
    </cacheField>
    <cacheField name=" Research and Development " numFmtId="0">
      <sharedItems containsBlank="1" containsMixedTypes="1" containsNumber="1" containsInteger="1" minValue="30000" maxValue="12740000000"/>
    </cacheField>
    <cacheField name=" Other Operating Items " numFmtId="0">
      <sharedItems containsBlank="1" containsMixedTypes="1" containsNumber="1" containsInteger="1" minValue="-87159000" maxValue="54872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ssan Silvera" refreshedDate="45190.901796527774" createdVersion="8" refreshedVersion="8" minRefreshableVersion="3" recordCount="1711" xr:uid="{A4FAD32B-4745-45D5-B3D7-B88FBE63EBF3}">
  <cacheSource type="worksheet">
    <worksheetSource ref="B1:B1048576" sheet="Data File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x v="0"/>
    <d v="2012-12-31T00:00:00"/>
    <n v="24855000000"/>
    <x v="0"/>
    <n v="12977000000"/>
    <s v=" $-   "/>
    <n v="845000000"/>
    <x v="0"/>
    <x v="0"/>
  </r>
  <r>
    <x v="0"/>
    <x v="1"/>
    <d v="2013-12-31T00:00:00"/>
    <n v="26743000000"/>
    <x v="1"/>
    <n v="12913000000"/>
    <s v=" $-   "/>
    <n v="853000000"/>
    <x v="0"/>
    <x v="0"/>
  </r>
  <r>
    <x v="0"/>
    <x v="2"/>
    <d v="2014-12-31T00:00:00"/>
    <n v="42650000000"/>
    <x v="2"/>
    <n v="20686000000"/>
    <s v=" $-   "/>
    <n v="1295000000"/>
    <x v="0"/>
    <x v="0"/>
  </r>
  <r>
    <x v="0"/>
    <x v="3"/>
    <d v="2015-12-31T00:00:00"/>
    <n v="40990000000"/>
    <x v="3"/>
    <n v="21275000000"/>
    <s v=" $-   "/>
    <n v="1364000000"/>
    <x v="0"/>
    <x v="0"/>
  </r>
  <r>
    <x v="1"/>
    <x v="0"/>
    <d v="2012-12-29T00:00:00"/>
    <n v="6205003000"/>
    <x v="4"/>
    <n v="2440721000"/>
    <s v=" $-   "/>
    <s v=" $-   "/>
    <x v="1"/>
    <x v="1"/>
  </r>
  <r>
    <x v="1"/>
    <x v="1"/>
    <d v="2013-12-28T00:00:00"/>
    <n v="6493814000"/>
    <x v="5"/>
    <n v="2591828000"/>
    <s v=" $-   "/>
    <s v=" $-   "/>
    <x v="1"/>
    <x v="1"/>
  </r>
  <r>
    <x v="1"/>
    <x v="2"/>
    <d v="2015-01-03T00:00:00"/>
    <n v="9843861000"/>
    <x v="6"/>
    <n v="3601903000"/>
    <s v=" $-   "/>
    <s v=" $-   "/>
    <x v="1"/>
    <x v="1"/>
  </r>
  <r>
    <x v="1"/>
    <x v="3"/>
    <d v="2016-01-02T00:00:00"/>
    <n v="9737018000"/>
    <x v="7"/>
    <n v="3596992000"/>
    <s v=" $-   "/>
    <s v=" $-   "/>
    <x v="1"/>
    <x v="1"/>
  </r>
  <r>
    <x v="2"/>
    <x v="0"/>
    <d v="2013-09-28T00:00:00"/>
    <n v="170910000000"/>
    <x v="8"/>
    <n v="10830000000"/>
    <n v="4475000000"/>
    <s v=" $-   "/>
    <x v="2"/>
    <x v="2"/>
  </r>
  <r>
    <x v="2"/>
    <x v="1"/>
    <d v="2014-09-27T00:00:00"/>
    <n v="182795000000"/>
    <x v="9"/>
    <n v="11993000000"/>
    <n v="6041000000"/>
    <s v=" $-   "/>
    <x v="2"/>
    <x v="2"/>
  </r>
  <r>
    <x v="2"/>
    <x v="2"/>
    <d v="2015-09-26T00:00:00"/>
    <n v="233715000000"/>
    <x v="10"/>
    <n v="14329000000"/>
    <n v="8067000000"/>
    <s v=" $-   "/>
    <x v="2"/>
    <x v="2"/>
  </r>
  <r>
    <x v="2"/>
    <x v="3"/>
    <d v="2016-09-24T00:00:00"/>
    <n v="215639000000"/>
    <x v="11"/>
    <n v="14194000000"/>
    <n v="10045000000"/>
    <s v=" $-   "/>
    <x v="2"/>
    <x v="2"/>
  </r>
  <r>
    <x v="3"/>
    <x v="0"/>
    <d v="2012-12-31T00:00:00"/>
    <n v="18380000000"/>
    <x v="12"/>
    <n v="4989000000"/>
    <n v="2778000000"/>
    <s v=" $-   "/>
    <x v="3"/>
    <x v="3"/>
  </r>
  <r>
    <x v="3"/>
    <x v="1"/>
    <d v="2013-12-31T00:00:00"/>
    <n v="18790000000"/>
    <x v="13"/>
    <n v="5352000000"/>
    <n v="2855000000"/>
    <s v=" $-   "/>
    <x v="3"/>
    <x v="3"/>
  </r>
  <r>
    <x v="3"/>
    <x v="2"/>
    <d v="2014-12-31T00:00:00"/>
    <n v="19960000000"/>
    <x v="14"/>
    <n v="8474000000"/>
    <n v="3297000000"/>
    <s v=" $-   "/>
    <x v="3"/>
    <x v="3"/>
  </r>
  <r>
    <x v="3"/>
    <x v="3"/>
    <d v="2015-12-31T00:00:00"/>
    <n v="22859000000"/>
    <x v="15"/>
    <n v="6387000000"/>
    <n v="4285000000"/>
    <s v=" $-   "/>
    <x v="3"/>
    <x v="3"/>
  </r>
  <r>
    <x v="4"/>
    <x v="0"/>
    <d v="2013-09-30T00:00:00"/>
    <n v="87959167000"/>
    <x v="16"/>
    <n v="1447234000"/>
    <s v=" $-   "/>
    <n v="162186000"/>
    <x v="3"/>
    <x v="4"/>
  </r>
  <r>
    <x v="4"/>
    <x v="1"/>
    <d v="2014-09-30T00:00:00"/>
    <n v="119569127000"/>
    <x v="17"/>
    <n v="2011595000"/>
    <s v=" $-   "/>
    <n v="188680000"/>
    <x v="3"/>
    <x v="4"/>
  </r>
  <r>
    <x v="4"/>
    <x v="2"/>
    <d v="2015-09-30T00:00:00"/>
    <n v="135961803000"/>
    <x v="18"/>
    <n v="2858458000"/>
    <s v=" $-   "/>
    <n v="248635000"/>
    <x v="3"/>
    <x v="4"/>
  </r>
  <r>
    <x v="4"/>
    <x v="3"/>
    <d v="2016-09-30T00:00:00"/>
    <n v="146849686000"/>
    <x v="19"/>
    <n v="2382097000"/>
    <s v=" $-   "/>
    <n v="364735000"/>
    <x v="3"/>
    <x v="4"/>
  </r>
  <r>
    <x v="5"/>
    <x v="0"/>
    <d v="2012-12-31T00:00:00"/>
    <n v="19050000000"/>
    <x v="20"/>
    <n v="6735000000"/>
    <n v="1461000000"/>
    <n v="595000000"/>
    <x v="3"/>
    <x v="5"/>
  </r>
  <r>
    <x v="5"/>
    <x v="1"/>
    <d v="2013-12-31T00:00:00"/>
    <n v="19657000000"/>
    <x v="21"/>
    <n v="6372000000"/>
    <n v="1371000000"/>
    <n v="588000000"/>
    <x v="3"/>
    <x v="5"/>
  </r>
  <r>
    <x v="5"/>
    <x v="2"/>
    <d v="2014-12-31T00:00:00"/>
    <n v="20247000000"/>
    <x v="22"/>
    <n v="6530000000"/>
    <n v="1345000000"/>
    <n v="555000000"/>
    <x v="3"/>
    <x v="5"/>
  </r>
  <r>
    <x v="5"/>
    <x v="3"/>
    <d v="2015-12-31T00:00:00"/>
    <n v="20405000000"/>
    <x v="23"/>
    <n v="6785000000"/>
    <n v="1405000000"/>
    <n v="601000000"/>
    <x v="3"/>
    <x v="5"/>
  </r>
  <r>
    <x v="6"/>
    <x v="0"/>
    <d v="2013-11-29T00:00:00"/>
    <n v="4055240000"/>
    <x v="24"/>
    <n v="2140578000"/>
    <n v="826631000"/>
    <n v="52254000"/>
    <x v="2"/>
    <x v="6"/>
  </r>
  <r>
    <x v="6"/>
    <x v="1"/>
    <d v="2014-11-28T00:00:00"/>
    <n v="4147065000"/>
    <x v="25"/>
    <n v="2195640000"/>
    <n v="844353000"/>
    <n v="52424000"/>
    <x v="2"/>
    <x v="6"/>
  </r>
  <r>
    <x v="6"/>
    <x v="2"/>
    <d v="2015-11-27T00:00:00"/>
    <n v="4795511000"/>
    <x v="26"/>
    <n v="2215161000"/>
    <n v="862730000"/>
    <n v="68649000"/>
    <x v="2"/>
    <x v="6"/>
  </r>
  <r>
    <x v="6"/>
    <x v="3"/>
    <d v="2016-12-02T00:00:00"/>
    <n v="5854430000"/>
    <x v="27"/>
    <n v="2487907000"/>
    <n v="975987000"/>
    <n v="78534000"/>
    <x v="2"/>
    <x v="6"/>
  </r>
  <r>
    <x v="7"/>
    <x v="0"/>
    <d v="2013-11-02T00:00:00"/>
    <n v="2633689000"/>
    <x v="28"/>
    <n v="396233000"/>
    <n v="513035000"/>
    <n v="220000"/>
    <x v="2"/>
    <x v="7"/>
  </r>
  <r>
    <x v="7"/>
    <x v="1"/>
    <d v="2014-11-01T00:00:00"/>
    <n v="2864773000"/>
    <x v="29"/>
    <n v="454676000"/>
    <n v="559686000"/>
    <n v="26020000"/>
    <x v="2"/>
    <x v="7"/>
  </r>
  <r>
    <x v="7"/>
    <x v="2"/>
    <d v="2015-10-31T00:00:00"/>
    <n v="3435092000"/>
    <x v="30"/>
    <n v="702644000"/>
    <n v="637459000"/>
    <n v="88318000"/>
    <x v="2"/>
    <x v="7"/>
  </r>
  <r>
    <x v="7"/>
    <x v="3"/>
    <d v="2016-10-29T00:00:00"/>
    <n v="3421409000"/>
    <x v="31"/>
    <n v="461438000"/>
    <n v="653816000"/>
    <n v="70123000"/>
    <x v="2"/>
    <x v="7"/>
  </r>
  <r>
    <x v="8"/>
    <x v="0"/>
    <d v="2012-12-31T00:00:00"/>
    <n v="90559000000"/>
    <x v="32"/>
    <n v="1665000000"/>
    <s v=" $-   "/>
    <s v=" $-   "/>
    <x v="4"/>
    <x v="8"/>
  </r>
  <r>
    <x v="8"/>
    <x v="1"/>
    <d v="2013-12-31T00:00:00"/>
    <n v="89804000000"/>
    <x v="33"/>
    <n v="1759000000"/>
    <s v=" $-   "/>
    <s v=" $-   "/>
    <x v="4"/>
    <x v="8"/>
  </r>
  <r>
    <x v="8"/>
    <x v="2"/>
    <d v="2014-12-31T00:00:00"/>
    <n v="81201000000"/>
    <x v="34"/>
    <n v="1907000000"/>
    <s v=" $-   "/>
    <s v=" $-   "/>
    <x v="4"/>
    <x v="8"/>
  </r>
  <r>
    <x v="8"/>
    <x v="3"/>
    <d v="2015-12-31T00:00:00"/>
    <n v="67702000000"/>
    <x v="35"/>
    <n v="2010000000"/>
    <s v=" $-   "/>
    <s v=" $-   "/>
    <x v="4"/>
    <x v="8"/>
  </r>
  <r>
    <x v="9"/>
    <x v="0"/>
    <d v="2012-12-31T00:00:00"/>
    <n v="3641390000"/>
    <x v="36"/>
    <n v="108059000"/>
    <s v=" $-   "/>
    <n v="166876000"/>
    <x v="2"/>
    <x v="9"/>
  </r>
  <r>
    <x v="9"/>
    <x v="1"/>
    <d v="2013-12-31T00:00:00"/>
    <n v="4319063000"/>
    <x v="37"/>
    <n v="109115000"/>
    <s v=" $-   "/>
    <n v="216119000"/>
    <x v="2"/>
    <x v="9"/>
  </r>
  <r>
    <x v="9"/>
    <x v="2"/>
    <d v="2014-12-31T00:00:00"/>
    <n v="5302940000"/>
    <x v="38"/>
    <n v="247412000"/>
    <s v=" $-   "/>
    <n v="313082000"/>
    <x v="2"/>
    <x v="9"/>
  </r>
  <r>
    <x v="9"/>
    <x v="3"/>
    <d v="2015-12-31T00:00:00"/>
    <n v="6439746000"/>
    <x v="39"/>
    <n v="203046000"/>
    <s v=" $-   "/>
    <n v="492140000"/>
    <x v="2"/>
    <x v="9"/>
  </r>
  <r>
    <x v="10"/>
    <x v="0"/>
    <d v="2013-01-31T00:00:00"/>
    <n v="2312200000"/>
    <x v="40"/>
    <n v="1081800000"/>
    <n v="600000000"/>
    <n v="42100000"/>
    <x v="2"/>
    <x v="6"/>
  </r>
  <r>
    <x v="10"/>
    <x v="1"/>
    <d v="2014-01-31T00:00:00"/>
    <n v="2273900000"/>
    <x v="41"/>
    <n v="1054400000"/>
    <n v="611100000"/>
    <n v="36500000"/>
    <x v="2"/>
    <x v="6"/>
  </r>
  <r>
    <x v="10"/>
    <x v="2"/>
    <d v="2015-01-31T00:00:00"/>
    <n v="2512200000"/>
    <x v="42"/>
    <n v="1281300000"/>
    <n v="725200000"/>
    <n v="39800000"/>
    <x v="2"/>
    <x v="6"/>
  </r>
  <r>
    <x v="10"/>
    <x v="3"/>
    <d v="2016-01-31T00:00:00"/>
    <n v="2504100000"/>
    <x v="43"/>
    <n v="1308900000"/>
    <n v="790000000"/>
    <n v="33200000"/>
    <x v="2"/>
    <x v="6"/>
  </r>
  <r>
    <x v="11"/>
    <x v="0"/>
    <d v="2012-12-31T00:00:00"/>
    <n v="5781000000"/>
    <x v="44"/>
    <n v="443000000"/>
    <s v=" $-   "/>
    <n v="673000000"/>
    <x v="5"/>
    <x v="10"/>
  </r>
  <r>
    <x v="11"/>
    <x v="1"/>
    <d v="2013-12-31T00:00:00"/>
    <n v="5838000000"/>
    <x v="45"/>
    <n v="458000000"/>
    <s v=" $-   "/>
    <n v="706000000"/>
    <x v="5"/>
    <x v="10"/>
  </r>
  <r>
    <x v="11"/>
    <x v="2"/>
    <d v="2014-12-31T00:00:00"/>
    <n v="6053000000"/>
    <x v="46"/>
    <n v="468000000"/>
    <s v=" $-   "/>
    <n v="745000000"/>
    <x v="5"/>
    <x v="10"/>
  </r>
  <r>
    <x v="11"/>
    <x v="3"/>
    <d v="2015-12-31T00:00:00"/>
    <n v="6098000000"/>
    <x v="47"/>
    <n v="542000000"/>
    <s v=" $-   "/>
    <n v="796000000"/>
    <x v="5"/>
    <x v="10"/>
  </r>
  <r>
    <x v="12"/>
    <x v="0"/>
    <d v="2012-12-31T00:00:00"/>
    <n v="14945000000"/>
    <x v="48"/>
    <n v="3812000000"/>
    <s v=" $-   "/>
    <n v="1782000000"/>
    <x v="5"/>
    <x v="11"/>
  </r>
  <r>
    <x v="12"/>
    <x v="1"/>
    <d v="2013-12-31T00:00:00"/>
    <n v="14813500000"/>
    <x v="49"/>
    <n v="3329800000"/>
    <s v=" $-   "/>
    <n v="1712500000"/>
    <x v="5"/>
    <x v="11"/>
  </r>
  <r>
    <x v="12"/>
    <x v="2"/>
    <d v="2014-12-31T00:00:00"/>
    <n v="16378600000"/>
    <x v="50"/>
    <n v="3667900000"/>
    <s v=" $-   "/>
    <n v="1897600000"/>
    <x v="5"/>
    <x v="11"/>
  </r>
  <r>
    <x v="12"/>
    <x v="3"/>
    <d v="2015-12-31T00:00:00"/>
    <n v="16453200000"/>
    <x v="51"/>
    <n v="3676500000"/>
    <s v=" $-   "/>
    <n v="2009700000"/>
    <x v="5"/>
    <x v="11"/>
  </r>
  <r>
    <x v="13"/>
    <x v="0"/>
    <d v="2012-12-31T00:00:00"/>
    <n v="25364000000"/>
    <x v="52"/>
    <s v=" $-   "/>
    <s v=" $-   "/>
    <n v="3727000000"/>
    <x v="6"/>
    <x v="12"/>
  </r>
  <r>
    <x v="13"/>
    <x v="1"/>
    <d v="2013-12-31T00:00:00"/>
    <n v="23939000000"/>
    <x v="53"/>
    <s v=" $-   "/>
    <s v=" $-   "/>
    <n v="3489000000"/>
    <x v="6"/>
    <x v="12"/>
  </r>
  <r>
    <x v="13"/>
    <x v="2"/>
    <d v="2014-12-31T00:00:00"/>
    <n v="22728000000"/>
    <x v="54"/>
    <s v=" $-   "/>
    <s v=" $-   "/>
    <n v="3547000000"/>
    <x v="6"/>
    <x v="12"/>
  </r>
  <r>
    <x v="13"/>
    <x v="3"/>
    <d v="2015-12-31T00:00:00"/>
    <n v="20872000000"/>
    <x v="55"/>
    <s v=" $-   "/>
    <s v=" $-   "/>
    <n v="3672000000"/>
    <x v="6"/>
    <x v="12"/>
  </r>
  <r>
    <x v="14"/>
    <x v="0"/>
    <d v="2012-12-31T00:00:00"/>
    <n v="71214000000"/>
    <x v="56"/>
    <n v="21491000000"/>
    <s v=" $-   "/>
    <s v=" $-   "/>
    <x v="6"/>
    <x v="13"/>
  </r>
  <r>
    <x v="14"/>
    <x v="1"/>
    <d v="2013-12-31T00:00:00"/>
    <n v="68874000000"/>
    <x v="57"/>
    <n v="22005000000"/>
    <s v=" $-   "/>
    <s v=" $-   "/>
    <x v="6"/>
    <x v="13"/>
  </r>
  <r>
    <x v="14"/>
    <x v="2"/>
    <d v="2014-12-31T00:00:00"/>
    <n v="64406000000"/>
    <x v="58"/>
    <n v="18491000000"/>
    <s v=" $-   "/>
    <s v=" $-   "/>
    <x v="6"/>
    <x v="13"/>
  </r>
  <r>
    <x v="14"/>
    <x v="3"/>
    <d v="2015-12-31T00:00:00"/>
    <n v="58327000000"/>
    <x v="59"/>
    <n v="16417000000"/>
    <s v=" $-   "/>
    <s v=" $-   "/>
    <x v="6"/>
    <x v="13"/>
  </r>
  <r>
    <x v="15"/>
    <x v="0"/>
    <d v="2012-12-31T00:00:00"/>
    <n v="958511000"/>
    <x v="60"/>
    <n v="61732000"/>
    <s v=" $-   "/>
    <n v="325173000"/>
    <x v="7"/>
    <x v="14"/>
  </r>
  <r>
    <x v="15"/>
    <x v="1"/>
    <d v="2013-12-31T00:00:00"/>
    <n v="974053000"/>
    <x v="61"/>
    <n v="53073000"/>
    <s v=" $-   "/>
    <n v="291910000"/>
    <x v="7"/>
    <x v="14"/>
  </r>
  <r>
    <x v="15"/>
    <x v="2"/>
    <d v="2014-12-31T00:00:00"/>
    <n v="984363000"/>
    <x v="62"/>
    <n v="56621000"/>
    <s v=" $-   "/>
    <n v="282608000"/>
    <x v="7"/>
    <x v="14"/>
  </r>
  <r>
    <x v="15"/>
    <x v="3"/>
    <d v="2015-12-31T00:00:00"/>
    <n v="981310000"/>
    <x v="63"/>
    <n v="53546000"/>
    <s v=" $-   "/>
    <n v="306301000"/>
    <x v="7"/>
    <x v="14"/>
  </r>
  <r>
    <x v="16"/>
    <x v="0"/>
    <d v="2013-12-31T00:00:00"/>
    <n v="9047657000"/>
    <x v="64"/>
    <s v=" $-   "/>
    <s v=" $-   "/>
    <n v="1470287000"/>
    <x v="6"/>
    <x v="15"/>
  </r>
  <r>
    <x v="16"/>
    <x v="1"/>
    <d v="2014-12-31T00:00:00"/>
    <n v="10381653000"/>
    <x v="65"/>
    <s v=" $-   "/>
    <s v=" $-   "/>
    <n v="1485558000"/>
    <x v="6"/>
    <x v="15"/>
  </r>
  <r>
    <x v="16"/>
    <x v="2"/>
    <d v="2015-12-31T00:00:00"/>
    <n v="10325494000"/>
    <x v="66"/>
    <s v=" $-   "/>
    <s v=" $-   "/>
    <n v="1402573000"/>
    <x v="6"/>
    <x v="15"/>
  </r>
  <r>
    <x v="16"/>
    <x v="3"/>
    <d v="2016-12-31T00:00:00"/>
    <n v="7531780000"/>
    <x v="67"/>
    <s v=" $-   "/>
    <s v=" $-   "/>
    <n v="1351314000"/>
    <x v="6"/>
    <x v="15"/>
  </r>
  <r>
    <x v="17"/>
    <x v="0"/>
    <d v="2012-12-31T00:00:00"/>
    <n v="1373947000"/>
    <x v="68"/>
    <n v="433448000"/>
    <n v="74744000"/>
    <n v="20962000"/>
    <x v="2"/>
    <x v="16"/>
  </r>
  <r>
    <x v="17"/>
    <x v="1"/>
    <d v="2013-12-31T00:00:00"/>
    <n v="1577922000"/>
    <x v="69"/>
    <n v="535598000"/>
    <n v="93879000"/>
    <n v="21547000"/>
    <x v="2"/>
    <x v="16"/>
  </r>
  <r>
    <x v="17"/>
    <x v="2"/>
    <d v="2014-12-31T00:00:00"/>
    <n v="1963874000"/>
    <x v="70"/>
    <n v="704880000"/>
    <n v="125286000"/>
    <n v="32057000"/>
    <x v="2"/>
    <x v="16"/>
  </r>
  <r>
    <x v="17"/>
    <x v="3"/>
    <d v="2015-12-31T00:00:00"/>
    <n v="2197448000"/>
    <x v="71"/>
    <n v="829253000"/>
    <n v="148591000"/>
    <n v="27067000"/>
    <x v="2"/>
    <x v="16"/>
  </r>
  <r>
    <x v="18"/>
    <x v="0"/>
    <d v="2012-12-31T00:00:00"/>
    <n v="2519154000"/>
    <x v="72"/>
    <n v="308456000"/>
    <n v="78919000"/>
    <s v=" $-   "/>
    <x v="8"/>
    <x v="17"/>
  </r>
  <r>
    <x v="18"/>
    <x v="1"/>
    <d v="2013-12-31T00:00:00"/>
    <n v="2394270000"/>
    <x v="73"/>
    <n v="158189000"/>
    <n v="82246000"/>
    <s v=" $-   "/>
    <x v="8"/>
    <x v="17"/>
  </r>
  <r>
    <x v="18"/>
    <x v="2"/>
    <d v="2014-12-31T00:00:00"/>
    <n v="2445548000"/>
    <x v="74"/>
    <n v="355135000"/>
    <n v="88310000"/>
    <s v=" $-   "/>
    <x v="8"/>
    <x v="17"/>
  </r>
  <r>
    <x v="18"/>
    <x v="3"/>
    <d v="2015-12-31T00:00:00"/>
    <n v="3651335000"/>
    <x v="75"/>
    <n v="512274000"/>
    <n v="102871000"/>
    <s v=" $-   "/>
    <x v="8"/>
    <x v="17"/>
  </r>
  <r>
    <x v="19"/>
    <x v="0"/>
    <d v="2012-12-31T00:00:00"/>
    <n v="4657000000"/>
    <x v="76"/>
    <n v="1542000000"/>
    <s v=" $-   "/>
    <n v="264000000"/>
    <x v="0"/>
    <x v="0"/>
  </r>
  <r>
    <x v="19"/>
    <x v="1"/>
    <d v="2013-12-31T00:00:00"/>
    <n v="5156000000"/>
    <x v="77"/>
    <n v="1693000000"/>
    <s v=" $-   "/>
    <n v="270000000"/>
    <x v="0"/>
    <x v="0"/>
  </r>
  <r>
    <x v="19"/>
    <x v="2"/>
    <d v="2014-12-31T00:00:00"/>
    <n v="5368000000"/>
    <x v="78"/>
    <n v="1817000000"/>
    <s v=" $-   "/>
    <n v="294000000"/>
    <x v="0"/>
    <x v="0"/>
  </r>
  <r>
    <x v="19"/>
    <x v="3"/>
    <d v="2015-12-31T00:00:00"/>
    <n v="5598000000"/>
    <x v="79"/>
    <n v="2013000000"/>
    <s v=" $-   "/>
    <n v="320000000"/>
    <x v="0"/>
    <x v="0"/>
  </r>
  <r>
    <x v="20"/>
    <x v="0"/>
    <d v="2012-12-31T00:00:00"/>
    <n v="33315000000"/>
    <x v="80"/>
    <s v=" $-   "/>
    <s v=" $-   "/>
    <n v="8002000000"/>
    <x v="6"/>
    <x v="13"/>
  </r>
  <r>
    <x v="20"/>
    <x v="1"/>
    <d v="2013-12-31T00:00:00"/>
    <n v="34507000000"/>
    <x v="81"/>
    <n v="1278000000"/>
    <s v=" $-   "/>
    <n v="8389000000"/>
    <x v="6"/>
    <x v="13"/>
  </r>
  <r>
    <x v="20"/>
    <x v="2"/>
    <d v="2014-12-31T00:00:00"/>
    <n v="35239000000"/>
    <x v="82"/>
    <n v="919000000"/>
    <s v=" $-   "/>
    <n v="8476000000"/>
    <x v="6"/>
    <x v="13"/>
  </r>
  <r>
    <x v="20"/>
    <x v="3"/>
    <d v="2015-12-31T00:00:00"/>
    <n v="35653000000"/>
    <x v="83"/>
    <n v="761000000"/>
    <s v=" $-   "/>
    <n v="8445000000"/>
    <x v="6"/>
    <x v="13"/>
  </r>
  <r>
    <x v="21"/>
    <x v="0"/>
    <d v="2013-12-31T00:00:00"/>
    <n v="2069600000"/>
    <x v="84"/>
    <n v="483100000"/>
    <s v=" $-   "/>
    <s v=" $-   "/>
    <x v="0"/>
    <x v="18"/>
  </r>
  <r>
    <x v="21"/>
    <x v="1"/>
    <d v="2014-12-31T00:00:00"/>
    <n v="2118300000"/>
    <x v="85"/>
    <n v="527400000"/>
    <s v=" $-   "/>
    <s v=" $-   "/>
    <x v="0"/>
    <x v="18"/>
  </r>
  <r>
    <x v="21"/>
    <x v="2"/>
    <d v="2015-12-31T00:00:00"/>
    <n v="2068100000"/>
    <x v="86"/>
    <n v="510500000"/>
    <s v=" $-   "/>
    <s v=" $-   "/>
    <x v="0"/>
    <x v="18"/>
  </r>
  <r>
    <x v="21"/>
    <x v="3"/>
    <d v="2016-12-31T00:00:00"/>
    <n v="2238000000"/>
    <x v="87"/>
    <n v="559800000"/>
    <s v=" $-   "/>
    <s v=" $-   "/>
    <x v="0"/>
    <x v="18"/>
  </r>
  <r>
    <x v="22"/>
    <x v="0"/>
    <d v="2013-12-31T00:00:00"/>
    <n v="1551346000"/>
    <x v="88"/>
    <n v="493726000"/>
    <n v="317093000"/>
    <n v="417000"/>
    <x v="3"/>
    <x v="19"/>
  </r>
  <r>
    <x v="22"/>
    <x v="1"/>
    <d v="2014-12-31T00:00:00"/>
    <n v="2234000000"/>
    <x v="89"/>
    <n v="650000000"/>
    <n v="514000000"/>
    <s v=" $-   "/>
    <x v="3"/>
    <x v="19"/>
  </r>
  <r>
    <x v="22"/>
    <x v="2"/>
    <d v="2015-12-31T00:00:00"/>
    <n v="2604000000"/>
    <x v="90"/>
    <n v="927000000"/>
    <n v="709000000"/>
    <n v="117000000"/>
    <x v="3"/>
    <x v="19"/>
  </r>
  <r>
    <x v="22"/>
    <x v="3"/>
    <d v="2016-12-31T00:00:00"/>
    <n v="3084000000"/>
    <x v="91"/>
    <n v="990000000"/>
    <n v="757000000"/>
    <n v="322000000"/>
    <x v="3"/>
    <x v="19"/>
  </r>
  <r>
    <x v="23"/>
    <x v="0"/>
    <d v="2013-10-27T00:00:00"/>
    <n v="7509000000"/>
    <x v="92"/>
    <n v="898000000"/>
    <n v="1320000000"/>
    <s v=" $-   "/>
    <x v="2"/>
    <x v="20"/>
  </r>
  <r>
    <x v="23"/>
    <x v="1"/>
    <d v="2014-10-26T00:00:00"/>
    <n v="9072000000"/>
    <x v="93"/>
    <n v="895000000"/>
    <n v="1428000000"/>
    <s v=" $-   "/>
    <x v="2"/>
    <x v="20"/>
  </r>
  <r>
    <x v="23"/>
    <x v="2"/>
    <d v="2015-10-25T00:00:00"/>
    <n v="9659000000"/>
    <x v="94"/>
    <n v="808000000"/>
    <n v="1451000000"/>
    <s v=" $-   "/>
    <x v="2"/>
    <x v="20"/>
  </r>
  <r>
    <x v="23"/>
    <x v="3"/>
    <d v="2016-10-30T00:00:00"/>
    <n v="10825000000"/>
    <x v="95"/>
    <n v="819000000"/>
    <n v="1540000000"/>
    <s v=" $-   "/>
    <x v="2"/>
    <x v="20"/>
  </r>
  <r>
    <x v="24"/>
    <x v="0"/>
    <d v="2012-12-31T00:00:00"/>
    <n v="3334213000"/>
    <x v="96"/>
    <n v="380532000"/>
    <s v=" $-   "/>
    <n v="53677000"/>
    <x v="0"/>
    <x v="21"/>
  </r>
  <r>
    <x v="24"/>
    <x v="1"/>
    <d v="2013-12-31T00:00:00"/>
    <n v="3594136000"/>
    <x v="97"/>
    <n v="398177000"/>
    <s v=" $-   "/>
    <n v="57238000"/>
    <x v="0"/>
    <x v="21"/>
  </r>
  <r>
    <x v="24"/>
    <x v="2"/>
    <d v="2014-12-31T00:00:00"/>
    <n v="4021964000"/>
    <x v="98"/>
    <n v="462637000"/>
    <s v=" $-   "/>
    <n v="63724000"/>
    <x v="0"/>
    <x v="21"/>
  </r>
  <r>
    <x v="24"/>
    <x v="3"/>
    <d v="2015-12-31T00:00:00"/>
    <n v="3974295000"/>
    <x v="99"/>
    <n v="448592000"/>
    <s v=" $-   "/>
    <n v="68707000"/>
    <x v="0"/>
    <x v="21"/>
  </r>
  <r>
    <x v="25"/>
    <x v="0"/>
    <d v="2013-12-31T00:00:00"/>
    <n v="18676000000"/>
    <x v="100"/>
    <n v="5380000000"/>
    <n v="4083000000"/>
    <s v=" $-   "/>
    <x v="3"/>
    <x v="19"/>
  </r>
  <r>
    <x v="25"/>
    <x v="1"/>
    <d v="2014-12-31T00:00:00"/>
    <n v="20063000000"/>
    <x v="101"/>
    <n v="5153000000"/>
    <n v="4297000000"/>
    <s v=" $-   "/>
    <x v="3"/>
    <x v="19"/>
  </r>
  <r>
    <x v="25"/>
    <x v="2"/>
    <d v="2015-12-31T00:00:00"/>
    <n v="21662000000"/>
    <x v="102"/>
    <n v="4895000000"/>
    <n v="4070000000"/>
    <s v=" $-   "/>
    <x v="3"/>
    <x v="19"/>
  </r>
  <r>
    <x v="25"/>
    <x v="3"/>
    <d v="2016-12-31T00:00:00"/>
    <n v="22991000000"/>
    <x v="103"/>
    <n v="5195000000"/>
    <n v="3840000000"/>
    <s v=" $-   "/>
    <x v="3"/>
    <x v="19"/>
  </r>
  <r>
    <x v="26"/>
    <x v="0"/>
    <d v="2012-12-31T00:00:00"/>
    <n v="10259000000"/>
    <x v="104"/>
    <n v="3927000000"/>
    <s v=" $-   "/>
    <n v="2877000000"/>
    <x v="6"/>
    <x v="22"/>
  </r>
  <r>
    <x v="26"/>
    <x v="1"/>
    <d v="2013-12-31T00:00:00"/>
    <n v="11230000000"/>
    <x v="105"/>
    <n v="3862000000"/>
    <s v=" $-   "/>
    <n v="3132000000"/>
    <x v="6"/>
    <x v="22"/>
  </r>
  <r>
    <x v="26"/>
    <x v="2"/>
    <d v="2014-12-31T00:00:00"/>
    <n v="12296000000"/>
    <x v="106"/>
    <n v="3808000000"/>
    <s v=" $-   "/>
    <n v="3603000000"/>
    <x v="6"/>
    <x v="22"/>
  </r>
  <r>
    <x v="26"/>
    <x v="3"/>
    <d v="2015-12-31T00:00:00"/>
    <n v="12200000000"/>
    <x v="107"/>
    <n v="3750000000"/>
    <s v=" $-   "/>
    <n v="3630000000"/>
    <x v="6"/>
    <x v="22"/>
  </r>
  <r>
    <x v="27"/>
    <x v="0"/>
    <d v="2012-12-31T00:00:00"/>
    <n v="2875960000"/>
    <x v="108"/>
    <n v="389486000"/>
    <s v=" $-   "/>
    <n v="644276000"/>
    <x v="7"/>
    <x v="23"/>
  </r>
  <r>
    <x v="27"/>
    <x v="1"/>
    <d v="2013-12-31T00:00:00"/>
    <n v="3361407000"/>
    <x v="109"/>
    <n v="487084000"/>
    <s v=" $-   "/>
    <n v="800145000"/>
    <x v="7"/>
    <x v="23"/>
  </r>
  <r>
    <x v="27"/>
    <x v="2"/>
    <d v="2014-12-31T00:00:00"/>
    <n v="4100048000"/>
    <x v="110"/>
    <n v="515059000"/>
    <s v=" $-   "/>
    <n v="1003802000"/>
    <x v="7"/>
    <x v="23"/>
  </r>
  <r>
    <x v="27"/>
    <x v="3"/>
    <d v="2015-12-31T00:00:00"/>
    <n v="4771516000"/>
    <x v="111"/>
    <n v="564531000"/>
    <s v=" $-   "/>
    <n v="1285328000"/>
    <x v="7"/>
    <x v="23"/>
  </r>
  <r>
    <x v="28"/>
    <x v="0"/>
    <d v="2013-12-31T00:00:00"/>
    <n v="74452000000"/>
    <x v="112"/>
    <n v="19526000000"/>
    <s v=" $-   "/>
    <s v=" $-   "/>
    <x v="1"/>
    <x v="24"/>
  </r>
  <r>
    <x v="28"/>
    <x v="1"/>
    <d v="2014-12-31T00:00:00"/>
    <n v="88988000000"/>
    <x v="113"/>
    <n v="26058000000"/>
    <s v=" $-   "/>
    <s v=" $-   "/>
    <x v="1"/>
    <x v="24"/>
  </r>
  <r>
    <x v="28"/>
    <x v="2"/>
    <d v="2015-12-31T00:00:00"/>
    <n v="107006000000"/>
    <x v="114"/>
    <n v="33122000000"/>
    <s v=" $-   "/>
    <s v=" $-   "/>
    <x v="1"/>
    <x v="24"/>
  </r>
  <r>
    <x v="28"/>
    <x v="3"/>
    <d v="2016-12-31T00:00:00"/>
    <n v="135987000000"/>
    <x v="115"/>
    <n v="43536000000"/>
    <s v=" $-   "/>
    <s v=" $-   "/>
    <x v="1"/>
    <x v="24"/>
  </r>
  <r>
    <x v="29"/>
    <x v="0"/>
    <d v="2013-12-31T00:00:00"/>
    <n v="17517600000"/>
    <x v="116"/>
    <n v="1924300000"/>
    <s v=" $-   "/>
    <n v="95300000"/>
    <x v="1"/>
    <x v="25"/>
  </r>
  <r>
    <x v="29"/>
    <x v="1"/>
    <d v="2014-12-31T00:00:00"/>
    <n v="19108800000"/>
    <x v="117"/>
    <n v="2061000000"/>
    <s v=" $-   "/>
    <n v="106900000"/>
    <x v="1"/>
    <x v="25"/>
  </r>
  <r>
    <x v="29"/>
    <x v="2"/>
    <d v="2015-12-31T00:00:00"/>
    <n v="20862000000"/>
    <x v="118"/>
    <n v="2245600000"/>
    <s v=" $-   "/>
    <n v="127400000"/>
    <x v="1"/>
    <x v="25"/>
  </r>
  <r>
    <x v="29"/>
    <x v="3"/>
    <d v="2016-12-31T00:00:00"/>
    <n v="21609000000"/>
    <x v="119"/>
    <n v="2280300000"/>
    <s v=" $-   "/>
    <n v="143400000"/>
    <x v="1"/>
    <x v="25"/>
  </r>
  <r>
    <x v="30"/>
    <x v="0"/>
    <d v="2012-12-31T00:00:00"/>
    <n v="61497200000"/>
    <x v="120"/>
    <n v="8680500000"/>
    <s v=" $-   "/>
    <n v="233000000"/>
    <x v="3"/>
    <x v="26"/>
  </r>
  <r>
    <x v="30"/>
    <x v="1"/>
    <d v="2013-12-31T00:00:00"/>
    <n v="71023500000"/>
    <x v="121"/>
    <n v="9952900000"/>
    <s v=" $-   "/>
    <n v="245300000"/>
    <x v="3"/>
    <x v="26"/>
  </r>
  <r>
    <x v="30"/>
    <x v="2"/>
    <d v="2014-12-31T00:00:00"/>
    <n v="73874100000"/>
    <x v="122"/>
    <n v="11748400000"/>
    <s v=" $-   "/>
    <n v="220900000"/>
    <x v="3"/>
    <x v="26"/>
  </r>
  <r>
    <x v="30"/>
    <x v="3"/>
    <d v="2015-12-31T00:00:00"/>
    <n v="79156500000"/>
    <x v="123"/>
    <n v="12534800000"/>
    <s v=" $-   "/>
    <n v="230100000"/>
    <x v="3"/>
    <x v="26"/>
  </r>
  <r>
    <x v="31"/>
    <x v="0"/>
    <d v="2012-12-31T00:00:00"/>
    <n v="16428000000"/>
    <x v="124"/>
    <n v="1333000000"/>
    <s v=" $-   "/>
    <n v="6881000000"/>
    <x v="9"/>
    <x v="27"/>
  </r>
  <r>
    <x v="31"/>
    <x v="1"/>
    <d v="2013-12-31T00:00:00"/>
    <n v="14771000000"/>
    <x v="125"/>
    <n v="1286000000"/>
    <s v=" $-   "/>
    <n v="5866000000"/>
    <x v="9"/>
    <x v="27"/>
  </r>
  <r>
    <x v="31"/>
    <x v="2"/>
    <d v="2014-12-31T00:00:00"/>
    <n v="12691000000"/>
    <x v="126"/>
    <n v="1095000000"/>
    <s v=" $-   "/>
    <n v="9720000000"/>
    <x v="9"/>
    <x v="27"/>
  </r>
  <r>
    <x v="31"/>
    <x v="3"/>
    <d v="2015-12-31T00:00:00"/>
    <n v="6383000000"/>
    <x v="127"/>
    <n v="791000000"/>
    <s v=" $-   "/>
    <n v="29372000000"/>
    <x v="9"/>
    <x v="27"/>
  </r>
  <r>
    <x v="32"/>
    <x v="0"/>
    <d v="2013-12-31T00:00:00"/>
    <n v="14581000000"/>
    <x v="128"/>
    <n v="2256000000"/>
    <s v=" $-   "/>
    <n v="3927000000"/>
    <x v="9"/>
    <x v="27"/>
  </r>
  <r>
    <x v="32"/>
    <x v="1"/>
    <d v="2014-12-31T00:00:00"/>
    <n v="18470000000"/>
    <x v="129"/>
    <n v="2725000000"/>
    <s v=" $-   "/>
    <n v="4550000000"/>
    <x v="9"/>
    <x v="27"/>
  </r>
  <r>
    <x v="32"/>
    <x v="2"/>
    <d v="2015-12-31T00:00:00"/>
    <n v="8698000000"/>
    <x v="130"/>
    <n v="2000000000"/>
    <s v=" $-   "/>
    <n v="4603000000"/>
    <x v="9"/>
    <x v="27"/>
  </r>
  <r>
    <x v="32"/>
    <x v="3"/>
    <d v="2016-12-31T00:00:00"/>
    <n v="7869000000"/>
    <x v="131"/>
    <n v="2094000000"/>
    <s v=" $-   "/>
    <n v="4301000000"/>
    <x v="9"/>
    <x v="27"/>
  </r>
  <r>
    <x v="33"/>
    <x v="0"/>
    <d v="2013-09-30T00:00:00"/>
    <n v="10180400000"/>
    <x v="132"/>
    <n v="1018600000"/>
    <n v="133700000"/>
    <s v=" $-   "/>
    <x v="8"/>
    <x v="28"/>
  </r>
  <r>
    <x v="33"/>
    <x v="1"/>
    <d v="2014-09-30T00:00:00"/>
    <n v="10439000000"/>
    <x v="133"/>
    <n v="1007400000"/>
    <n v="139800000"/>
    <s v=" $-   "/>
    <x v="8"/>
    <x v="28"/>
  </r>
  <r>
    <x v="33"/>
    <x v="2"/>
    <d v="2015-09-30T00:00:00"/>
    <n v="9894900000"/>
    <x v="134"/>
    <n v="895300000"/>
    <n v="137100000"/>
    <s v=" $-   "/>
    <x v="8"/>
    <x v="28"/>
  </r>
  <r>
    <x v="33"/>
    <x v="3"/>
    <d v="2016-09-30T00:00:00"/>
    <n v="9524400000"/>
    <x v="135"/>
    <n v="797600000"/>
    <n v="132000000"/>
    <s v=" $-   "/>
    <x v="8"/>
    <x v="28"/>
  </r>
  <r>
    <x v="34"/>
    <x v="0"/>
    <d v="2012-12-31T00:00:00"/>
    <n v="4292100000"/>
    <x v="136"/>
    <n v="512900000"/>
    <s v=" $-   "/>
    <s v=" $-   "/>
    <x v="2"/>
    <x v="29"/>
  </r>
  <r>
    <x v="34"/>
    <x v="1"/>
    <d v="2013-12-31T00:00:00"/>
    <n v="4614700000"/>
    <x v="137"/>
    <n v="548000000"/>
    <s v=" $-   "/>
    <s v=" $-   "/>
    <x v="2"/>
    <x v="29"/>
  </r>
  <r>
    <x v="34"/>
    <x v="2"/>
    <d v="2014-12-31T00:00:00"/>
    <n v="5345500000"/>
    <x v="138"/>
    <n v="645100000"/>
    <s v=" $-   "/>
    <s v=" $-   "/>
    <x v="2"/>
    <x v="29"/>
  </r>
  <r>
    <x v="34"/>
    <x v="3"/>
    <d v="2015-12-31T00:00:00"/>
    <n v="5568700000"/>
    <x v="139"/>
    <n v="669100000"/>
    <s v=" $-   "/>
    <s v=" $-   "/>
    <x v="2"/>
    <x v="29"/>
  </r>
  <r>
    <x v="35"/>
    <x v="0"/>
    <d v="2012-12-31T00:00:00"/>
    <n v="23700000000"/>
    <x v="140"/>
    <n v="997000000"/>
    <n v="197000000"/>
    <n v="1460000000"/>
    <x v="0"/>
    <x v="30"/>
  </r>
  <r>
    <x v="35"/>
    <x v="1"/>
    <d v="2013-12-31T00:00:00"/>
    <n v="23032000000"/>
    <x v="141"/>
    <n v="1008000000"/>
    <n v="192000000"/>
    <n v="1421000000"/>
    <x v="0"/>
    <x v="30"/>
  </r>
  <r>
    <x v="35"/>
    <x v="2"/>
    <d v="2014-12-31T00:00:00"/>
    <n v="23906000000"/>
    <x v="142"/>
    <n v="995000000"/>
    <n v="218000000"/>
    <n v="1371000000"/>
    <x v="0"/>
    <x v="30"/>
  </r>
  <r>
    <x v="35"/>
    <x v="3"/>
    <d v="2015-12-31T00:00:00"/>
    <n v="22534000000"/>
    <x v="143"/>
    <n v="979000000"/>
    <n v="238000000"/>
    <n v="1280000000"/>
    <x v="0"/>
    <x v="30"/>
  </r>
  <r>
    <x v="36"/>
    <x v="0"/>
    <d v="2012-12-31T00:00:00"/>
    <n v="4856000000"/>
    <x v="144"/>
    <n v="1139000000"/>
    <n v="604000000"/>
    <s v=" $-   "/>
    <x v="2"/>
    <x v="31"/>
  </r>
  <r>
    <x v="36"/>
    <x v="1"/>
    <d v="2013-12-31T00:00:00"/>
    <n v="4583000000"/>
    <x v="145"/>
    <n v="1096000000"/>
    <n v="584000000"/>
    <s v=" $-   "/>
    <x v="2"/>
    <x v="31"/>
  </r>
  <r>
    <x v="36"/>
    <x v="2"/>
    <d v="2014-12-31T00:00:00"/>
    <n v="4408000000"/>
    <x v="146"/>
    <n v="1129000000"/>
    <n v="571000000"/>
    <s v=" $-   "/>
    <x v="2"/>
    <x v="31"/>
  </r>
  <r>
    <x v="36"/>
    <x v="3"/>
    <d v="2015-12-31T00:00:00"/>
    <n v="4664000000"/>
    <x v="147"/>
    <n v="1114000000"/>
    <n v="646000000"/>
    <s v=" $-   "/>
    <x v="2"/>
    <x v="31"/>
  </r>
  <r>
    <x v="37"/>
    <x v="0"/>
    <d v="2015-11-01T00:00:00"/>
    <n v="6824000000"/>
    <x v="148"/>
    <n v="486000000"/>
    <n v="1049000000"/>
    <n v="249000000"/>
    <x v="2"/>
    <x v="7"/>
  </r>
  <r>
    <x v="37"/>
    <x v="1"/>
    <d v="2016-10-30T00:00:00"/>
    <n v="13240000000"/>
    <x v="149"/>
    <n v="806000000"/>
    <n v="2674000000"/>
    <n v="1873000000"/>
    <x v="2"/>
    <x v="7"/>
  </r>
  <r>
    <x v="38"/>
    <x v="0"/>
    <d v="2012-12-31T00:00:00"/>
    <n v="5863500000"/>
    <x v="150"/>
    <n v="1148900000"/>
    <s v=" $-   "/>
    <s v=" $-   "/>
    <x v="8"/>
    <x v="32"/>
  </r>
  <r>
    <x v="38"/>
    <x v="1"/>
    <d v="2013-12-28T00:00:00"/>
    <n v="6140000000"/>
    <x v="151"/>
    <n v="1174200000"/>
    <s v=" $-   "/>
    <s v=" $-   "/>
    <x v="8"/>
    <x v="32"/>
  </r>
  <r>
    <x v="38"/>
    <x v="2"/>
    <d v="2015-01-03T00:00:00"/>
    <n v="6330300000"/>
    <x v="152"/>
    <n v="1158900000"/>
    <s v=" $-   "/>
    <s v=" $-   "/>
    <x v="8"/>
    <x v="32"/>
  </r>
  <r>
    <x v="38"/>
    <x v="3"/>
    <d v="2016-01-02T00:00:00"/>
    <n v="5966900000"/>
    <x v="153"/>
    <n v="1108100000"/>
    <s v=" $-   "/>
    <s v=" $-   "/>
    <x v="8"/>
    <x v="32"/>
  </r>
  <r>
    <x v="39"/>
    <x v="0"/>
    <d v="2012-12-31T00:00:00"/>
    <n v="2853926000"/>
    <x v="154"/>
    <n v="220758000"/>
    <s v=" $-   "/>
    <n v="380402000"/>
    <x v="5"/>
    <x v="33"/>
  </r>
  <r>
    <x v="39"/>
    <x v="1"/>
    <d v="2013-12-31T00:00:00"/>
    <n v="2879000000"/>
    <x v="155"/>
    <n v="234000000"/>
    <s v=" $-   "/>
    <n v="407000000"/>
    <x v="5"/>
    <x v="33"/>
  </r>
  <r>
    <x v="39"/>
    <x v="2"/>
    <d v="2014-12-31T00:00:00"/>
    <n v="3011000000"/>
    <x v="156"/>
    <n v="236000000"/>
    <s v=" $-   "/>
    <n v="424000000"/>
    <x v="5"/>
    <x v="33"/>
  </r>
  <r>
    <x v="39"/>
    <x v="3"/>
    <d v="2015-12-31T00:00:00"/>
    <n v="3159000000"/>
    <x v="157"/>
    <n v="243000000"/>
    <s v=" $-   "/>
    <n v="440000000"/>
    <x v="5"/>
    <x v="33"/>
  </r>
  <r>
    <x v="40"/>
    <x v="0"/>
    <d v="2012-12-31T00:00:00"/>
    <n v="33781000000"/>
    <x v="158"/>
    <n v="23392000000"/>
    <s v=" $-   "/>
    <n v="1712000000"/>
    <x v="6"/>
    <x v="34"/>
  </r>
  <r>
    <x v="40"/>
    <x v="1"/>
    <d v="2013-12-31T00:00:00"/>
    <n v="34828000000"/>
    <x v="159"/>
    <n v="23150000000"/>
    <s v=" $-   "/>
    <n v="1832000000"/>
    <x v="6"/>
    <x v="34"/>
  </r>
  <r>
    <x v="40"/>
    <x v="2"/>
    <d v="2014-12-31T00:00:00"/>
    <n v="35895000000"/>
    <x v="160"/>
    <n v="23153000000"/>
    <s v=" $-   "/>
    <n v="2044000000"/>
    <x v="6"/>
    <x v="34"/>
  </r>
  <r>
    <x v="40"/>
    <x v="3"/>
    <d v="2015-12-31T00:00:00"/>
    <n v="34441000000"/>
    <x v="161"/>
    <n v="22892000000"/>
    <s v=" $-   "/>
    <n v="1988000000"/>
    <x v="6"/>
    <x v="34"/>
  </r>
  <r>
    <x v="41"/>
    <x v="0"/>
    <d v="2013-08-31T00:00:00"/>
    <n v="2089100000"/>
    <x v="162"/>
    <n v="607600000"/>
    <s v=" $-   "/>
    <s v=" $-   "/>
    <x v="0"/>
    <x v="21"/>
  </r>
  <r>
    <x v="41"/>
    <x v="1"/>
    <d v="2014-08-31T00:00:00"/>
    <n v="2393500000"/>
    <x v="163"/>
    <n v="680300000"/>
    <s v=" $-   "/>
    <s v=" $-   "/>
    <x v="0"/>
    <x v="21"/>
  </r>
  <r>
    <x v="41"/>
    <x v="2"/>
    <d v="2015-08-31T00:00:00"/>
    <n v="2706700000"/>
    <x v="164"/>
    <n v="756900000"/>
    <s v=" $-   "/>
    <s v=" $-   "/>
    <x v="0"/>
    <x v="21"/>
  </r>
  <r>
    <x v="41"/>
    <x v="3"/>
    <d v="2016-08-31T00:00:00"/>
    <n v="3291300000"/>
    <x v="165"/>
    <n v="946000000"/>
    <s v=" $-   "/>
    <s v=" $-   "/>
    <x v="0"/>
    <x v="21"/>
  </r>
  <r>
    <x v="42"/>
    <x v="0"/>
    <d v="2013-08-31T00:00:00"/>
    <n v="9147530000"/>
    <x v="166"/>
    <n v="2967837000"/>
    <s v=" $-   "/>
    <s v=" $-   "/>
    <x v="1"/>
    <x v="25"/>
  </r>
  <r>
    <x v="42"/>
    <x v="1"/>
    <d v="2014-08-30T00:00:00"/>
    <n v="9475313000"/>
    <x v="167"/>
    <n v="3104684000"/>
    <s v=" $-   "/>
    <s v=" $-   "/>
    <x v="1"/>
    <x v="25"/>
  </r>
  <r>
    <x v="42"/>
    <x v="2"/>
    <d v="2015-08-29T00:00:00"/>
    <n v="10187340000"/>
    <x v="168"/>
    <n v="3373980000"/>
    <s v=" $-   "/>
    <s v=" $-   "/>
    <x v="1"/>
    <x v="25"/>
  </r>
  <r>
    <x v="42"/>
    <x v="3"/>
    <d v="2016-08-27T00:00:00"/>
    <n v="10635676000"/>
    <x v="169"/>
    <n v="3548341000"/>
    <s v=" $-   "/>
    <s v=" $-   "/>
    <x v="1"/>
    <x v="25"/>
  </r>
  <r>
    <x v="43"/>
    <x v="0"/>
    <d v="2013-12-31T00:00:00"/>
    <n v="86623000000"/>
    <x v="170"/>
    <n v="3742000000"/>
    <n v="3071000000"/>
    <s v=" $-   "/>
    <x v="0"/>
    <x v="30"/>
  </r>
  <r>
    <x v="43"/>
    <x v="1"/>
    <d v="2014-12-31T00:00:00"/>
    <n v="90762000000"/>
    <x v="171"/>
    <n v="3480000000"/>
    <n v="3047000000"/>
    <s v=" $-   "/>
    <x v="0"/>
    <x v="30"/>
  </r>
  <r>
    <x v="43"/>
    <x v="2"/>
    <d v="2015-12-31T00:00:00"/>
    <n v="96114000000"/>
    <x v="172"/>
    <n v="3251000000"/>
    <n v="3331000000"/>
    <s v=" $-   "/>
    <x v="0"/>
    <x v="30"/>
  </r>
  <r>
    <x v="43"/>
    <x v="3"/>
    <d v="2016-12-31T00:00:00"/>
    <n v="94571000000"/>
    <x v="173"/>
    <n v="3313000000"/>
    <n v="4627000000"/>
    <s v=" $-   "/>
    <x v="0"/>
    <x v="30"/>
  </r>
  <r>
    <x v="44"/>
    <x v="0"/>
    <d v="2012-12-31T00:00:00"/>
    <n v="100078000000"/>
    <x v="174"/>
    <n v="70829000000"/>
    <s v=" $-   "/>
    <n v="9433000000"/>
    <x v="6"/>
    <x v="35"/>
  </r>
  <r>
    <x v="44"/>
    <x v="1"/>
    <d v="2013-12-31T00:00:00"/>
    <n v="101697000000"/>
    <x v="175"/>
    <n v="68128000000"/>
    <s v=" $-   "/>
    <n v="4642000000"/>
    <x v="6"/>
    <x v="35"/>
  </r>
  <r>
    <x v="44"/>
    <x v="2"/>
    <d v="2014-12-31T00:00:00"/>
    <n v="95181000000"/>
    <x v="176"/>
    <n v="74181000000"/>
    <s v=" $-   "/>
    <n v="3211000000"/>
    <x v="6"/>
    <x v="35"/>
  </r>
  <r>
    <x v="44"/>
    <x v="3"/>
    <d v="2015-12-31T00:00:00"/>
    <n v="93056000000"/>
    <x v="177"/>
    <n v="56358000000"/>
    <s v=" $-   "/>
    <n v="3995000000"/>
    <x v="6"/>
    <x v="35"/>
  </r>
  <r>
    <x v="45"/>
    <x v="0"/>
    <d v="2012-12-31T00:00:00"/>
    <n v="13936000000"/>
    <x v="178"/>
    <n v="3283000000"/>
    <n v="1081000000"/>
    <s v=" $-   "/>
    <x v="3"/>
    <x v="5"/>
  </r>
  <r>
    <x v="45"/>
    <x v="1"/>
    <d v="2013-12-31T00:00:00"/>
    <n v="9413000000"/>
    <x v="179"/>
    <n v="3084000000"/>
    <n v="582000000"/>
    <s v=" $-   "/>
    <x v="3"/>
    <x v="5"/>
  </r>
  <r>
    <x v="45"/>
    <x v="2"/>
    <d v="2014-12-31T00:00:00"/>
    <n v="10719000000"/>
    <x v="180"/>
    <n v="3315000000"/>
    <n v="610000000"/>
    <s v=" $-   "/>
    <x v="3"/>
    <x v="5"/>
  </r>
  <r>
    <x v="45"/>
    <x v="3"/>
    <d v="2015-12-31T00:00:00"/>
    <n v="9968000000"/>
    <x v="181"/>
    <n v="3094000000"/>
    <n v="603000000"/>
    <s v=" $-   "/>
    <x v="3"/>
    <x v="5"/>
  </r>
  <r>
    <x v="46"/>
    <x v="0"/>
    <d v="2013-03-02T00:00:00"/>
    <n v="10914585000"/>
    <x v="182"/>
    <n v="2750537000"/>
    <s v=" $-   "/>
    <s v=" $-   "/>
    <x v="1"/>
    <x v="25"/>
  </r>
  <r>
    <x v="46"/>
    <x v="1"/>
    <d v="2014-03-01T00:00:00"/>
    <n v="11503963000"/>
    <x v="183"/>
    <n v="2950995000"/>
    <s v=" $-   "/>
    <s v=" $-   "/>
    <x v="1"/>
    <x v="25"/>
  </r>
  <r>
    <x v="46"/>
    <x v="2"/>
    <d v="2015-02-28T00:00:00"/>
    <n v="11881176000"/>
    <x v="184"/>
    <n v="3065486000"/>
    <s v=" $-   "/>
    <s v=" $-   "/>
    <x v="1"/>
    <x v="25"/>
  </r>
  <r>
    <x v="46"/>
    <x v="3"/>
    <d v="2016-02-27T00:00:00"/>
    <n v="12103887000"/>
    <x v="185"/>
    <n v="3205407000"/>
    <s v=" $-   "/>
    <s v=" $-   "/>
    <x v="1"/>
    <x v="25"/>
  </r>
  <r>
    <x v="47"/>
    <x v="0"/>
    <d v="2012-12-31T00:00:00"/>
    <n v="10737000000"/>
    <x v="186"/>
    <n v="5650000000"/>
    <s v=" $-   "/>
    <n v="1167000000"/>
    <x v="6"/>
    <x v="35"/>
  </r>
  <r>
    <x v="47"/>
    <x v="1"/>
    <d v="2013-12-31T00:00:00"/>
    <n v="10543000000"/>
    <x v="187"/>
    <n v="5625000000"/>
    <s v=" $-   "/>
    <n v="698000000"/>
    <x v="6"/>
    <x v="35"/>
  </r>
  <r>
    <x v="47"/>
    <x v="2"/>
    <d v="2014-12-31T00:00:00"/>
    <n v="9998000000"/>
    <x v="188"/>
    <n v="5715000000"/>
    <s v=" $-   "/>
    <n v="342000000"/>
    <x v="6"/>
    <x v="35"/>
  </r>
  <r>
    <x v="47"/>
    <x v="3"/>
    <d v="2015-12-31T00:00:00"/>
    <n v="10346000000"/>
    <x v="90"/>
    <n v="5996000000"/>
    <s v=" $-   "/>
    <n v="533000000"/>
    <x v="6"/>
    <x v="35"/>
  </r>
  <r>
    <x v="48"/>
    <x v="0"/>
    <d v="2012-03-03T00:00:00"/>
    <n v="45457000000"/>
    <x v="189"/>
    <n v="8755000000"/>
    <s v=" $-   "/>
    <s v=" $-   "/>
    <x v="1"/>
    <x v="36"/>
  </r>
  <r>
    <x v="48"/>
    <x v="1"/>
    <d v="2014-02-01T00:00:00"/>
    <n v="40611000000"/>
    <x v="190"/>
    <n v="8106000000"/>
    <s v=" $-   "/>
    <s v=" $-   "/>
    <x v="1"/>
    <x v="36"/>
  </r>
  <r>
    <x v="48"/>
    <x v="2"/>
    <d v="2015-01-31T00:00:00"/>
    <n v="40339000000"/>
    <x v="191"/>
    <n v="7592000000"/>
    <s v=" $-   "/>
    <s v=" $-   "/>
    <x v="1"/>
    <x v="36"/>
  </r>
  <r>
    <x v="48"/>
    <x v="3"/>
    <d v="2016-01-30T00:00:00"/>
    <n v="39528000000"/>
    <x v="192"/>
    <n v="7618000000"/>
    <s v=" $-   "/>
    <s v=" $-   "/>
    <x v="1"/>
    <x v="36"/>
  </r>
  <r>
    <x v="49"/>
    <x v="0"/>
    <d v="2013-12-31T00:00:00"/>
    <n v="3049500000"/>
    <x v="193"/>
    <n v="920300000"/>
    <n v="295700000"/>
    <s v=" $-   "/>
    <x v="3"/>
    <x v="5"/>
  </r>
  <r>
    <x v="49"/>
    <x v="1"/>
    <d v="2014-12-31T00:00:00"/>
    <n v="3323600000"/>
    <x v="194"/>
    <n v="981500000"/>
    <n v="302000000"/>
    <s v=" $-   "/>
    <x v="3"/>
    <x v="5"/>
  </r>
  <r>
    <x v="49"/>
    <x v="2"/>
    <d v="2015-12-31T00:00:00"/>
    <n v="3416000000"/>
    <x v="195"/>
    <n v="1012100000"/>
    <n v="259200000"/>
    <s v=" $-   "/>
    <x v="3"/>
    <x v="5"/>
  </r>
  <r>
    <x v="49"/>
    <x v="3"/>
    <d v="2016-12-31T00:00:00"/>
    <n v="3714000000"/>
    <x v="196"/>
    <n v="1101900000"/>
    <n v="292800000"/>
    <s v=" $-   "/>
    <x v="3"/>
    <x v="5"/>
  </r>
  <r>
    <x v="50"/>
    <x v="0"/>
    <d v="2013-09-30T00:00:00"/>
    <n v="8054000000"/>
    <x v="197"/>
    <n v="2422000000"/>
    <n v="494000000"/>
    <s v=" $-   "/>
    <x v="3"/>
    <x v="5"/>
  </r>
  <r>
    <x v="50"/>
    <x v="1"/>
    <d v="2014-09-30T00:00:00"/>
    <n v="8446000000"/>
    <x v="198"/>
    <n v="2145000000"/>
    <n v="550000000"/>
    <s v=" $-   "/>
    <x v="3"/>
    <x v="5"/>
  </r>
  <r>
    <x v="50"/>
    <x v="2"/>
    <d v="2015-09-30T00:00:00"/>
    <n v="10282000000"/>
    <x v="199"/>
    <n v="2563000000"/>
    <n v="632000000"/>
    <s v=" $-   "/>
    <x v="3"/>
    <x v="5"/>
  </r>
  <r>
    <x v="50"/>
    <x v="3"/>
    <d v="2016-09-30T00:00:00"/>
    <n v="12483000000"/>
    <x v="200"/>
    <n v="3005000000"/>
    <n v="828000000"/>
    <s v=" $-   "/>
    <x v="3"/>
    <x v="5"/>
  </r>
  <r>
    <x v="51"/>
    <x v="0"/>
    <d v="2013-12-31T00:00:00"/>
    <n v="22364000000"/>
    <x v="201"/>
    <n v="1306000000"/>
    <n v="556000000"/>
    <s v=" $-   "/>
    <x v="9"/>
    <x v="37"/>
  </r>
  <r>
    <x v="51"/>
    <x v="1"/>
    <d v="2014-12-31T00:00:00"/>
    <n v="24551000000"/>
    <x v="202"/>
    <n v="1333000000"/>
    <n v="613000000"/>
    <s v=" $-   "/>
    <x v="9"/>
    <x v="37"/>
  </r>
  <r>
    <x v="51"/>
    <x v="2"/>
    <d v="2015-12-31T00:00:00"/>
    <n v="15742000000"/>
    <x v="203"/>
    <n v="969000000"/>
    <n v="466000000"/>
    <s v=" $-   "/>
    <x v="9"/>
    <x v="37"/>
  </r>
  <r>
    <x v="51"/>
    <x v="3"/>
    <d v="2016-12-31T00:00:00"/>
    <n v="9841000000"/>
    <x v="204"/>
    <n v="815000000"/>
    <n v="384000000"/>
    <s v=" $-   "/>
    <x v="9"/>
    <x v="37"/>
  </r>
  <r>
    <x v="52"/>
    <x v="0"/>
    <d v="2013-12-31T00:00:00"/>
    <n v="6932200000"/>
    <x v="205"/>
    <n v="1797000000"/>
    <n v="1444100000"/>
    <n v="342900000"/>
    <x v="3"/>
    <x v="19"/>
  </r>
  <r>
    <x v="52"/>
    <x v="1"/>
    <d v="2014-12-31T00:00:00"/>
    <n v="9703300000"/>
    <x v="206"/>
    <n v="2193400000"/>
    <n v="1893400000"/>
    <n v="489800000"/>
    <x v="3"/>
    <x v="19"/>
  </r>
  <r>
    <x v="52"/>
    <x v="2"/>
    <d v="2015-12-31T00:00:00"/>
    <n v="10763800000"/>
    <x v="207"/>
    <n v="2143600000"/>
    <n v="2012800000"/>
    <n v="382600000"/>
    <x v="3"/>
    <x v="19"/>
  </r>
  <r>
    <x v="52"/>
    <x v="3"/>
    <d v="2016-12-31T00:00:00"/>
    <n v="11448800000"/>
    <x v="208"/>
    <n v="1972900000"/>
    <n v="1973300000"/>
    <n v="385600000"/>
    <x v="3"/>
    <x v="19"/>
  </r>
  <r>
    <x v="53"/>
    <x v="0"/>
    <d v="2012-12-31T00:00:00"/>
    <n v="8735700000"/>
    <x v="209"/>
    <n v="488300000"/>
    <s v=" $-   "/>
    <n v="282900000"/>
    <x v="8"/>
    <x v="38"/>
  </r>
  <r>
    <x v="53"/>
    <x v="1"/>
    <d v="2013-12-31T00:00:00"/>
    <n v="8468100000"/>
    <x v="210"/>
    <n v="497400000"/>
    <s v=" $-   "/>
    <n v="299900000"/>
    <x v="8"/>
    <x v="38"/>
  </r>
  <r>
    <x v="53"/>
    <x v="2"/>
    <d v="2014-12-31T00:00:00"/>
    <n v="8570000000"/>
    <x v="211"/>
    <n v="547000000"/>
    <s v=" $-   "/>
    <n v="280900000"/>
    <x v="8"/>
    <x v="38"/>
  </r>
  <r>
    <x v="53"/>
    <x v="3"/>
    <d v="2015-12-31T00:00:00"/>
    <n v="7997000000"/>
    <x v="212"/>
    <n v="646000000"/>
    <s v=" $-   "/>
    <n v="285500000"/>
    <x v="8"/>
    <x v="38"/>
  </r>
  <r>
    <x v="54"/>
    <x v="0"/>
    <d v="2012-12-31T00:00:00"/>
    <n v="17621000000"/>
    <x v="213"/>
    <n v="5017000000"/>
    <n v="3904000000"/>
    <s v=" $-   "/>
    <x v="3"/>
    <x v="4"/>
  </r>
  <r>
    <x v="54"/>
    <x v="1"/>
    <d v="2013-12-31T00:00:00"/>
    <n v="16385000000"/>
    <x v="214"/>
    <n v="4939000000"/>
    <n v="3731000000"/>
    <s v=" $-   "/>
    <x v="3"/>
    <x v="4"/>
  </r>
  <r>
    <x v="54"/>
    <x v="2"/>
    <d v="2014-12-31T00:00:00"/>
    <n v="15879000000"/>
    <x v="215"/>
    <n v="4822000000"/>
    <n v="4534000000"/>
    <s v=" $-   "/>
    <x v="3"/>
    <x v="4"/>
  </r>
  <r>
    <x v="54"/>
    <x v="3"/>
    <d v="2015-12-31T00:00:00"/>
    <n v="16560000000"/>
    <x v="216"/>
    <n v="4841000000"/>
    <n v="5920000000"/>
    <s v=" $-   "/>
    <x v="3"/>
    <x v="4"/>
  </r>
  <r>
    <x v="55"/>
    <x v="0"/>
    <d v="2012-12-31T00:00:00"/>
    <n v="7249000000"/>
    <x v="217"/>
    <n v="2529000000"/>
    <n v="886000000"/>
    <n v="395000000"/>
    <x v="3"/>
    <x v="5"/>
  </r>
  <r>
    <x v="55"/>
    <x v="1"/>
    <d v="2013-12-31T00:00:00"/>
    <n v="7143000000"/>
    <x v="218"/>
    <n v="2678000000"/>
    <n v="861000000"/>
    <n v="410000000"/>
    <x v="3"/>
    <x v="5"/>
  </r>
  <r>
    <x v="55"/>
    <x v="2"/>
    <d v="2014-12-31T00:00:00"/>
    <n v="7380000000"/>
    <x v="219"/>
    <n v="2817000000"/>
    <n v="817000000"/>
    <n v="438000000"/>
    <x v="3"/>
    <x v="5"/>
  </r>
  <r>
    <x v="55"/>
    <x v="3"/>
    <d v="2015-12-31T00:00:00"/>
    <n v="7477000000"/>
    <x v="220"/>
    <n v="2996000000"/>
    <n v="876000000"/>
    <n v="495000000"/>
    <x v="3"/>
    <x v="5"/>
  </r>
  <r>
    <x v="56"/>
    <x v="0"/>
    <d v="2013-12-31T00:00:00"/>
    <n v="7436600000"/>
    <x v="221"/>
    <n v="702300000"/>
    <s v=" $-   "/>
    <s v=" $-   "/>
    <x v="1"/>
    <x v="39"/>
  </r>
  <r>
    <x v="56"/>
    <x v="1"/>
    <d v="2014-12-31T00:00:00"/>
    <n v="8305100000"/>
    <x v="222"/>
    <n v="792700000"/>
    <s v=" $-   "/>
    <s v=" $-   "/>
    <x v="1"/>
    <x v="39"/>
  </r>
  <r>
    <x v="56"/>
    <x v="2"/>
    <d v="2015-12-31T00:00:00"/>
    <n v="8023200000"/>
    <x v="223"/>
    <n v="763400000"/>
    <s v=" $-   "/>
    <s v=" $-   "/>
    <x v="1"/>
    <x v="39"/>
  </r>
  <r>
    <x v="56"/>
    <x v="3"/>
    <d v="2016-12-31T00:00:00"/>
    <n v="9071000000"/>
    <x v="224"/>
    <n v="1707200000"/>
    <s v=" $-   "/>
    <s v=" $-   "/>
    <x v="1"/>
    <x v="39"/>
  </r>
  <r>
    <x v="57"/>
    <x v="0"/>
    <d v="2012-12-31T00:00:00"/>
    <n v="1847186000"/>
    <x v="225"/>
    <n v="93782000"/>
    <s v=" $-   "/>
    <n v="445875000"/>
    <x v="7"/>
    <x v="14"/>
  </r>
  <r>
    <x v="57"/>
    <x v="1"/>
    <d v="2013-12-31T00:00:00"/>
    <n v="2135539000"/>
    <x v="226"/>
    <n v="117073000"/>
    <s v=" $-   "/>
    <n v="560637000"/>
    <x v="7"/>
    <x v="14"/>
  </r>
  <r>
    <x v="57"/>
    <x v="2"/>
    <d v="2014-12-31T00:00:00"/>
    <n v="2396998000"/>
    <x v="227"/>
    <n v="102077000"/>
    <s v=" $-   "/>
    <n v="628573000"/>
    <x v="7"/>
    <x v="14"/>
  </r>
  <r>
    <x v="57"/>
    <x v="3"/>
    <d v="2015-12-31T00:00:00"/>
    <n v="2490821000"/>
    <x v="228"/>
    <n v="97578000"/>
    <s v=" $-   "/>
    <n v="639542000"/>
    <x v="7"/>
    <x v="14"/>
  </r>
  <r>
    <x v="58"/>
    <x v="0"/>
    <d v="2013-05-26T00:00:00"/>
    <n v="13469300000"/>
    <x v="229"/>
    <n v="2065900000"/>
    <s v=" $-   "/>
    <s v=" $-   "/>
    <x v="4"/>
    <x v="40"/>
  </r>
  <r>
    <x v="58"/>
    <x v="1"/>
    <d v="2014-05-25T00:00:00"/>
    <n v="11838200000"/>
    <x v="230"/>
    <n v="1778900000"/>
    <s v=" $-   "/>
    <s v=" $-   "/>
    <x v="4"/>
    <x v="40"/>
  </r>
  <r>
    <x v="58"/>
    <x v="2"/>
    <d v="2015-05-31T00:00:00"/>
    <n v="11937000000"/>
    <x v="231"/>
    <n v="1545300000"/>
    <s v=" $-   "/>
    <s v=" $-   "/>
    <x v="4"/>
    <x v="40"/>
  </r>
  <r>
    <x v="58"/>
    <x v="3"/>
    <d v="2016-05-29T00:00:00"/>
    <n v="11642900000"/>
    <x v="232"/>
    <n v="2209400000"/>
    <s v=" $-   "/>
    <s v=" $-   "/>
    <x v="4"/>
    <x v="40"/>
  </r>
  <r>
    <x v="59"/>
    <x v="0"/>
    <d v="2013-06-30T00:00:00"/>
    <n v="101093000000"/>
    <x v="233"/>
    <n v="2875000000"/>
    <s v=" $-   "/>
    <n v="158000000"/>
    <x v="3"/>
    <x v="4"/>
  </r>
  <r>
    <x v="59"/>
    <x v="1"/>
    <d v="2014-06-30T00:00:00"/>
    <n v="91084000000"/>
    <x v="234"/>
    <n v="3028000000"/>
    <s v=" $-   "/>
    <n v="223000000"/>
    <x v="3"/>
    <x v="4"/>
  </r>
  <r>
    <x v="59"/>
    <x v="2"/>
    <d v="2015-06-30T00:00:00"/>
    <n v="102531000000"/>
    <x v="235"/>
    <n v="3240000000"/>
    <s v=" $-   "/>
    <n v="281000000"/>
    <x v="3"/>
    <x v="4"/>
  </r>
  <r>
    <x v="59"/>
    <x v="3"/>
    <d v="2016-06-30T00:00:00"/>
    <n v="121546000000"/>
    <x v="236"/>
    <n v="3648000000"/>
    <s v=" $-   "/>
    <n v="459000000"/>
    <x v="3"/>
    <x v="4"/>
  </r>
  <r>
    <x v="60"/>
    <x v="0"/>
    <d v="2013-12-31T00:00:00"/>
    <n v="55656000000"/>
    <x v="237"/>
    <n v="6528000000"/>
    <n v="2046000000"/>
    <s v=" $-   "/>
    <x v="0"/>
    <x v="41"/>
  </r>
  <r>
    <x v="60"/>
    <x v="1"/>
    <d v="2014-12-31T00:00:00"/>
    <n v="55184000000"/>
    <x v="238"/>
    <n v="8148000000"/>
    <n v="2380000000"/>
    <s v=" $-   "/>
    <x v="0"/>
    <x v="41"/>
  </r>
  <r>
    <x v="60"/>
    <x v="2"/>
    <d v="2015-12-31T00:00:00"/>
    <n v="47011000000"/>
    <x v="239"/>
    <n v="6974000000"/>
    <n v="2119000000"/>
    <s v=" $-   "/>
    <x v="0"/>
    <x v="41"/>
  </r>
  <r>
    <x v="60"/>
    <x v="3"/>
    <d v="2016-12-31T00:00:00"/>
    <n v="38537000000"/>
    <x v="240"/>
    <n v="6588000000"/>
    <n v="1951000000"/>
    <s v=" $-   "/>
    <x v="0"/>
    <x v="41"/>
  </r>
  <r>
    <x v="61"/>
    <x v="0"/>
    <d v="2012-12-31T00:00:00"/>
    <n v="17936000000"/>
    <x v="241"/>
    <n v="2096000000"/>
    <s v=" $-   "/>
    <n v="-6000000"/>
    <x v="6"/>
    <x v="13"/>
  </r>
  <r>
    <x v="61"/>
    <x v="1"/>
    <d v="2013-12-31T00:00:00"/>
    <n v="19261000000"/>
    <x v="242"/>
    <n v="2211000000"/>
    <s v=" $-   "/>
    <n v="15000000"/>
    <x v="6"/>
    <x v="13"/>
  </r>
  <r>
    <x v="61"/>
    <x v="2"/>
    <d v="2014-12-31T00:00:00"/>
    <n v="19171000000"/>
    <x v="243"/>
    <n v="2245000000"/>
    <s v=" $-   "/>
    <n v="-82000000"/>
    <x v="6"/>
    <x v="13"/>
  </r>
  <r>
    <x v="61"/>
    <x v="3"/>
    <d v="2015-12-31T00:00:00"/>
    <n v="18987000000"/>
    <x v="244"/>
    <n v="2270000000"/>
    <s v=" $-   "/>
    <n v="120000000"/>
    <x v="6"/>
    <x v="13"/>
  </r>
  <r>
    <x v="62"/>
    <x v="0"/>
    <d v="2012-12-31T00:00:00"/>
    <n v="6514099000"/>
    <x v="245"/>
    <s v=" $-   "/>
    <s v=" $-   "/>
    <n v="169645000"/>
    <x v="7"/>
    <x v="42"/>
  </r>
  <r>
    <x v="62"/>
    <x v="1"/>
    <d v="2013-12-31T00:00:00"/>
    <n v="7184794000"/>
    <x v="246"/>
    <s v=" $-   "/>
    <s v=" $-   "/>
    <n v="190390000"/>
    <x v="7"/>
    <x v="42"/>
  </r>
  <r>
    <x v="62"/>
    <x v="2"/>
    <d v="2014-12-31T00:00:00"/>
    <n v="9049918000"/>
    <x v="247"/>
    <s v=" $-   "/>
    <s v=" $-   "/>
    <n v="265101000"/>
    <x v="7"/>
    <x v="42"/>
  </r>
  <r>
    <x v="62"/>
    <x v="3"/>
    <d v="2015-12-31T00:00:00"/>
    <n v="10855810000"/>
    <x v="248"/>
    <s v=" $-   "/>
    <s v=" $-   "/>
    <n v="314096000"/>
    <x v="7"/>
    <x v="42"/>
  </r>
  <r>
    <x v="63"/>
    <x v="0"/>
    <d v="2012-12-31T00:00:00"/>
    <n v="2432680000"/>
    <x v="249"/>
    <n v="212572000"/>
    <s v=" $-   "/>
    <n v="622592000"/>
    <x v="7"/>
    <x v="14"/>
  </r>
  <r>
    <x v="63"/>
    <x v="1"/>
    <d v="2013-12-31T00:00:00"/>
    <n v="2865751000"/>
    <x v="250"/>
    <n v="213519000"/>
    <s v=" $-   "/>
    <n v="741342000"/>
    <x v="7"/>
    <x v="14"/>
  </r>
  <r>
    <x v="63"/>
    <x v="2"/>
    <d v="2014-12-31T00:00:00"/>
    <n v="3538756000"/>
    <x v="251"/>
    <n v="257296000"/>
    <s v=" $-   "/>
    <n v="985781000"/>
    <x v="7"/>
    <x v="14"/>
  </r>
  <r>
    <x v="63"/>
    <x v="3"/>
    <d v="2015-12-31T00:00:00"/>
    <n v="3663851000"/>
    <x v="252"/>
    <n v="310921000"/>
    <s v=" $-   "/>
    <n v="1036178000"/>
    <x v="7"/>
    <x v="14"/>
  </r>
  <r>
    <x v="64"/>
    <x v="0"/>
    <d v="2013-11-30T00:00:00"/>
    <n v="15456000000"/>
    <x v="253"/>
    <n v="1879000000"/>
    <s v=" $-   "/>
    <n v="1590000000"/>
    <x v="1"/>
    <x v="43"/>
  </r>
  <r>
    <x v="64"/>
    <x v="1"/>
    <d v="2014-11-30T00:00:00"/>
    <n v="15884000000"/>
    <x v="254"/>
    <n v="2054000000"/>
    <s v=" $-   "/>
    <n v="1637000000"/>
    <x v="1"/>
    <x v="43"/>
  </r>
  <r>
    <x v="64"/>
    <x v="2"/>
    <d v="2015-11-30T00:00:00"/>
    <n v="15714000000"/>
    <x v="255"/>
    <n v="2067000000"/>
    <s v=" $-   "/>
    <n v="1626000000"/>
    <x v="1"/>
    <x v="43"/>
  </r>
  <r>
    <x v="64"/>
    <x v="3"/>
    <d v="2016-11-30T00:00:00"/>
    <n v="16389000000"/>
    <x v="256"/>
    <n v="2197000000"/>
    <s v=" $-   "/>
    <n v="1738000000"/>
    <x v="1"/>
    <x v="43"/>
  </r>
  <r>
    <x v="65"/>
    <x v="0"/>
    <d v="2013-12-31T00:00:00"/>
    <n v="6493900000"/>
    <x v="257"/>
    <n v="1684500000"/>
    <n v="2226200000"/>
    <n v="262800000"/>
    <x v="3"/>
    <x v="19"/>
  </r>
  <r>
    <x v="65"/>
    <x v="1"/>
    <d v="2014-12-31T00:00:00"/>
    <n v="7670400000"/>
    <x v="258"/>
    <n v="2027900000"/>
    <n v="2430600000"/>
    <n v="258300000"/>
    <x v="3"/>
    <x v="19"/>
  </r>
  <r>
    <x v="65"/>
    <x v="2"/>
    <d v="2015-12-31T00:00:00"/>
    <n v="9256000000"/>
    <x v="259"/>
    <n v="2305400000"/>
    <n v="3697300000"/>
    <n v="279000000"/>
    <x v="3"/>
    <x v="19"/>
  </r>
  <r>
    <x v="65"/>
    <x v="3"/>
    <d v="2016-12-31T00:00:00"/>
    <n v="11229200000"/>
    <x v="260"/>
    <n v="2657700000"/>
    <n v="4470100000"/>
    <n v="459000000"/>
    <x v="3"/>
    <x v="19"/>
  </r>
  <r>
    <x v="66"/>
    <x v="0"/>
    <d v="2013-12-28T00:00:00"/>
    <n v="2910748000"/>
    <x v="261"/>
    <n v="1468434000"/>
    <n v="338786000"/>
    <n v="12794000"/>
    <x v="3"/>
    <x v="44"/>
  </r>
  <r>
    <x v="66"/>
    <x v="1"/>
    <d v="2015-01-03T00:00:00"/>
    <n v="3402703000"/>
    <x v="262"/>
    <n v="1628961000"/>
    <n v="392805000"/>
    <n v="13476000"/>
    <x v="3"/>
    <x v="44"/>
  </r>
  <r>
    <x v="66"/>
    <x v="2"/>
    <d v="2016-01-02T00:00:00"/>
    <n v="4425267000"/>
    <x v="263"/>
    <n v="2262024000"/>
    <n v="539799000"/>
    <n v="91527000"/>
    <x v="3"/>
    <x v="44"/>
  </r>
  <r>
    <x v="66"/>
    <x v="3"/>
    <d v="2016-12-31T00:00:00"/>
    <n v="4796473000"/>
    <x v="264"/>
    <n v="2464380000"/>
    <n v="551418000"/>
    <n v="90546000"/>
    <x v="3"/>
    <x v="44"/>
  </r>
  <r>
    <x v="67"/>
    <x v="0"/>
    <d v="2012-12-31T00:00:00"/>
    <n v="6104000000"/>
    <x v="265"/>
    <n v="200900000"/>
    <s v=" $-   "/>
    <s v=" $-   "/>
    <x v="8"/>
    <x v="45"/>
  </r>
  <r>
    <x v="67"/>
    <x v="1"/>
    <d v="2013-12-31T00:00:00"/>
    <n v="5474700000"/>
    <x v="266"/>
    <n v="150200000"/>
    <s v=" $-   "/>
    <s v=" $-   "/>
    <x v="8"/>
    <x v="45"/>
  </r>
  <r>
    <x v="67"/>
    <x v="2"/>
    <d v="2014-12-31T00:00:00"/>
    <n v="4743200000"/>
    <x v="267"/>
    <n v="205200000"/>
    <s v=" $-   "/>
    <s v=" $-   "/>
    <x v="8"/>
    <x v="45"/>
  </r>
  <r>
    <x v="67"/>
    <x v="3"/>
    <d v="2015-12-31T00:00:00"/>
    <n v="4308300000"/>
    <x v="268"/>
    <n v="319000000"/>
    <s v=" $-   "/>
    <s v=" $-   "/>
    <x v="8"/>
    <x v="45"/>
  </r>
  <r>
    <x v="68"/>
    <x v="0"/>
    <d v="2012-12-31T00:00:00"/>
    <n v="5513000000"/>
    <x v="269"/>
    <n v="3380000000"/>
    <s v=" $-   "/>
    <n v="490000000"/>
    <x v="6"/>
    <x v="46"/>
  </r>
  <r>
    <x v="68"/>
    <x v="1"/>
    <d v="2013-12-31T00:00:00"/>
    <n v="5133000000"/>
    <x v="270"/>
    <n v="3142000000"/>
    <s v=" $-   "/>
    <n v="581000000"/>
    <x v="6"/>
    <x v="46"/>
  </r>
  <r>
    <x v="68"/>
    <x v="2"/>
    <d v="2014-12-31T00:00:00"/>
    <n v="5342000000"/>
    <x v="271"/>
    <n v="3247000000"/>
    <s v=" $-   "/>
    <n v="464000000"/>
    <x v="6"/>
    <x v="46"/>
  </r>
  <r>
    <x v="68"/>
    <x v="3"/>
    <d v="2015-12-31T00:00:00"/>
    <n v="5276000000"/>
    <x v="272"/>
    <n v="3113000000"/>
    <s v=" $-   "/>
    <n v="448000000"/>
    <x v="6"/>
    <x v="46"/>
  </r>
  <r>
    <x v="69"/>
    <x v="0"/>
    <d v="2012-12-31T00:00:00"/>
    <n v="2921900000"/>
    <x v="273"/>
    <n v="746300000"/>
    <s v=" $-   "/>
    <s v=" $-   "/>
    <x v="4"/>
    <x v="47"/>
  </r>
  <r>
    <x v="69"/>
    <x v="1"/>
    <d v="2013-12-31T00:00:00"/>
    <n v="3194300000"/>
    <x v="274"/>
    <n v="815800000"/>
    <s v=" $-   "/>
    <s v=" $-   "/>
    <x v="4"/>
    <x v="47"/>
  </r>
  <r>
    <x v="69"/>
    <x v="2"/>
    <d v="2014-12-31T00:00:00"/>
    <n v="3297600000"/>
    <x v="275"/>
    <n v="811700000"/>
    <s v=" $-   "/>
    <s v=" $-   "/>
    <x v="4"/>
    <x v="47"/>
  </r>
  <r>
    <x v="69"/>
    <x v="3"/>
    <d v="2015-12-31T00:00:00"/>
    <n v="3394800000"/>
    <x v="276"/>
    <n v="837600000"/>
    <s v=" $-   "/>
    <s v=" $-   "/>
    <x v="4"/>
    <x v="47"/>
  </r>
  <r>
    <x v="70"/>
    <x v="0"/>
    <d v="2012-12-31T00:00:00"/>
    <n v="12316000000"/>
    <x v="277"/>
    <n v="723000000"/>
    <s v=" $-   "/>
    <n v="2811000000"/>
    <x v="9"/>
    <x v="48"/>
  </r>
  <r>
    <x v="70"/>
    <x v="1"/>
    <d v="2013-12-31T00:00:00"/>
    <n v="19080000000"/>
    <x v="278"/>
    <n v="686000000"/>
    <s v=" $-   "/>
    <n v="2903000000"/>
    <x v="9"/>
    <x v="48"/>
  </r>
  <r>
    <x v="70"/>
    <x v="2"/>
    <d v="2014-12-31T00:00:00"/>
    <n v="23125000000"/>
    <x v="279"/>
    <n v="554000000"/>
    <s v=" $-   "/>
    <n v="2915000000"/>
    <x v="9"/>
    <x v="48"/>
  </r>
  <r>
    <x v="70"/>
    <x v="3"/>
    <d v="2015-12-31T00:00:00"/>
    <n v="12764000000"/>
    <x v="280"/>
    <n v="334000000"/>
    <s v=" $-   "/>
    <n v="2229000000"/>
    <x v="9"/>
    <x v="48"/>
  </r>
  <r>
    <x v="71"/>
    <x v="0"/>
    <d v="2012-12-31T00:00:00"/>
    <n v="11359113000"/>
    <x v="281"/>
    <n v="1042251000"/>
    <s v=" $-   "/>
    <s v=" $-   "/>
    <x v="0"/>
    <x v="49"/>
  </r>
  <r>
    <x v="71"/>
    <x v="1"/>
    <d v="2013-12-31T00:00:00"/>
    <n v="12752076000"/>
    <x v="282"/>
    <n v="1153445000"/>
    <s v=" $-   "/>
    <s v=" $-   "/>
    <x v="0"/>
    <x v="49"/>
  </r>
  <r>
    <x v="71"/>
    <x v="2"/>
    <d v="2014-12-31T00:00:00"/>
    <n v="13470067000"/>
    <x v="283"/>
    <n v="1259234000"/>
    <s v=" $-   "/>
    <s v=" $-   "/>
    <x v="0"/>
    <x v="49"/>
  </r>
  <r>
    <x v="71"/>
    <x v="3"/>
    <d v="2015-12-31T00:00:00"/>
    <n v="13476084000"/>
    <x v="284"/>
    <n v="1410170000"/>
    <s v=" $-   "/>
    <s v=" $-   "/>
    <x v="0"/>
    <x v="49"/>
  </r>
  <r>
    <x v="72"/>
    <x v="0"/>
    <d v="2013-12-31T00:00:00"/>
    <n v="8155000000"/>
    <x v="285"/>
    <n v="47000000"/>
    <s v=" $-   "/>
    <n v="1854000000"/>
    <x v="1"/>
    <x v="50"/>
  </r>
  <r>
    <x v="72"/>
    <x v="1"/>
    <d v="2014-12-31T00:00:00"/>
    <n v="9108000000"/>
    <x v="286"/>
    <n v="62000000"/>
    <s v=" $-   "/>
    <n v="2102000000"/>
    <x v="1"/>
    <x v="50"/>
  </r>
  <r>
    <x v="72"/>
    <x v="2"/>
    <d v="2015-12-31T00:00:00"/>
    <n v="9754000000"/>
    <x v="287"/>
    <n v="89000000"/>
    <s v=" $-   "/>
    <n v="2125000000"/>
    <x v="1"/>
    <x v="50"/>
  </r>
  <r>
    <x v="72"/>
    <x v="3"/>
    <d v="2016-12-31T00:00:00"/>
    <n v="29003000000"/>
    <x v="288"/>
    <n v="86000000"/>
    <s v=" $-   "/>
    <n v="6907000000"/>
    <x v="1"/>
    <x v="50"/>
  </r>
  <r>
    <x v="73"/>
    <x v="0"/>
    <d v="2012-12-31T00:00:00"/>
    <n v="29119000000"/>
    <x v="289"/>
    <s v=" $-   "/>
    <s v=" $-   "/>
    <n v="8742000000"/>
    <x v="3"/>
    <x v="26"/>
  </r>
  <r>
    <x v="73"/>
    <x v="1"/>
    <d v="2013-12-31T00:00:00"/>
    <n v="32380000000"/>
    <x v="290"/>
    <s v=" $-   "/>
    <s v=" $-   "/>
    <n v="9339000000"/>
    <x v="3"/>
    <x v="26"/>
  </r>
  <r>
    <x v="73"/>
    <x v="2"/>
    <d v="2014-12-31T00:00:00"/>
    <n v="34914000000"/>
    <x v="291"/>
    <s v=" $-   "/>
    <s v=" $-   "/>
    <n v="10276000000"/>
    <x v="3"/>
    <x v="26"/>
  </r>
  <r>
    <x v="73"/>
    <x v="3"/>
    <d v="2015-12-31T00:00:00"/>
    <n v="37876000000"/>
    <x v="292"/>
    <s v=" $-   "/>
    <s v=" $-   "/>
    <n v="11259000000"/>
    <x v="3"/>
    <x v="26"/>
  </r>
  <r>
    <x v="74"/>
    <x v="0"/>
    <d v="2012-12-31T00:00:00"/>
    <n v="4111000000"/>
    <x v="44"/>
    <s v=" $-   "/>
    <s v=" $-   "/>
    <n v="14000000"/>
    <x v="6"/>
    <x v="13"/>
  </r>
  <r>
    <x v="74"/>
    <x v="1"/>
    <d v="2013-12-31T00:00:00"/>
    <n v="4531000000"/>
    <x v="293"/>
    <s v=" $-   "/>
    <s v=" $-   "/>
    <n v="15000000"/>
    <x v="6"/>
    <x v="13"/>
  </r>
  <r>
    <x v="74"/>
    <x v="2"/>
    <d v="2014-12-31T00:00:00"/>
    <n v="4945000000"/>
    <x v="294"/>
    <s v=" $-   "/>
    <s v=" $-   "/>
    <n v="14000000"/>
    <x v="6"/>
    <x v="13"/>
  </r>
  <r>
    <x v="74"/>
    <x v="3"/>
    <d v="2015-12-31T00:00:00"/>
    <n v="5142000000"/>
    <x v="295"/>
    <s v=" $-   "/>
    <s v=" $-   "/>
    <n v="13000000"/>
    <x v="6"/>
    <x v="13"/>
  </r>
  <r>
    <x v="75"/>
    <x v="0"/>
    <d v="2012-12-31T00:00:00"/>
    <n v="17085000000"/>
    <x v="296"/>
    <n v="6043000000"/>
    <s v=" $-   "/>
    <s v=" $-   "/>
    <x v="4"/>
    <x v="47"/>
  </r>
  <r>
    <x v="75"/>
    <x v="1"/>
    <d v="2013-12-31T00:00:00"/>
    <n v="17420000000"/>
    <x v="297"/>
    <n v="6645000000"/>
    <s v=" $-   "/>
    <s v=" $-   "/>
    <x v="4"/>
    <x v="47"/>
  </r>
  <r>
    <x v="75"/>
    <x v="2"/>
    <d v="2014-12-31T00:00:00"/>
    <n v="17277000000"/>
    <x v="298"/>
    <n v="6552000000"/>
    <s v=" $-   "/>
    <s v=" $-   "/>
    <x v="4"/>
    <x v="47"/>
  </r>
  <r>
    <x v="75"/>
    <x v="3"/>
    <d v="2015-12-31T00:00:00"/>
    <n v="16034000000"/>
    <x v="299"/>
    <n v="6610000000"/>
    <s v=" $-   "/>
    <s v=" $-   "/>
    <x v="4"/>
    <x v="47"/>
  </r>
  <r>
    <x v="76"/>
    <x v="0"/>
    <d v="2013-06-30T00:00:00"/>
    <n v="5533000000"/>
    <x v="300"/>
    <n v="1291000000"/>
    <n v="130000000"/>
    <s v=" $-   "/>
    <x v="4"/>
    <x v="47"/>
  </r>
  <r>
    <x v="76"/>
    <x v="1"/>
    <d v="2014-06-30T00:00:00"/>
    <n v="5514000000"/>
    <x v="301"/>
    <n v="1254000000"/>
    <n v="125000000"/>
    <s v=" $-   "/>
    <x v="4"/>
    <x v="47"/>
  </r>
  <r>
    <x v="76"/>
    <x v="2"/>
    <d v="2015-06-30T00:00:00"/>
    <n v="5655000000"/>
    <x v="302"/>
    <n v="1321000000"/>
    <n v="136000000"/>
    <s v=" $-   "/>
    <x v="4"/>
    <x v="47"/>
  </r>
  <r>
    <x v="76"/>
    <x v="3"/>
    <d v="2016-06-30T00:00:00"/>
    <n v="5761000000"/>
    <x v="303"/>
    <n v="1393000000"/>
    <n v="141000000"/>
    <s v=" $-   "/>
    <x v="4"/>
    <x v="47"/>
  </r>
  <r>
    <x v="77"/>
    <x v="0"/>
    <d v="2013-12-31T00:00:00"/>
    <n v="2666000000"/>
    <x v="304"/>
    <n v="1670000000"/>
    <s v=" $-   "/>
    <n v="46000000"/>
    <x v="6"/>
    <x v="46"/>
  </r>
  <r>
    <x v="77"/>
    <x v="1"/>
    <d v="2014-12-31T00:00:00"/>
    <n v="2607000000"/>
    <x v="305"/>
    <n v="1611000000"/>
    <s v=" $-   "/>
    <n v="27000000"/>
    <x v="6"/>
    <x v="46"/>
  </r>
  <r>
    <x v="77"/>
    <x v="2"/>
    <d v="2015-12-31T00:00:00"/>
    <n v="2819000000"/>
    <x v="306"/>
    <n v="1859000000"/>
    <s v=" $-   "/>
    <n v="147000000"/>
    <x v="6"/>
    <x v="46"/>
  </r>
  <r>
    <x v="77"/>
    <x v="3"/>
    <d v="2016-12-31T00:00:00"/>
    <n v="2960000000"/>
    <x v="307"/>
    <n v="1836000000"/>
    <s v=" $-   "/>
    <n v="248000000"/>
    <x v="6"/>
    <x v="46"/>
  </r>
  <r>
    <x v="78"/>
    <x v="0"/>
    <d v="2013-12-31T00:00:00"/>
    <n v="3214591000"/>
    <x v="308"/>
    <n v="203733000"/>
    <s v=" $-   "/>
    <n v="96054000"/>
    <x v="1"/>
    <x v="51"/>
  </r>
  <r>
    <x v="78"/>
    <x v="1"/>
    <d v="2014-12-31T00:00:00"/>
    <n v="4108269000"/>
    <x v="309"/>
    <n v="273897000"/>
    <s v=" $-   "/>
    <n v="110474000"/>
    <x v="1"/>
    <x v="51"/>
  </r>
  <r>
    <x v="78"/>
    <x v="2"/>
    <d v="2015-12-31T00:00:00"/>
    <n v="4501223000"/>
    <x v="310"/>
    <n v="250214000"/>
    <s v=" $-   "/>
    <n v="130368000"/>
    <x v="1"/>
    <x v="51"/>
  </r>
  <r>
    <x v="78"/>
    <x v="3"/>
    <d v="2016-12-31T00:00:00"/>
    <n v="3904384000"/>
    <x v="311"/>
    <n v="276240000"/>
    <s v=" $-   "/>
    <n v="146368000"/>
    <x v="1"/>
    <x v="51"/>
  </r>
  <r>
    <x v="79"/>
    <x v="0"/>
    <d v="2013-12-31T00:00:00"/>
    <n v="17301000000"/>
    <x v="312"/>
    <n v="1827000000"/>
    <n v="713000000"/>
    <s v=" $-   "/>
    <x v="0"/>
    <x v="52"/>
  </r>
  <r>
    <x v="79"/>
    <x v="1"/>
    <d v="2014-12-31T00:00:00"/>
    <n v="19221000000"/>
    <x v="313"/>
    <n v="2112000000"/>
    <n v="754000000"/>
    <s v=" $-   "/>
    <x v="0"/>
    <x v="52"/>
  </r>
  <r>
    <x v="79"/>
    <x v="2"/>
    <d v="2015-12-31T00:00:00"/>
    <n v="19110000000"/>
    <x v="314"/>
    <n v="2169000000"/>
    <n v="735000000"/>
    <s v=" $-   "/>
    <x v="0"/>
    <x v="52"/>
  </r>
  <r>
    <x v="79"/>
    <x v="3"/>
    <d v="2016-12-31T00:00:00"/>
    <n v="17509000000"/>
    <x v="315"/>
    <n v="2189000000"/>
    <n v="636000000"/>
    <s v=" $-   "/>
    <x v="0"/>
    <x v="52"/>
  </r>
  <r>
    <x v="80"/>
    <x v="0"/>
    <d v="2013-12-31T00:00:00"/>
    <n v="6566000000"/>
    <x v="316"/>
    <n v="234000000"/>
    <s v=" $-   "/>
    <n v="628000000"/>
    <x v="5"/>
    <x v="10"/>
  </r>
  <r>
    <x v="80"/>
    <x v="1"/>
    <d v="2014-12-31T00:00:00"/>
    <n v="7179000000"/>
    <x v="317"/>
    <n v="252000000"/>
    <s v=" $-   "/>
    <n v="685000000"/>
    <x v="5"/>
    <x v="10"/>
  </r>
  <r>
    <x v="80"/>
    <x v="2"/>
    <d v="2015-12-31T00:00:00"/>
    <n v="6456000000"/>
    <x v="318"/>
    <n v="262000000"/>
    <s v=" $-   "/>
    <n v="750000000"/>
    <x v="5"/>
    <x v="10"/>
  </r>
  <r>
    <x v="80"/>
    <x v="3"/>
    <d v="2016-12-31T00:00:00"/>
    <n v="6399000000"/>
    <x v="319"/>
    <n v="281000000"/>
    <s v=" $-   "/>
    <n v="811000000"/>
    <x v="5"/>
    <x v="10"/>
  </r>
  <r>
    <x v="81"/>
    <x v="0"/>
    <d v="2012-12-31T00:00:00"/>
    <n v="8110000000"/>
    <x v="320"/>
    <n v="1105000000"/>
    <s v=" $-   "/>
    <n v="88000000"/>
    <x v="3"/>
    <x v="26"/>
  </r>
  <r>
    <x v="81"/>
    <x v="1"/>
    <d v="2013-12-31T00:00:00"/>
    <n v="10863000000"/>
    <x v="321"/>
    <n v="1264000000"/>
    <s v=" $-   "/>
    <n v="327000000"/>
    <x v="3"/>
    <x v="26"/>
  </r>
  <r>
    <x v="81"/>
    <x v="2"/>
    <d v="2014-12-31T00:00:00"/>
    <n v="16560000000"/>
    <x v="322"/>
    <n v="2012000000"/>
    <s v=" $-   "/>
    <n v="1406000000"/>
    <x v="3"/>
    <x v="26"/>
  </r>
  <r>
    <x v="81"/>
    <x v="3"/>
    <d v="2015-12-31T00:00:00"/>
    <n v="22760000000"/>
    <x v="323"/>
    <n v="2977000000"/>
    <s v=" $-   "/>
    <n v="1836000000"/>
    <x v="3"/>
    <x v="26"/>
  </r>
  <r>
    <x v="82"/>
    <x v="0"/>
    <d v="2012-12-31T00:00:00"/>
    <n v="7452000000"/>
    <x v="324"/>
    <n v="365000000"/>
    <s v=" $-   "/>
    <n v="1050000000"/>
    <x v="5"/>
    <x v="10"/>
  </r>
  <r>
    <x v="82"/>
    <x v="1"/>
    <d v="2013-12-31T00:00:00"/>
    <n v="8106000000"/>
    <x v="325"/>
    <n v="387000000"/>
    <s v=" $-   "/>
    <n v="954000000"/>
    <x v="5"/>
    <x v="10"/>
  </r>
  <r>
    <x v="82"/>
    <x v="2"/>
    <d v="2014-12-31T00:00:00"/>
    <n v="9226000000"/>
    <x v="326"/>
    <n v="388000000"/>
    <s v=" $-   "/>
    <n v="1013000000"/>
    <x v="5"/>
    <x v="10"/>
  </r>
  <r>
    <x v="82"/>
    <x v="3"/>
    <d v="2015-12-31T00:00:00"/>
    <n v="7386000000"/>
    <x v="327"/>
    <n v="374000000"/>
    <s v=" $-   "/>
    <n v="970000000"/>
    <x v="5"/>
    <x v="10"/>
  </r>
  <r>
    <x v="83"/>
    <x v="0"/>
    <d v="2012-12-31T00:00:00"/>
    <n v="23771000000"/>
    <x v="328"/>
    <n v="11188000000"/>
    <s v=" $-   "/>
    <n v="5024000000"/>
    <x v="6"/>
    <x v="34"/>
  </r>
  <r>
    <x v="83"/>
    <x v="1"/>
    <d v="2013-12-31T00:00:00"/>
    <n v="24176000000"/>
    <x v="329"/>
    <n v="11682000000"/>
    <s v=" $-   "/>
    <n v="4124000000"/>
    <x v="6"/>
    <x v="34"/>
  </r>
  <r>
    <x v="83"/>
    <x v="2"/>
    <d v="2014-12-31T00:00:00"/>
    <n v="23869000000"/>
    <x v="330"/>
    <n v="11648000000"/>
    <s v=" $-   "/>
    <n v="4073000000"/>
    <x v="6"/>
    <x v="34"/>
  </r>
  <r>
    <x v="83"/>
    <x v="3"/>
    <d v="2015-12-31T00:00:00"/>
    <n v="25038000000"/>
    <x v="331"/>
    <n v="12566000000"/>
    <s v=" $-   "/>
    <n v="4966000000"/>
    <x v="6"/>
    <x v="34"/>
  </r>
  <r>
    <x v="84"/>
    <x v="0"/>
    <d v="2012-12-31T00:00:00"/>
    <n v="1204546000"/>
    <x v="332"/>
    <n v="170113000"/>
    <s v=" $-   "/>
    <n v="451405000"/>
    <x v="9"/>
    <x v="27"/>
  </r>
  <r>
    <x v="84"/>
    <x v="1"/>
    <d v="2013-12-31T00:00:00"/>
    <n v="1746278000"/>
    <x v="333"/>
    <n v="147651000"/>
    <s v=" $-   "/>
    <n v="651052000"/>
    <x v="9"/>
    <x v="27"/>
  </r>
  <r>
    <x v="84"/>
    <x v="2"/>
    <d v="2014-12-31T00:00:00"/>
    <n v="2173011000"/>
    <x v="334"/>
    <n v="129602000"/>
    <s v=" $-   "/>
    <n v="632760000"/>
    <x v="9"/>
    <x v="27"/>
  </r>
  <r>
    <x v="84"/>
    <x v="3"/>
    <d v="2015-12-31T00:00:00"/>
    <n v="1357150000"/>
    <x v="335"/>
    <n v="112253000"/>
    <s v=" $-   "/>
    <n v="622211000"/>
    <x v="9"/>
    <x v="27"/>
  </r>
  <r>
    <x v="85"/>
    <x v="0"/>
    <d v="2013-09-30T00:00:00"/>
    <n v="4474000000"/>
    <x v="336"/>
    <n v="495000000"/>
    <s v=" $-   "/>
    <s v=" $-   "/>
    <x v="0"/>
    <x v="53"/>
  </r>
  <r>
    <x v="85"/>
    <x v="1"/>
    <d v="2014-09-30T00:00:00"/>
    <n v="4979000000"/>
    <x v="337"/>
    <n v="594000000"/>
    <s v=" $-   "/>
    <s v=" $-   "/>
    <x v="0"/>
    <x v="53"/>
  </r>
  <r>
    <x v="85"/>
    <x v="2"/>
    <d v="2015-09-30T00:00:00"/>
    <n v="5244000000"/>
    <x v="338"/>
    <n v="606000000"/>
    <s v=" $-   "/>
    <s v=" $-   "/>
    <x v="0"/>
    <x v="53"/>
  </r>
  <r>
    <x v="85"/>
    <x v="3"/>
    <d v="2016-09-30T00:00:00"/>
    <n v="5259000000"/>
    <x v="339"/>
    <n v="638000000"/>
    <s v=" $-   "/>
    <s v=" $-   "/>
    <x v="0"/>
    <x v="53"/>
  </r>
  <r>
    <x v="86"/>
    <x v="0"/>
    <d v="2013-10-31T00:00:00"/>
    <n v="1587725000"/>
    <x v="340"/>
    <n v="610735000"/>
    <n v="58827000"/>
    <n v="30239000"/>
    <x v="3"/>
    <x v="54"/>
  </r>
  <r>
    <x v="86"/>
    <x v="1"/>
    <d v="2014-10-31T00:00:00"/>
    <n v="1717776000"/>
    <x v="341"/>
    <n v="683115000"/>
    <n v="66259000"/>
    <n v="35710000"/>
    <x v="3"/>
    <x v="54"/>
  </r>
  <r>
    <x v="86"/>
    <x v="2"/>
    <d v="2015-10-31T00:00:00"/>
    <n v="1797060000"/>
    <x v="342"/>
    <n v="712543000"/>
    <n v="69589000"/>
    <n v="51459000"/>
    <x v="3"/>
    <x v="54"/>
  </r>
  <r>
    <x v="86"/>
    <x v="3"/>
    <d v="2016-10-31T00:00:00"/>
    <n v="1966814000"/>
    <x v="343"/>
    <n v="722798000"/>
    <n v="65411000"/>
    <n v="60790000"/>
    <x v="3"/>
    <x v="54"/>
  </r>
  <r>
    <x v="87"/>
    <x v="0"/>
    <d v="2013-09-01T00:00:00"/>
    <n v="105156000000"/>
    <x v="344"/>
    <n v="10104000000"/>
    <s v=" $-   "/>
    <s v=" $-   "/>
    <x v="4"/>
    <x v="55"/>
  </r>
  <r>
    <x v="87"/>
    <x v="1"/>
    <d v="2014-08-31T00:00:00"/>
    <n v="112640000000"/>
    <x v="345"/>
    <n v="10899000000"/>
    <s v=" $-   "/>
    <s v=" $-   "/>
    <x v="4"/>
    <x v="55"/>
  </r>
  <r>
    <x v="87"/>
    <x v="2"/>
    <d v="2015-08-30T00:00:00"/>
    <n v="116199000000"/>
    <x v="346"/>
    <n v="11445000000"/>
    <s v=" $-   "/>
    <s v=" $-   "/>
    <x v="4"/>
    <x v="55"/>
  </r>
  <r>
    <x v="87"/>
    <x v="3"/>
    <d v="2016-08-28T00:00:00"/>
    <n v="118719000000"/>
    <x v="347"/>
    <n v="12068000000"/>
    <s v=" $-   "/>
    <s v=" $-   "/>
    <x v="4"/>
    <x v="55"/>
  </r>
  <r>
    <x v="88"/>
    <x v="0"/>
    <d v="2003-06-30T00:00:00"/>
    <n v="1577000"/>
    <x v="348"/>
    <n v="2410000"/>
    <n v="65000"/>
    <s v=" $-   "/>
    <x v="4"/>
    <x v="56"/>
  </r>
  <r>
    <x v="88"/>
    <x v="1"/>
    <d v="2004-06-30T00:00:00"/>
    <n v="1514000"/>
    <x v="349"/>
    <n v="3940000"/>
    <n v="30000"/>
    <n v="163000"/>
    <x v="4"/>
    <x v="56"/>
  </r>
  <r>
    <x v="88"/>
    <x v="2"/>
    <d v="2006-02-28T00:00:00"/>
    <n v="79562000"/>
    <x v="350"/>
    <n v="15359000"/>
    <s v=" $-   "/>
    <s v=" $-   "/>
    <x v="4"/>
    <x v="56"/>
  </r>
  <r>
    <x v="88"/>
    <x v="3"/>
    <d v="2007-02-28T00:00:00"/>
    <n v="99642000"/>
    <x v="351"/>
    <n v="25853000"/>
    <s v=" $-   "/>
    <s v=" $-   "/>
    <x v="4"/>
    <x v="56"/>
  </r>
  <r>
    <x v="89"/>
    <x v="0"/>
    <d v="2013-07-28T00:00:00"/>
    <n v="8052000000"/>
    <x v="352"/>
    <n v="1653000000"/>
    <n v="128000000"/>
    <s v=" $-   "/>
    <x v="4"/>
    <x v="40"/>
  </r>
  <r>
    <x v="89"/>
    <x v="1"/>
    <d v="2014-08-03T00:00:00"/>
    <n v="8268000000"/>
    <x v="353"/>
    <n v="1527000000"/>
    <n v="122000000"/>
    <s v=" $-   "/>
    <x v="4"/>
    <x v="40"/>
  </r>
  <r>
    <x v="89"/>
    <x v="2"/>
    <d v="2015-08-02T00:00:00"/>
    <n v="8082000000"/>
    <x v="354"/>
    <n v="1509000000"/>
    <n v="117000000"/>
    <s v=" $-   "/>
    <x v="4"/>
    <x v="40"/>
  </r>
  <r>
    <x v="89"/>
    <x v="3"/>
    <d v="2016-07-31T00:00:00"/>
    <n v="7961000000"/>
    <x v="355"/>
    <n v="1665000000"/>
    <n v="124000000"/>
    <s v=" $-   "/>
    <x v="4"/>
    <x v="40"/>
  </r>
  <r>
    <x v="90"/>
    <x v="0"/>
    <d v="2013-01-31T00:00:00"/>
    <n v="3050195000"/>
    <x v="356"/>
    <n v="2047847000"/>
    <n v="429479000"/>
    <s v=" $-   "/>
    <x v="2"/>
    <x v="16"/>
  </r>
  <r>
    <x v="90"/>
    <x v="1"/>
    <d v="2014-01-31T00:00:00"/>
    <n v="4071003000"/>
    <x v="357"/>
    <n v="2764851000"/>
    <n v="623798000"/>
    <s v=" $-   "/>
    <x v="2"/>
    <x v="16"/>
  </r>
  <r>
    <x v="90"/>
    <x v="2"/>
    <d v="2015-01-31T00:00:00"/>
    <n v="5373586000"/>
    <x v="358"/>
    <n v="3437032000"/>
    <n v="792917000"/>
    <s v=" $-   "/>
    <x v="2"/>
    <x v="16"/>
  </r>
  <r>
    <x v="90"/>
    <x v="3"/>
    <d v="2016-01-31T00:00:00"/>
    <n v="6667216000"/>
    <x v="359"/>
    <n v="3951445000"/>
    <n v="946300000"/>
    <s v=" $-   "/>
    <x v="2"/>
    <x v="16"/>
  </r>
  <r>
    <x v="91"/>
    <x v="0"/>
    <d v="2013-07-27T00:00:00"/>
    <n v="48607000000"/>
    <x v="360"/>
    <n v="11802000000"/>
    <n v="5942000000"/>
    <n v="395000000"/>
    <x v="2"/>
    <x v="57"/>
  </r>
  <r>
    <x v="91"/>
    <x v="1"/>
    <d v="2014-07-26T00:00:00"/>
    <n v="47142000000"/>
    <x v="361"/>
    <n v="11437000000"/>
    <n v="6294000000"/>
    <n v="275000000"/>
    <x v="2"/>
    <x v="57"/>
  </r>
  <r>
    <x v="91"/>
    <x v="2"/>
    <d v="2015-07-25T00:00:00"/>
    <n v="49161000000"/>
    <x v="362"/>
    <n v="11861000000"/>
    <n v="6207000000"/>
    <n v="359000000"/>
    <x v="2"/>
    <x v="57"/>
  </r>
  <r>
    <x v="91"/>
    <x v="3"/>
    <d v="2016-07-30T00:00:00"/>
    <n v="49247000000"/>
    <x v="363"/>
    <n v="11433000000"/>
    <n v="6296000000"/>
    <n v="303000000"/>
    <x v="2"/>
    <x v="57"/>
  </r>
  <r>
    <x v="92"/>
    <x v="0"/>
    <d v="2015-04-03T00:00:00"/>
    <n v="4069746000"/>
    <x v="364"/>
    <n v="194207000"/>
    <s v=" $-   "/>
    <n v="137058000"/>
    <x v="2"/>
    <x v="58"/>
  </r>
  <r>
    <x v="92"/>
    <x v="1"/>
    <d v="2016-04-01T00:00:00"/>
    <n v="4250447000"/>
    <x v="365"/>
    <n v="187244000"/>
    <s v=" $-   "/>
    <n v="182242000"/>
    <x v="2"/>
    <x v="58"/>
  </r>
  <r>
    <x v="93"/>
    <x v="0"/>
    <d v="2013-12-31T00:00:00"/>
    <n v="12026000000"/>
    <x v="366"/>
    <n v="3518000000"/>
    <s v=" $-   "/>
    <n v="1104000000"/>
    <x v="0"/>
    <x v="59"/>
  </r>
  <r>
    <x v="93"/>
    <x v="1"/>
    <d v="2014-12-26T00:00:00"/>
    <n v="12669000000"/>
    <x v="367"/>
    <n v="3805000000"/>
    <s v=" $-   "/>
    <n v="1151000000"/>
    <x v="0"/>
    <x v="59"/>
  </r>
  <r>
    <x v="93"/>
    <x v="2"/>
    <d v="2015-12-25T00:00:00"/>
    <n v="11811000000"/>
    <x v="368"/>
    <n v="3726000000"/>
    <s v=" $-   "/>
    <n v="1208000000"/>
    <x v="0"/>
    <x v="59"/>
  </r>
  <r>
    <x v="93"/>
    <x v="3"/>
    <d v="2016-12-30T00:00:00"/>
    <n v="11069000000"/>
    <x v="369"/>
    <n v="3597000000"/>
    <s v=" $-   "/>
    <n v="1301000000"/>
    <x v="0"/>
    <x v="59"/>
  </r>
  <r>
    <x v="94"/>
    <x v="0"/>
    <d v="2013-05-31T00:00:00"/>
    <n v="4245964000"/>
    <x v="370"/>
    <n v="1187331000"/>
    <s v=" $-   "/>
    <s v=" $-   "/>
    <x v="0"/>
    <x v="60"/>
  </r>
  <r>
    <x v="94"/>
    <x v="1"/>
    <d v="2014-05-31T00:00:00"/>
    <n v="4193844000"/>
    <x v="371"/>
    <n v="1147039000"/>
    <s v=" $-   "/>
    <s v=" $-   "/>
    <x v="0"/>
    <x v="60"/>
  </r>
  <r>
    <x v="94"/>
    <x v="2"/>
    <d v="2015-05-31T00:00:00"/>
    <n v="4476886000"/>
    <x v="372"/>
    <n v="1224930000"/>
    <s v=" $-   "/>
    <s v=" $-   "/>
    <x v="0"/>
    <x v="60"/>
  </r>
  <r>
    <x v="94"/>
    <x v="3"/>
    <d v="2016-05-31T00:00:00"/>
    <n v="4905458000"/>
    <x v="373"/>
    <n v="1348122000"/>
    <s v=" $-   "/>
    <s v=" $-   "/>
    <x v="0"/>
    <x v="60"/>
  </r>
  <r>
    <x v="95"/>
    <x v="0"/>
    <d v="2012-12-31T00:00:00"/>
    <n v="18376000000"/>
    <x v="374"/>
    <n v="3244000000"/>
    <s v=" $-   "/>
    <n v="4780000000"/>
    <x v="10"/>
    <x v="61"/>
  </r>
  <r>
    <x v="95"/>
    <x v="1"/>
    <d v="2013-12-31T00:00:00"/>
    <n v="18095000000"/>
    <x v="375"/>
    <n v="3502000000"/>
    <s v=" $-   "/>
    <n v="4541000000"/>
    <x v="10"/>
    <x v="61"/>
  </r>
  <r>
    <x v="95"/>
    <x v="2"/>
    <d v="2014-12-31T00:00:00"/>
    <n v="18031000000"/>
    <x v="376"/>
    <n v="3347000000"/>
    <s v=" $-   "/>
    <n v="4428000000"/>
    <x v="10"/>
    <x v="61"/>
  </r>
  <r>
    <x v="95"/>
    <x v="3"/>
    <d v="2015-12-31T00:00:00"/>
    <n v="17900000000"/>
    <x v="377"/>
    <n v="3328000000"/>
    <s v=" $-   "/>
    <n v="4189000000"/>
    <x v="10"/>
    <x v="61"/>
  </r>
  <r>
    <x v="96"/>
    <x v="0"/>
    <d v="2012-12-31T00:00:00"/>
    <n v="7346472000"/>
    <x v="378"/>
    <n v="1557646000"/>
    <s v=" $-   "/>
    <n v="149089000"/>
    <x v="2"/>
    <x v="58"/>
  </r>
  <r>
    <x v="96"/>
    <x v="1"/>
    <d v="2013-12-31T00:00:00"/>
    <n v="8843200000"/>
    <x v="379"/>
    <n v="1727600000"/>
    <s v=" $-   "/>
    <n v="172200000"/>
    <x v="2"/>
    <x v="58"/>
  </r>
  <r>
    <x v="96"/>
    <x v="2"/>
    <d v="2014-12-31T00:00:00"/>
    <n v="10262700000"/>
    <x v="380"/>
    <n v="2037000000"/>
    <s v=" $-   "/>
    <n v="199700000"/>
    <x v="2"/>
    <x v="58"/>
  </r>
  <r>
    <x v="96"/>
    <x v="3"/>
    <d v="2015-12-31T00:00:00"/>
    <n v="12416000000"/>
    <x v="381"/>
    <n v="2508600000"/>
    <s v=" $-   "/>
    <n v="325200000"/>
    <x v="2"/>
    <x v="58"/>
  </r>
  <r>
    <x v="97"/>
    <x v="0"/>
    <d v="2013-12-31T00:00:00"/>
    <n v="2918434000"/>
    <x v="382"/>
    <n v="1476916000"/>
    <n v="516338000"/>
    <n v="41668000"/>
    <x v="2"/>
    <x v="16"/>
  </r>
  <r>
    <x v="97"/>
    <x v="1"/>
    <d v="2014-12-31T00:00:00"/>
    <n v="3142856000"/>
    <x v="383"/>
    <n v="1600187000"/>
    <n v="553817000"/>
    <n v="39577000"/>
    <x v="2"/>
    <x v="16"/>
  </r>
  <r>
    <x v="97"/>
    <x v="2"/>
    <d v="2015-12-31T00:00:00"/>
    <n v="3275594000"/>
    <x v="384"/>
    <n v="1538027000"/>
    <n v="563975000"/>
    <n v="41595000"/>
    <x v="2"/>
    <x v="16"/>
  </r>
  <r>
    <x v="97"/>
    <x v="3"/>
    <d v="2016-12-31T00:00:00"/>
    <n v="3418265000"/>
    <x v="385"/>
    <n v="1620006000"/>
    <n v="489265000"/>
    <n v="29173000"/>
    <x v="2"/>
    <x v="16"/>
  </r>
  <r>
    <x v="98"/>
    <x v="0"/>
    <d v="2013-12-31T00:00:00"/>
    <n v="126761000000"/>
    <x v="386"/>
    <s v=" $-   "/>
    <s v=" $-   "/>
    <s v=" $-   "/>
    <x v="4"/>
    <x v="62"/>
  </r>
  <r>
    <x v="98"/>
    <x v="1"/>
    <d v="2014-12-31T00:00:00"/>
    <n v="139367000000"/>
    <x v="387"/>
    <s v=" $-   "/>
    <s v=" $-   "/>
    <s v=" $-   "/>
    <x v="4"/>
    <x v="62"/>
  </r>
  <r>
    <x v="98"/>
    <x v="2"/>
    <d v="2015-12-31T00:00:00"/>
    <n v="153290000000"/>
    <x v="388"/>
    <s v=" $-   "/>
    <s v=" $-   "/>
    <s v=" $-   "/>
    <x v="4"/>
    <x v="62"/>
  </r>
  <r>
    <x v="98"/>
    <x v="3"/>
    <d v="2016-12-31T00:00:00"/>
    <n v="177526000000"/>
    <x v="389"/>
    <s v=" $-   "/>
    <s v=" $-   "/>
    <s v=" $-   "/>
    <x v="4"/>
    <x v="62"/>
  </r>
  <r>
    <x v="99"/>
    <x v="0"/>
    <d v="2012-12-31T00:00:00"/>
    <n v="230590000000"/>
    <x v="390"/>
    <n v="17100000000"/>
    <s v=" $-   "/>
    <n v="13413000000"/>
    <x v="9"/>
    <x v="48"/>
  </r>
  <r>
    <x v="99"/>
    <x v="1"/>
    <d v="2013-12-31T00:00:00"/>
    <n v="220156000000"/>
    <x v="391"/>
    <n v="17573000000"/>
    <s v=" $-   "/>
    <n v="14186000000"/>
    <x v="9"/>
    <x v="48"/>
  </r>
  <r>
    <x v="99"/>
    <x v="2"/>
    <d v="2014-12-31T00:00:00"/>
    <n v="200494000000"/>
    <x v="392"/>
    <n v="17034000000"/>
    <s v=" $-   "/>
    <n v="16793000000"/>
    <x v="9"/>
    <x v="48"/>
  </r>
  <r>
    <x v="99"/>
    <x v="3"/>
    <d v="2015-12-31T00:00:00"/>
    <n v="129925000000"/>
    <x v="393"/>
    <n v="16473000000"/>
    <s v=" $-   "/>
    <n v="21037000000"/>
    <x v="9"/>
    <x v="48"/>
  </r>
  <r>
    <x v="100"/>
    <x v="0"/>
    <d v="2012-12-31T00:00:00"/>
    <n v="1819814000"/>
    <x v="394"/>
    <n v="133796000"/>
    <s v=" $-   "/>
    <n v="579315000"/>
    <x v="9"/>
    <x v="27"/>
  </r>
  <r>
    <x v="100"/>
    <x v="1"/>
    <d v="2013-12-31T00:00:00"/>
    <n v="2319919000"/>
    <x v="395"/>
    <n v="169815000"/>
    <s v=" $-   "/>
    <n v="778655000"/>
    <x v="9"/>
    <x v="27"/>
  </r>
  <r>
    <x v="100"/>
    <x v="2"/>
    <d v="2014-12-31T00:00:00"/>
    <n v="2660147000"/>
    <x v="396"/>
    <n v="204161000"/>
    <s v=" $-   "/>
    <n v="986812000"/>
    <x v="9"/>
    <x v="27"/>
  </r>
  <r>
    <x v="100"/>
    <x v="3"/>
    <d v="2015-12-31T00:00:00"/>
    <n v="1803573000"/>
    <x v="397"/>
    <n v="230734000"/>
    <s v=" $-   "/>
    <n v="1230853000"/>
    <x v="9"/>
    <x v="27"/>
  </r>
  <r>
    <x v="101"/>
    <x v="0"/>
    <d v="2012-12-31T00:00:00"/>
    <n v="12835000000"/>
    <x v="398"/>
    <n v="550000000"/>
    <s v=" $-   "/>
    <n v="1127000000"/>
    <x v="5"/>
    <x v="11"/>
  </r>
  <r>
    <x v="101"/>
    <x v="1"/>
    <d v="2013-12-31T00:00:00"/>
    <n v="13120000000"/>
    <x v="399"/>
    <n v="563000000"/>
    <s v=" $-   "/>
    <n v="1208000000"/>
    <x v="5"/>
    <x v="11"/>
  </r>
  <r>
    <x v="101"/>
    <x v="2"/>
    <d v="2014-12-31T00:00:00"/>
    <n v="12436000000"/>
    <x v="400"/>
    <n v="542000000"/>
    <s v=" $-   "/>
    <n v="1292000000"/>
    <x v="5"/>
    <x v="11"/>
  </r>
  <r>
    <x v="101"/>
    <x v="3"/>
    <d v="2015-12-31T00:00:00"/>
    <n v="11683000000"/>
    <x v="401"/>
    <n v="551000000"/>
    <s v=" $-   "/>
    <n v="1395000000"/>
    <x v="5"/>
    <x v="11"/>
  </r>
  <r>
    <x v="102"/>
    <x v="0"/>
    <d v="2013-12-31T00:00:00"/>
    <n v="37773000000"/>
    <x v="402"/>
    <n v="11349000000"/>
    <s v=" $-   "/>
    <n v="1658000000"/>
    <x v="0"/>
    <x v="0"/>
  </r>
  <r>
    <x v="102"/>
    <x v="1"/>
    <d v="2014-12-31T00:00:00"/>
    <n v="40362000000"/>
    <x v="403"/>
    <n v="12702000000"/>
    <s v=" $-   "/>
    <n v="1771000000"/>
    <x v="0"/>
    <x v="0"/>
  </r>
  <r>
    <x v="102"/>
    <x v="2"/>
    <d v="2015-12-31T00:00:00"/>
    <n v="40704000000"/>
    <x v="404"/>
    <n v="13936000000"/>
    <s v=" $-   "/>
    <n v="1835000000"/>
    <x v="0"/>
    <x v="0"/>
  </r>
  <r>
    <x v="102"/>
    <x v="3"/>
    <d v="2016-12-31T00:00:00"/>
    <n v="39639000000"/>
    <x v="405"/>
    <n v="14845000000"/>
    <s v=" $-   "/>
    <n v="1902000000"/>
    <x v="0"/>
    <x v="0"/>
  </r>
  <r>
    <x v="103"/>
    <x v="0"/>
    <d v="2013-12-31T00:00:00"/>
    <n v="28998000000"/>
    <x v="406"/>
    <n v="6564000000"/>
    <n v="2037000000"/>
    <s v=" $-   "/>
    <x v="8"/>
    <x v="63"/>
  </r>
  <r>
    <x v="103"/>
    <x v="1"/>
    <d v="2014-12-31T00:00:00"/>
    <n v="28406000000"/>
    <x v="407"/>
    <n v="5536000000"/>
    <n v="1958000000"/>
    <s v=" $-   "/>
    <x v="8"/>
    <x v="63"/>
  </r>
  <r>
    <x v="103"/>
    <x v="2"/>
    <d v="2015-12-31T00:00:00"/>
    <n v="25130000000"/>
    <x v="408"/>
    <n v="5074000000"/>
    <n v="1898000000"/>
    <s v=" $-   "/>
    <x v="8"/>
    <x v="63"/>
  </r>
  <r>
    <x v="103"/>
    <x v="3"/>
    <d v="2016-12-31T00:00:00"/>
    <n v="24594000000"/>
    <x v="409"/>
    <n v="5005000000"/>
    <n v="1641000000"/>
    <s v=" $-   "/>
    <x v="8"/>
    <x v="63"/>
  </r>
  <r>
    <x v="104"/>
    <x v="0"/>
    <d v="2013-10-31T00:00:00"/>
    <n v="37795400000"/>
    <x v="410"/>
    <n v="4426100000"/>
    <n v="1477300000"/>
    <s v=" $-   "/>
    <x v="0"/>
    <x v="41"/>
  </r>
  <r>
    <x v="104"/>
    <x v="1"/>
    <d v="2014-10-31T00:00:00"/>
    <n v="36066900000"/>
    <x v="411"/>
    <n v="4377700000"/>
    <n v="1452000000"/>
    <s v=" $-   "/>
    <x v="0"/>
    <x v="41"/>
  </r>
  <r>
    <x v="104"/>
    <x v="2"/>
    <d v="2015-10-31T00:00:00"/>
    <n v="28862800000"/>
    <x v="412"/>
    <n v="3834400000"/>
    <n v="1425100000"/>
    <s v=" $-   "/>
    <x v="0"/>
    <x v="41"/>
  </r>
  <r>
    <x v="104"/>
    <x v="3"/>
    <d v="2016-10-31T00:00:00"/>
    <n v="26644000000"/>
    <x v="413"/>
    <n v="4018300000"/>
    <n v="1389100000"/>
    <s v=" $-   "/>
    <x v="0"/>
    <x v="41"/>
  </r>
  <r>
    <x v="105"/>
    <x v="0"/>
    <d v="2012-11-30T00:00:00"/>
    <n v="8984000000"/>
    <x v="414"/>
    <n v="3052000000"/>
    <s v=" $-   "/>
    <n v="848000000"/>
    <x v="6"/>
    <x v="34"/>
  </r>
  <r>
    <x v="105"/>
    <x v="1"/>
    <d v="2013-12-31T00:00:00"/>
    <n v="9370000000"/>
    <x v="415"/>
    <n v="3194000000"/>
    <s v=" $-   "/>
    <n v="1086000000"/>
    <x v="6"/>
    <x v="34"/>
  </r>
  <r>
    <x v="105"/>
    <x v="2"/>
    <d v="2014-12-31T00:00:00"/>
    <n v="9611000000"/>
    <x v="416"/>
    <n v="3340000000"/>
    <s v=" $-   "/>
    <n v="1443000000"/>
    <x v="6"/>
    <x v="34"/>
  </r>
  <r>
    <x v="105"/>
    <x v="3"/>
    <d v="2015-12-31T00:00:00"/>
    <n v="10002000000"/>
    <x v="417"/>
    <n v="3615000000"/>
    <s v=" $-   "/>
    <n v="1512000000"/>
    <x v="6"/>
    <x v="34"/>
  </r>
  <r>
    <x v="106"/>
    <x v="0"/>
    <d v="2013-02-01T00:00:00"/>
    <n v="16022128000"/>
    <x v="418"/>
    <n v="3430125000"/>
    <s v=" $-   "/>
    <s v=" $-   "/>
    <x v="1"/>
    <x v="64"/>
  </r>
  <r>
    <x v="106"/>
    <x v="1"/>
    <d v="2014-01-31T00:00:00"/>
    <n v="17504167000"/>
    <x v="419"/>
    <n v="3699557000"/>
    <s v=" $-   "/>
    <s v=" $-   "/>
    <x v="1"/>
    <x v="64"/>
  </r>
  <r>
    <x v="106"/>
    <x v="2"/>
    <d v="2015-01-30T00:00:00"/>
    <n v="18909588000"/>
    <x v="420"/>
    <n v="4033414000"/>
    <s v=" $-   "/>
    <s v=" $-   "/>
    <x v="1"/>
    <x v="64"/>
  </r>
  <r>
    <x v="106"/>
    <x v="3"/>
    <d v="2016-01-29T00:00:00"/>
    <n v="20368562000"/>
    <x v="421"/>
    <n v="4365797000"/>
    <s v=" $-   "/>
    <s v=" $-   "/>
    <x v="1"/>
    <x v="64"/>
  </r>
  <r>
    <x v="107"/>
    <x v="0"/>
    <d v="2012-12-31T00:00:00"/>
    <n v="7383000000"/>
    <x v="422"/>
    <n v="1742000000"/>
    <s v=" $-   "/>
    <n v="75000000"/>
    <x v="3"/>
    <x v="65"/>
  </r>
  <r>
    <x v="107"/>
    <x v="1"/>
    <d v="2013-12-31T00:00:00"/>
    <n v="7146000000"/>
    <x v="423"/>
    <n v="1740000000"/>
    <s v=" $-   "/>
    <n v="79000000"/>
    <x v="3"/>
    <x v="65"/>
  </r>
  <r>
    <x v="107"/>
    <x v="2"/>
    <d v="2014-12-31T00:00:00"/>
    <n v="7435000000"/>
    <x v="424"/>
    <n v="1721000000"/>
    <s v=" $-   "/>
    <n v="94000000"/>
    <x v="3"/>
    <x v="65"/>
  </r>
  <r>
    <x v="107"/>
    <x v="3"/>
    <d v="2015-12-31T00:00:00"/>
    <n v="7493000000"/>
    <x v="425"/>
    <n v="1356000000"/>
    <s v=" $-   "/>
    <n v="81000000"/>
    <x v="3"/>
    <x v="65"/>
  </r>
  <r>
    <x v="108"/>
    <x v="0"/>
    <d v="2013-09-30T00:00:00"/>
    <n v="6259300000"/>
    <x v="426"/>
    <n v="649900000"/>
    <s v=" $-   "/>
    <s v=" $-   "/>
    <x v="1"/>
    <x v="66"/>
  </r>
  <r>
    <x v="108"/>
    <x v="1"/>
    <d v="2014-09-30T00:00:00"/>
    <n v="8024900000"/>
    <x v="427"/>
    <n v="826900000"/>
    <s v=" $-   "/>
    <s v=" $-   "/>
    <x v="1"/>
    <x v="66"/>
  </r>
  <r>
    <x v="108"/>
    <x v="2"/>
    <d v="2015-09-30T00:00:00"/>
    <n v="10824000000"/>
    <x v="428"/>
    <n v="1003000000"/>
    <s v=" $-   "/>
    <s v=" $-   "/>
    <x v="1"/>
    <x v="66"/>
  </r>
  <r>
    <x v="108"/>
    <x v="3"/>
    <d v="2016-09-30T00:00:00"/>
    <n v="12157400000"/>
    <x v="429"/>
    <n v="1100300000"/>
    <s v=" $-   "/>
    <s v=" $-   "/>
    <x v="1"/>
    <x v="66"/>
  </r>
  <r>
    <x v="109"/>
    <x v="0"/>
    <d v="2012-12-31T00:00:00"/>
    <n v="18260400000"/>
    <x v="430"/>
    <n v="5181200000"/>
    <n v="1137900000"/>
    <s v=" $-   "/>
    <x v="0"/>
    <x v="53"/>
  </r>
  <r>
    <x v="109"/>
    <x v="1"/>
    <d v="2013-12-31T00:00:00"/>
    <n v="18283100000"/>
    <x v="431"/>
    <n v="5117100000"/>
    <n v="1104400000"/>
    <s v=" $-   "/>
    <x v="0"/>
    <x v="53"/>
  </r>
  <r>
    <x v="109"/>
    <x v="2"/>
    <d v="2014-12-31T00:00:00"/>
    <n v="19154000000"/>
    <x v="432"/>
    <n v="5389000000"/>
    <n v="1157000000"/>
    <s v=" $-   "/>
    <x v="0"/>
    <x v="53"/>
  </r>
  <r>
    <x v="109"/>
    <x v="3"/>
    <d v="2015-12-31T00:00:00"/>
    <n v="20563100000"/>
    <x v="433"/>
    <n v="6054300000"/>
    <n v="1239100000"/>
    <s v=" $-   "/>
    <x v="0"/>
    <x v="53"/>
  </r>
  <r>
    <x v="110"/>
    <x v="0"/>
    <d v="2013-09-28T00:00:00"/>
    <n v="45041000000"/>
    <x v="434"/>
    <n v="8365000000"/>
    <s v=" $-   "/>
    <n v="2192000000"/>
    <x v="1"/>
    <x v="67"/>
  </r>
  <r>
    <x v="110"/>
    <x v="1"/>
    <d v="2014-09-27T00:00:00"/>
    <n v="48813000000"/>
    <x v="435"/>
    <n v="8565000000"/>
    <s v=" $-   "/>
    <n v="2288000000"/>
    <x v="1"/>
    <x v="67"/>
  </r>
  <r>
    <x v="110"/>
    <x v="2"/>
    <d v="2015-10-03T00:00:00"/>
    <n v="52465000000"/>
    <x v="436"/>
    <n v="8523000000"/>
    <s v=" $-   "/>
    <n v="2354000000"/>
    <x v="1"/>
    <x v="67"/>
  </r>
  <r>
    <x v="110"/>
    <x v="3"/>
    <d v="2016-10-01T00:00:00"/>
    <n v="55632000000"/>
    <x v="437"/>
    <n v="8754000000"/>
    <s v=" $-   "/>
    <n v="2527000000"/>
    <x v="1"/>
    <x v="67"/>
  </r>
  <r>
    <x v="111"/>
    <x v="0"/>
    <d v="2013-12-31T00:00:00"/>
    <n v="5535000000"/>
    <x v="438"/>
    <n v="1598000000"/>
    <s v=" $-   "/>
    <n v="276000000"/>
    <x v="1"/>
    <x v="50"/>
  </r>
  <r>
    <x v="111"/>
    <x v="1"/>
    <d v="2014-12-31T00:00:00"/>
    <n v="6265000000"/>
    <x v="439"/>
    <n v="1692000000"/>
    <s v=" $-   "/>
    <n v="329000000"/>
    <x v="1"/>
    <x v="50"/>
  </r>
  <r>
    <x v="111"/>
    <x v="2"/>
    <d v="2015-12-31T00:00:00"/>
    <n v="6394000000"/>
    <x v="440"/>
    <n v="1669000000"/>
    <s v=" $-   "/>
    <n v="330000000"/>
    <x v="1"/>
    <x v="50"/>
  </r>
  <r>
    <x v="111"/>
    <x v="3"/>
    <d v="2016-12-31T00:00:00"/>
    <n v="6497000000"/>
    <x v="441"/>
    <n v="1690000000"/>
    <s v=" $-   "/>
    <n v="322000000"/>
    <x v="1"/>
    <x v="50"/>
  </r>
  <r>
    <x v="112"/>
    <x v="0"/>
    <d v="2013-12-31T00:00:00"/>
    <n v="5535000000"/>
    <x v="438"/>
    <n v="1598000000"/>
    <s v=" $-   "/>
    <n v="276000000"/>
    <x v="1"/>
    <x v="50"/>
  </r>
  <r>
    <x v="112"/>
    <x v="1"/>
    <d v="2014-12-31T00:00:00"/>
    <n v="6265000000"/>
    <x v="439"/>
    <n v="1692000000"/>
    <s v=" $-   "/>
    <n v="329000000"/>
    <x v="1"/>
    <x v="50"/>
  </r>
  <r>
    <x v="112"/>
    <x v="2"/>
    <d v="2015-12-31T00:00:00"/>
    <n v="6394000000"/>
    <x v="440"/>
    <n v="1669000000"/>
    <s v=" $-   "/>
    <n v="330000000"/>
    <x v="1"/>
    <x v="50"/>
  </r>
  <r>
    <x v="112"/>
    <x v="3"/>
    <d v="2016-12-31T00:00:00"/>
    <n v="6497000000"/>
    <x v="441"/>
    <n v="1690000000"/>
    <s v=" $-   "/>
    <n v="322000000"/>
    <x v="1"/>
    <x v="50"/>
  </r>
  <r>
    <x v="113"/>
    <x v="0"/>
    <d v="2013-12-31T00:00:00"/>
    <n v="15051000000"/>
    <x v="442"/>
    <n v="916000000"/>
    <s v=" $-   "/>
    <n v="97000000"/>
    <x v="1"/>
    <x v="39"/>
  </r>
  <r>
    <x v="113"/>
    <x v="1"/>
    <d v="2014-12-31T00:00:00"/>
    <n v="15499000000"/>
    <x v="443"/>
    <n v="1036000000"/>
    <s v=" $-   "/>
    <n v="94000000"/>
    <x v="1"/>
    <x v="39"/>
  </r>
  <r>
    <x v="113"/>
    <x v="2"/>
    <d v="2015-12-31T00:00:00"/>
    <n v="15165000000"/>
    <x v="444"/>
    <n v="1017000000"/>
    <s v=" $-   "/>
    <n v="93000000"/>
    <x v="1"/>
    <x v="39"/>
  </r>
  <r>
    <x v="113"/>
    <x v="3"/>
    <d v="2016-12-31T00:00:00"/>
    <n v="16661000000"/>
    <x v="445"/>
    <n v="1145000000"/>
    <s v=" $-   "/>
    <n v="134000000"/>
    <x v="1"/>
    <x v="39"/>
  </r>
  <r>
    <x v="114"/>
    <x v="0"/>
    <d v="2012-12-31T00:00:00"/>
    <n v="1279067000"/>
    <x v="446"/>
    <n v="68538000"/>
    <s v=" $-   "/>
    <n v="382553000"/>
    <x v="7"/>
    <x v="23"/>
  </r>
  <r>
    <x v="114"/>
    <x v="1"/>
    <d v="2013-12-31T00:00:00"/>
    <n v="1482259000"/>
    <x v="447"/>
    <n v="69323000"/>
    <s v=" $-   "/>
    <n v="475464000"/>
    <x v="7"/>
    <x v="23"/>
  </r>
  <r>
    <x v="114"/>
    <x v="2"/>
    <d v="2014-12-31T00:00:00"/>
    <n v="1616438000"/>
    <x v="448"/>
    <n v="89468000"/>
    <s v=" $-   "/>
    <n v="538513000"/>
    <x v="7"/>
    <x v="23"/>
  </r>
  <r>
    <x v="114"/>
    <x v="3"/>
    <d v="2015-12-31T00:00:00"/>
    <n v="1763336000"/>
    <x v="449"/>
    <n v="139616000"/>
    <s v=" $-   "/>
    <n v="570527000"/>
    <x v="7"/>
    <x v="23"/>
  </r>
  <r>
    <x v="115"/>
    <x v="0"/>
    <d v="2013-02-02T00:00:00"/>
    <n v="7394500000"/>
    <x v="450"/>
    <n v="1732600000"/>
    <s v=" $-   "/>
    <s v=" $-   "/>
    <x v="1"/>
    <x v="64"/>
  </r>
  <r>
    <x v="115"/>
    <x v="1"/>
    <d v="2014-02-01T00:00:00"/>
    <n v="7840300000"/>
    <x v="451"/>
    <n v="1819500000"/>
    <s v=" $-   "/>
    <s v=" $-   "/>
    <x v="1"/>
    <x v="64"/>
  </r>
  <r>
    <x v="115"/>
    <x v="2"/>
    <d v="2015-01-31T00:00:00"/>
    <n v="8602200000"/>
    <x v="452"/>
    <n v="1993800000"/>
    <s v=" $-   "/>
    <s v=" $-   "/>
    <x v="1"/>
    <x v="64"/>
  </r>
  <r>
    <x v="115"/>
    <x v="3"/>
    <d v="2016-01-30T00:00:00"/>
    <n v="15498400000"/>
    <x v="453"/>
    <n v="3607000000"/>
    <s v=" $-   "/>
    <s v=" $-   "/>
    <x v="1"/>
    <x v="64"/>
  </r>
  <r>
    <x v="116"/>
    <x v="0"/>
    <d v="2012-12-31T00:00:00"/>
    <n v="1663000000"/>
    <x v="454"/>
    <n v="1123200000"/>
    <s v=" $-   "/>
    <n v="78300000"/>
    <x v="0"/>
    <x v="68"/>
  </r>
  <r>
    <x v="116"/>
    <x v="1"/>
    <d v="2013-12-31T00:00:00"/>
    <n v="1558400000"/>
    <x v="454"/>
    <n v="1058000000"/>
    <s v=" $-   "/>
    <n v="60400000"/>
    <x v="0"/>
    <x v="68"/>
  </r>
  <r>
    <x v="116"/>
    <x v="2"/>
    <d v="2014-12-31T00:00:00"/>
    <n v="1584500000"/>
    <x v="454"/>
    <n v="1105700000"/>
    <s v=" $-   "/>
    <n v="52500000"/>
    <x v="0"/>
    <x v="68"/>
  </r>
  <r>
    <x v="116"/>
    <x v="3"/>
    <d v="2015-12-31T00:00:00"/>
    <n v="1637100000"/>
    <x v="454"/>
    <n v="1209100000"/>
    <s v=" $-   "/>
    <n v="58700000"/>
    <x v="0"/>
    <x v="68"/>
  </r>
  <r>
    <x v="117"/>
    <x v="0"/>
    <d v="2013-12-31T00:00:00"/>
    <n v="7155096000"/>
    <x v="455"/>
    <n v="1616921000"/>
    <s v=" $-   "/>
    <s v=" $-   "/>
    <x v="0"/>
    <x v="52"/>
  </r>
  <r>
    <x v="117"/>
    <x v="1"/>
    <d v="2014-12-31T00:00:00"/>
    <n v="7752728000"/>
    <x v="456"/>
    <n v="1758765000"/>
    <s v=" $-   "/>
    <s v=" $-   "/>
    <x v="0"/>
    <x v="52"/>
  </r>
  <r>
    <x v="117"/>
    <x v="2"/>
    <d v="2015-12-31T00:00:00"/>
    <n v="6956311000"/>
    <x v="457"/>
    <n v="1647382000"/>
    <s v=" $-   "/>
    <s v=" $-   "/>
    <x v="0"/>
    <x v="52"/>
  </r>
  <r>
    <x v="117"/>
    <x v="3"/>
    <d v="2016-12-31T00:00:00"/>
    <n v="6794342000"/>
    <x v="458"/>
    <n v="1757523000"/>
    <s v=" $-   "/>
    <s v=" $-   "/>
    <x v="0"/>
    <x v="52"/>
  </r>
  <r>
    <x v="118"/>
    <x v="0"/>
    <d v="2013-12-31T00:00:00"/>
    <n v="5997000000"/>
    <x v="459"/>
    <n v="2337000000"/>
    <s v=" $-   "/>
    <n v="115000000"/>
    <x v="4"/>
    <x v="69"/>
  </r>
  <r>
    <x v="118"/>
    <x v="1"/>
    <d v="2014-12-31T00:00:00"/>
    <n v="6121000000"/>
    <x v="460"/>
    <n v="2335000000"/>
    <s v=" $-   "/>
    <n v="115000000"/>
    <x v="4"/>
    <x v="69"/>
  </r>
  <r>
    <x v="118"/>
    <x v="2"/>
    <d v="2015-12-31T00:00:00"/>
    <n v="6282000000"/>
    <x v="461"/>
    <n v="2320000000"/>
    <s v=" $-   "/>
    <n v="105000000"/>
    <x v="4"/>
    <x v="69"/>
  </r>
  <r>
    <x v="118"/>
    <x v="3"/>
    <d v="2016-12-31T00:00:00"/>
    <n v="6440000000"/>
    <x v="462"/>
    <n v="2326000000"/>
    <s v=" $-   "/>
    <n v="99000000"/>
    <x v="4"/>
    <x v="69"/>
  </r>
  <r>
    <x v="119"/>
    <x v="0"/>
    <d v="2013-05-26T00:00:00"/>
    <n v="5921000000"/>
    <x v="463"/>
    <n v="625200000"/>
    <s v=" $-   "/>
    <n v="278300000"/>
    <x v="1"/>
    <x v="51"/>
  </r>
  <r>
    <x v="119"/>
    <x v="1"/>
    <d v="2014-05-25T00:00:00"/>
    <n v="6285600000"/>
    <x v="464"/>
    <n v="665400000"/>
    <s v=" $-   "/>
    <n v="304400000"/>
    <x v="1"/>
    <x v="51"/>
  </r>
  <r>
    <x v="119"/>
    <x v="2"/>
    <d v="2015-05-31T00:00:00"/>
    <n v="6764000000"/>
    <x v="465"/>
    <n v="673500000"/>
    <s v=" $-   "/>
    <n v="319300000"/>
    <x v="1"/>
    <x v="51"/>
  </r>
  <r>
    <x v="119"/>
    <x v="3"/>
    <d v="2016-05-29T00:00:00"/>
    <n v="6933500000"/>
    <x v="466"/>
    <n v="622900000"/>
    <s v=" $-   "/>
    <n v="290200000"/>
    <x v="1"/>
    <x v="51"/>
  </r>
  <r>
    <x v="120"/>
    <x v="0"/>
    <d v="2012-12-31T00:00:00"/>
    <n v="17912000000"/>
    <x v="467"/>
    <n v="965000000"/>
    <s v=" $-   "/>
    <n v="2145000000"/>
    <x v="5"/>
    <x v="11"/>
  </r>
  <r>
    <x v="120"/>
    <x v="1"/>
    <d v="2013-12-31T00:00:00"/>
    <n v="22756000000"/>
    <x v="468"/>
    <n v="1274000000"/>
    <s v=" $-   "/>
    <n v="2668000000"/>
    <x v="5"/>
    <x v="11"/>
  </r>
  <r>
    <x v="120"/>
    <x v="2"/>
    <d v="2014-12-31T00:00:00"/>
    <n v="23925000000"/>
    <x v="469"/>
    <n v="1213000000"/>
    <s v=" $-   "/>
    <n v="3066000000"/>
    <x v="5"/>
    <x v="11"/>
  </r>
  <r>
    <x v="120"/>
    <x v="3"/>
    <d v="2015-12-31T00:00:00"/>
    <n v="23459000000"/>
    <x v="470"/>
    <n v="1135000000"/>
    <s v=" $-   "/>
    <n v="3144000000"/>
    <x v="5"/>
    <x v="11"/>
  </r>
  <r>
    <x v="121"/>
    <x v="0"/>
    <d v="2012-12-31T00:00:00"/>
    <n v="8186280000"/>
    <x v="471"/>
    <n v="889879000"/>
    <s v=" $-   "/>
    <n v="341969000"/>
    <x v="3"/>
    <x v="65"/>
  </r>
  <r>
    <x v="121"/>
    <x v="1"/>
    <d v="2013-12-31T00:00:00"/>
    <n v="11764050000"/>
    <x v="472"/>
    <n v="1516508000"/>
    <s v=" $-   "/>
    <n v="528737000"/>
    <x v="3"/>
    <x v="65"/>
  </r>
  <r>
    <x v="121"/>
    <x v="2"/>
    <d v="2014-12-31T00:00:00"/>
    <n v="12795106000"/>
    <x v="473"/>
    <n v="1278506000"/>
    <s v=" $-   "/>
    <n v="590935000"/>
    <x v="3"/>
    <x v="65"/>
  </r>
  <r>
    <x v="121"/>
    <x v="3"/>
    <d v="2015-12-31T00:00:00"/>
    <n v="13781837000"/>
    <x v="474"/>
    <n v="1947135000"/>
    <s v=" $-   "/>
    <n v="638024000"/>
    <x v="3"/>
    <x v="65"/>
  </r>
  <r>
    <x v="122"/>
    <x v="0"/>
    <d v="2013-12-31T00:00:00"/>
    <n v="10397000000"/>
    <x v="475"/>
    <n v="2743000000"/>
    <s v=" $-   "/>
    <n v="2780000000"/>
    <x v="9"/>
    <x v="27"/>
  </r>
  <r>
    <x v="122"/>
    <x v="1"/>
    <d v="2014-12-31T00:00:00"/>
    <n v="20638000000"/>
    <x v="476"/>
    <n v="8290000000"/>
    <s v=" $-   "/>
    <n v="3319000000"/>
    <x v="9"/>
    <x v="27"/>
  </r>
  <r>
    <x v="122"/>
    <x v="2"/>
    <d v="2015-12-31T00:00:00"/>
    <n v="13145000000"/>
    <x v="477"/>
    <n v="7741000000"/>
    <s v=" $-   "/>
    <n v="3129000000"/>
    <x v="9"/>
    <x v="27"/>
  </r>
  <r>
    <x v="122"/>
    <x v="3"/>
    <d v="2016-12-31T00:00:00"/>
    <n v="12197000000"/>
    <x v="478"/>
    <n v="6476000000"/>
    <s v=" $-   "/>
    <n v="1792000000"/>
    <x v="9"/>
    <x v="27"/>
  </r>
  <r>
    <x v="123"/>
    <x v="0"/>
    <d v="2013-03-31T00:00:00"/>
    <n v="3797000000"/>
    <x v="479"/>
    <n v="1078000000"/>
    <n v="1153000000"/>
    <n v="30000000"/>
    <x v="2"/>
    <x v="31"/>
  </r>
  <r>
    <x v="123"/>
    <x v="1"/>
    <d v="2014-03-31T00:00:00"/>
    <n v="3575000000"/>
    <x v="480"/>
    <n v="1055000000"/>
    <n v="1125000000"/>
    <n v="16000000"/>
    <x v="2"/>
    <x v="31"/>
  </r>
  <r>
    <x v="123"/>
    <x v="2"/>
    <d v="2015-03-31T00:00:00"/>
    <n v="4515000000"/>
    <x v="481"/>
    <n v="1030000000"/>
    <n v="1094000000"/>
    <n v="14000000"/>
    <x v="2"/>
    <x v="31"/>
  </r>
  <r>
    <x v="123"/>
    <x v="3"/>
    <d v="2016-03-31T00:00:00"/>
    <n v="4396000000"/>
    <x v="482"/>
    <n v="1028000000"/>
    <n v="1109000000"/>
    <n v="7000000"/>
    <x v="2"/>
    <x v="31"/>
  </r>
  <r>
    <x v="124"/>
    <x v="0"/>
    <d v="2013-12-31T00:00:00"/>
    <n v="8257000000"/>
    <x v="483"/>
    <n v="3260000000"/>
    <n v="915000000"/>
    <n v="136000000"/>
    <x v="2"/>
    <x v="16"/>
  </r>
  <r>
    <x v="124"/>
    <x v="1"/>
    <d v="2014-12-31T00:00:00"/>
    <n v="8790000000"/>
    <x v="484"/>
    <n v="3593000000"/>
    <n v="983000000"/>
    <n v="75000000"/>
    <x v="2"/>
    <x v="16"/>
  </r>
  <r>
    <x v="124"/>
    <x v="2"/>
    <d v="2015-12-31T00:00:00"/>
    <n v="8592000000"/>
    <x v="485"/>
    <n v="3660000000"/>
    <n v="923000000"/>
    <n v="41000000"/>
    <x v="2"/>
    <x v="16"/>
  </r>
  <r>
    <x v="124"/>
    <x v="3"/>
    <d v="2016-12-31T00:00:00"/>
    <n v="8979000000"/>
    <x v="486"/>
    <n v="3499000000"/>
    <n v="1114000000"/>
    <n v="34000000"/>
    <x v="2"/>
    <x v="16"/>
  </r>
  <r>
    <x v="125"/>
    <x v="0"/>
    <d v="2012-12-31T00:00:00"/>
    <n v="11838700000"/>
    <x v="487"/>
    <n v="4018300000"/>
    <s v=" $-   "/>
    <s v=" $-   "/>
    <x v="8"/>
    <x v="17"/>
  </r>
  <r>
    <x v="125"/>
    <x v="1"/>
    <d v="2013-12-31T00:00:00"/>
    <n v="13253400000"/>
    <x v="488"/>
    <n v="4360300000"/>
    <s v=" $-   "/>
    <s v=" $-   "/>
    <x v="8"/>
    <x v="17"/>
  </r>
  <r>
    <x v="125"/>
    <x v="2"/>
    <d v="2014-12-31T00:00:00"/>
    <n v="14280500000"/>
    <x v="489"/>
    <n v="4577600000"/>
    <s v=" $-   "/>
    <s v=" $-   "/>
    <x v="8"/>
    <x v="17"/>
  </r>
  <r>
    <x v="125"/>
    <x v="3"/>
    <d v="2015-12-31T00:00:00"/>
    <n v="13545100000"/>
    <x v="490"/>
    <n v="4345500000"/>
    <s v=" $-   "/>
    <s v=" $-   "/>
    <x v="8"/>
    <x v="17"/>
  </r>
  <r>
    <x v="126"/>
    <x v="0"/>
    <d v="2013-12-31T00:00:00"/>
    <n v="12354000000"/>
    <x v="491"/>
    <n v="1895000000"/>
    <s v=" $-   "/>
    <n v="1024000000"/>
    <x v="5"/>
    <x v="11"/>
  </r>
  <r>
    <x v="126"/>
    <x v="1"/>
    <d v="2014-12-31T00:00:00"/>
    <n v="12919000000"/>
    <x v="492"/>
    <n v="1877000000"/>
    <s v=" $-   "/>
    <n v="1071000000"/>
    <x v="5"/>
    <x v="11"/>
  </r>
  <r>
    <x v="126"/>
    <x v="2"/>
    <d v="2015-12-31T00:00:00"/>
    <n v="12554000000"/>
    <x v="493"/>
    <n v="1937000000"/>
    <s v=" $-   "/>
    <n v="1130000000"/>
    <x v="5"/>
    <x v="11"/>
  </r>
  <r>
    <x v="126"/>
    <x v="3"/>
    <d v="2016-12-31T00:00:00"/>
    <n v="12075000000"/>
    <x v="494"/>
    <n v="2031000000"/>
    <s v=" $-   "/>
    <n v="1216000000"/>
    <x v="5"/>
    <x v="11"/>
  </r>
  <r>
    <x v="127"/>
    <x v="0"/>
    <d v="2012-12-31T00:00:00"/>
    <n v="2073000000"/>
    <x v="495"/>
    <n v="673500000"/>
    <s v=" $-   "/>
    <n v="160000000"/>
    <x v="0"/>
    <x v="68"/>
  </r>
  <r>
    <x v="127"/>
    <x v="1"/>
    <d v="2013-12-31T00:00:00"/>
    <n v="2303900000"/>
    <x v="496"/>
    <n v="715800000"/>
    <s v=" $-   "/>
    <n v="189600000"/>
    <x v="0"/>
    <x v="68"/>
  </r>
  <r>
    <x v="127"/>
    <x v="2"/>
    <d v="2014-12-31T00:00:00"/>
    <n v="2436400000"/>
    <x v="497"/>
    <n v="751700000"/>
    <s v=" $-   "/>
    <n v="201800000"/>
    <x v="0"/>
    <x v="68"/>
  </r>
  <r>
    <x v="127"/>
    <x v="3"/>
    <d v="2015-12-31T00:00:00"/>
    <n v="2663600000"/>
    <x v="498"/>
    <n v="884300000"/>
    <s v=" $-   "/>
    <n v="198000000"/>
    <x v="0"/>
    <x v="68"/>
  </r>
  <r>
    <x v="128"/>
    <x v="0"/>
    <d v="2012-12-31T00:00:00"/>
    <n v="11862000000"/>
    <x v="499"/>
    <n v="296000000"/>
    <s v=" $-   "/>
    <n v="1562000000"/>
    <x v="5"/>
    <x v="11"/>
  </r>
  <r>
    <x v="128"/>
    <x v="1"/>
    <d v="2013-12-31T00:00:00"/>
    <n v="12581000000"/>
    <x v="500"/>
    <n v="309000000"/>
    <s v=" $-   "/>
    <n v="1622000000"/>
    <x v="5"/>
    <x v="11"/>
  </r>
  <r>
    <x v="128"/>
    <x v="2"/>
    <d v="2014-12-31T00:00:00"/>
    <n v="13413000000"/>
    <x v="501"/>
    <n v="322000000"/>
    <s v=" $-   "/>
    <n v="1720000000"/>
    <x v="5"/>
    <x v="11"/>
  </r>
  <r>
    <x v="128"/>
    <x v="3"/>
    <d v="2015-12-31T00:00:00"/>
    <n v="11524000000"/>
    <x v="502"/>
    <n v="336000000"/>
    <s v=" $-   "/>
    <n v="1919000000"/>
    <x v="5"/>
    <x v="11"/>
  </r>
  <r>
    <x v="129"/>
    <x v="0"/>
    <d v="2013-06-30T00:00:00"/>
    <n v="10181700000"/>
    <x v="503"/>
    <n v="6597000000"/>
    <s v=" $-   "/>
    <s v=" $-   "/>
    <x v="4"/>
    <x v="56"/>
  </r>
  <r>
    <x v="129"/>
    <x v="1"/>
    <d v="2014-06-30T00:00:00"/>
    <n v="10968800000"/>
    <x v="504"/>
    <n v="6985900000"/>
    <s v=" $-   "/>
    <s v=" $-   "/>
    <x v="4"/>
    <x v="56"/>
  </r>
  <r>
    <x v="129"/>
    <x v="2"/>
    <d v="2015-06-30T00:00:00"/>
    <n v="10780400000"/>
    <x v="505"/>
    <n v="7073500000"/>
    <s v=" $-   "/>
    <s v=" $-   "/>
    <x v="4"/>
    <x v="56"/>
  </r>
  <r>
    <x v="129"/>
    <x v="3"/>
    <d v="2016-06-30T00:00:00"/>
    <n v="11262300000"/>
    <x v="506"/>
    <n v="7337800000"/>
    <s v=" $-   "/>
    <s v=" $-   "/>
    <x v="4"/>
    <x v="56"/>
  </r>
  <r>
    <x v="130"/>
    <x v="0"/>
    <d v="2012-12-31T00:00:00"/>
    <n v="8102000000"/>
    <x v="507"/>
    <n v="644000000"/>
    <n v="198000000"/>
    <s v=" $-   "/>
    <x v="8"/>
    <x v="63"/>
  </r>
  <r>
    <x v="130"/>
    <x v="1"/>
    <d v="2013-12-31T00:00:00"/>
    <n v="9350000000"/>
    <x v="508"/>
    <n v="645000000"/>
    <n v="193000000"/>
    <s v=" $-   "/>
    <x v="8"/>
    <x v="63"/>
  </r>
  <r>
    <x v="130"/>
    <x v="2"/>
    <d v="2014-12-31T00:00:00"/>
    <n v="9527000000"/>
    <x v="509"/>
    <n v="755000000"/>
    <n v="227000000"/>
    <s v=" $-   "/>
    <x v="8"/>
    <x v="63"/>
  </r>
  <r>
    <x v="130"/>
    <x v="3"/>
    <d v="2015-12-31T00:00:00"/>
    <n v="9648000000"/>
    <x v="510"/>
    <n v="762000000"/>
    <n v="251000000"/>
    <s v=" $-   "/>
    <x v="8"/>
    <x v="63"/>
  </r>
  <r>
    <x v="131"/>
    <x v="0"/>
    <d v="2013-09-30T00:00:00"/>
    <n v="24669000000"/>
    <x v="511"/>
    <n v="6010000000"/>
    <s v=" $-   "/>
    <s v=" $-   "/>
    <x v="0"/>
    <x v="53"/>
  </r>
  <r>
    <x v="131"/>
    <x v="1"/>
    <d v="2014-09-30T00:00:00"/>
    <n v="17733000000"/>
    <x v="512"/>
    <n v="4375000000"/>
    <s v=" $-   "/>
    <s v=" $-   "/>
    <x v="0"/>
    <x v="53"/>
  </r>
  <r>
    <x v="131"/>
    <x v="2"/>
    <d v="2015-09-30T00:00:00"/>
    <n v="16249000000"/>
    <x v="513"/>
    <n v="4065000000"/>
    <s v=" $-   "/>
    <s v=" $-   "/>
    <x v="0"/>
    <x v="53"/>
  </r>
  <r>
    <x v="131"/>
    <x v="3"/>
    <d v="2016-09-30T00:00:00"/>
    <n v="14522000000"/>
    <x v="514"/>
    <n v="3758000000"/>
    <s v=" $-   "/>
    <s v=" $-   "/>
    <x v="0"/>
    <x v="53"/>
  </r>
  <r>
    <x v="132"/>
    <x v="0"/>
    <d v="2012-12-31T00:00:00"/>
    <n v="11682636000"/>
    <x v="515"/>
    <n v="3862434000"/>
    <s v=" $-   "/>
    <n v="3169703000"/>
    <x v="9"/>
    <x v="27"/>
  </r>
  <r>
    <x v="132"/>
    <x v="1"/>
    <d v="2013-12-31T00:00:00"/>
    <n v="14487118000"/>
    <x v="516"/>
    <n v="4621096000"/>
    <s v=" $-   "/>
    <n v="3600976000"/>
    <x v="9"/>
    <x v="27"/>
  </r>
  <r>
    <x v="132"/>
    <x v="2"/>
    <d v="2014-12-31T00:00:00"/>
    <n v="18035340000"/>
    <x v="517"/>
    <n v="5285634000"/>
    <s v=" $-   "/>
    <n v="3997041000"/>
    <x v="9"/>
    <x v="27"/>
  </r>
  <r>
    <x v="132"/>
    <x v="3"/>
    <d v="2015-12-31T00:00:00"/>
    <n v="8757428000"/>
    <x v="518"/>
    <n v="3174320000"/>
    <s v=" $-   "/>
    <n v="3313644000"/>
    <x v="9"/>
    <x v="27"/>
  </r>
  <r>
    <x v="133"/>
    <x v="0"/>
    <d v="2012-12-31T00:00:00"/>
    <n v="1887376000"/>
    <x v="519"/>
    <n v="531180000"/>
    <s v=" $-   "/>
    <s v=" $-   "/>
    <x v="7"/>
    <x v="14"/>
  </r>
  <r>
    <x v="133"/>
    <x v="1"/>
    <d v="2013-12-31T00:00:00"/>
    <n v="2152766000"/>
    <x v="520"/>
    <n v="621413000"/>
    <s v=" $-   "/>
    <s v=" $-   "/>
    <x v="7"/>
    <x v="14"/>
  </r>
  <r>
    <x v="133"/>
    <x v="2"/>
    <d v="2014-12-31T00:00:00"/>
    <n v="2443776000"/>
    <x v="521"/>
    <n v="734119000"/>
    <s v=" $-   "/>
    <s v=" $-   "/>
    <x v="7"/>
    <x v="14"/>
  </r>
  <r>
    <x v="133"/>
    <x v="3"/>
    <d v="2015-12-31T00:00:00"/>
    <n v="2725867000"/>
    <x v="522"/>
    <n v="825296000"/>
    <s v=" $-   "/>
    <s v=" $-   "/>
    <x v="7"/>
    <x v="14"/>
  </r>
  <r>
    <x v="134"/>
    <x v="0"/>
    <d v="2012-12-31T00:00:00"/>
    <n v="1747502000"/>
    <x v="523"/>
    <n v="47233000"/>
    <s v=" $-   "/>
    <n v="560669000"/>
    <x v="7"/>
    <x v="14"/>
  </r>
  <r>
    <x v="134"/>
    <x v="1"/>
    <d v="2013-12-31T00:00:00"/>
    <n v="2387702000"/>
    <x v="524"/>
    <n v="62179000"/>
    <s v=" $-   "/>
    <n v="978973000"/>
    <x v="7"/>
    <x v="14"/>
  </r>
  <r>
    <x v="134"/>
    <x v="2"/>
    <d v="2014-12-31T00:00:00"/>
    <n v="2614748000"/>
    <x v="525"/>
    <n v="50948000"/>
    <s v=" $-   "/>
    <n v="758861000"/>
    <x v="7"/>
    <x v="14"/>
  </r>
  <r>
    <x v="134"/>
    <x v="3"/>
    <d v="2015-12-31T00:00:00"/>
    <n v="2744965000"/>
    <x v="526"/>
    <n v="65082000"/>
    <s v=" $-   "/>
    <n v="765895000"/>
    <x v="7"/>
    <x v="14"/>
  </r>
  <r>
    <x v="135"/>
    <x v="0"/>
    <d v="2013-12-31T00:00:00"/>
    <n v="1859177000"/>
    <x v="527"/>
    <n v="200849000"/>
    <s v=" $-   "/>
    <n v="653132000"/>
    <x v="9"/>
    <x v="27"/>
  </r>
  <r>
    <x v="135"/>
    <x v="1"/>
    <d v="2014-12-31T00:00:00"/>
    <n v="2388768000"/>
    <x v="528"/>
    <n v="238134000"/>
    <s v=" $-   "/>
    <n v="679298000"/>
    <x v="9"/>
    <x v="27"/>
  </r>
  <r>
    <x v="135"/>
    <x v="2"/>
    <d v="2015-12-31T00:00:00"/>
    <n v="1954000000"/>
    <x v="529"/>
    <n v="249925000"/>
    <s v=" $-   "/>
    <n v="819216000"/>
    <x v="9"/>
    <x v="27"/>
  </r>
  <r>
    <x v="135"/>
    <x v="3"/>
    <d v="2016-12-31T00:00:00"/>
    <n v="1857339000"/>
    <x v="530"/>
    <n v="272747000"/>
    <s v=" $-   "/>
    <n v="927920000"/>
    <x v="9"/>
    <x v="27"/>
  </r>
  <r>
    <x v="136"/>
    <x v="0"/>
    <d v="2012-12-31T00:00:00"/>
    <n v="6273787000"/>
    <x v="531"/>
    <n v="747356000"/>
    <s v=" $-   "/>
    <n v="740791000"/>
    <x v="5"/>
    <x v="10"/>
  </r>
  <r>
    <x v="136"/>
    <x v="1"/>
    <d v="2013-12-31T00:00:00"/>
    <n v="7301204000"/>
    <x v="532"/>
    <n v="914149000"/>
    <s v=" $-   "/>
    <n v="859680000"/>
    <x v="5"/>
    <x v="10"/>
  </r>
  <r>
    <x v="136"/>
    <x v="2"/>
    <d v="2014-12-31T00:00:00"/>
    <n v="7741856000"/>
    <x v="533"/>
    <n v="1034507000"/>
    <s v=" $-   "/>
    <n v="625361000"/>
    <x v="5"/>
    <x v="10"/>
  </r>
  <r>
    <x v="136"/>
    <x v="3"/>
    <d v="2015-12-31T00:00:00"/>
    <n v="7954827000"/>
    <x v="534"/>
    <n v="1086274000"/>
    <s v=" $-   "/>
    <n v="688195000"/>
    <x v="5"/>
    <x v="10"/>
  </r>
  <r>
    <x v="137"/>
    <x v="0"/>
    <d v="2012-12-31T00:00:00"/>
    <n v="535153000"/>
    <x v="535"/>
    <n v="24573000"/>
    <s v=" $-   "/>
    <n v="169173000"/>
    <x v="7"/>
    <x v="70"/>
  </r>
  <r>
    <x v="137"/>
    <x v="1"/>
    <d v="2013-12-31T00:00:00"/>
    <n v="610590000"/>
    <x v="536"/>
    <n v="26684000"/>
    <s v=" $-   "/>
    <n v="192420000"/>
    <x v="7"/>
    <x v="70"/>
  </r>
  <r>
    <x v="137"/>
    <x v="2"/>
    <d v="2014-12-31T00:00:00"/>
    <n v="970938000"/>
    <x v="537"/>
    <n v="40878000"/>
    <s v=" $-   "/>
    <n v="360592000"/>
    <x v="7"/>
    <x v="70"/>
  </r>
  <r>
    <x v="137"/>
    <x v="3"/>
    <d v="2015-12-31T00:00:00"/>
    <n v="1194407000"/>
    <x v="538"/>
    <n v="40090000"/>
    <s v=" $-   "/>
    <n v="453423000"/>
    <x v="7"/>
    <x v="70"/>
  </r>
  <r>
    <x v="138"/>
    <x v="0"/>
    <d v="2012-12-31T00:00:00"/>
    <n v="1365000000"/>
    <x v="454"/>
    <n v="921000000"/>
    <s v=" $-   "/>
    <n v="471000000"/>
    <x v="6"/>
    <x v="71"/>
  </r>
  <r>
    <x v="138"/>
    <x v="1"/>
    <d v="2013-12-31T00:00:00"/>
    <n v="1466000000"/>
    <x v="454"/>
    <n v="888000000"/>
    <s v=" $-   "/>
    <n v="256000000"/>
    <x v="6"/>
    <x v="71"/>
  </r>
  <r>
    <x v="138"/>
    <x v="2"/>
    <d v="2014-12-31T00:00:00"/>
    <n v="1665000000"/>
    <x v="454"/>
    <n v="958000000"/>
    <s v=" $-   "/>
    <n v="136000000"/>
    <x v="6"/>
    <x v="71"/>
  </r>
  <r>
    <x v="138"/>
    <x v="3"/>
    <d v="2015-12-31T00:00:00"/>
    <n v="1403000000"/>
    <x v="454"/>
    <n v="1048000000"/>
    <s v=" $-   "/>
    <n v="61000000"/>
    <x v="6"/>
    <x v="71"/>
  </r>
  <r>
    <x v="139"/>
    <x v="0"/>
    <d v="2012-12-31T00:00:00"/>
    <n v="16311000000"/>
    <x v="539"/>
    <n v="2894000000"/>
    <n v="439000000"/>
    <s v=" $-   "/>
    <x v="0"/>
    <x v="53"/>
  </r>
  <r>
    <x v="139"/>
    <x v="1"/>
    <d v="2013-12-31T00:00:00"/>
    <n v="22046000000"/>
    <x v="540"/>
    <n v="3886000000"/>
    <n v="644000000"/>
    <s v=" $-   "/>
    <x v="0"/>
    <x v="53"/>
  </r>
  <r>
    <x v="139"/>
    <x v="2"/>
    <d v="2014-12-31T00:00:00"/>
    <n v="22552000000"/>
    <x v="541"/>
    <n v="3810000000"/>
    <n v="647000000"/>
    <s v=" $-   "/>
    <x v="0"/>
    <x v="53"/>
  </r>
  <r>
    <x v="139"/>
    <x v="3"/>
    <d v="2015-12-31T00:00:00"/>
    <n v="20855000000"/>
    <x v="542"/>
    <n v="3596000000"/>
    <n v="625000000"/>
    <s v=" $-   "/>
    <x v="0"/>
    <x v="53"/>
  </r>
  <r>
    <x v="140"/>
    <x v="0"/>
    <d v="2012-12-31T00:00:00"/>
    <n v="10302079000"/>
    <x v="543"/>
    <n v="917162000"/>
    <s v=" $-   "/>
    <n v="1144585000"/>
    <x v="5"/>
    <x v="11"/>
  </r>
  <r>
    <x v="140"/>
    <x v="1"/>
    <d v="2013-12-31T00:00:00"/>
    <n v="11390947000"/>
    <x v="544"/>
    <n v="888051000"/>
    <s v=" $-   "/>
    <n v="1261044000"/>
    <x v="5"/>
    <x v="11"/>
  </r>
  <r>
    <x v="140"/>
    <x v="2"/>
    <d v="2014-12-31T00:00:00"/>
    <n v="12494921000"/>
    <x v="545"/>
    <n v="863455000"/>
    <s v=" $-   "/>
    <n v="1318638000"/>
    <x v="5"/>
    <x v="11"/>
  </r>
  <r>
    <x v="140"/>
    <x v="3"/>
    <d v="2015-12-31T00:00:00"/>
    <n v="11513251000"/>
    <x v="546"/>
    <n v="1074998000"/>
    <s v=" $-   "/>
    <n v="1337276000"/>
    <x v="5"/>
    <x v="11"/>
  </r>
  <r>
    <x v="141"/>
    <x v="0"/>
    <d v="2012-12-31T00:00:00"/>
    <n v="1899600000"/>
    <x v="547"/>
    <n v="697400000"/>
    <n v="291300000"/>
    <s v=" $-   "/>
    <x v="3"/>
    <x v="5"/>
  </r>
  <r>
    <x v="141"/>
    <x v="1"/>
    <d v="2013-12-31T00:00:00"/>
    <n v="2045500000"/>
    <x v="548"/>
    <n v="749700000"/>
    <n v="323000000"/>
    <s v=" $-   "/>
    <x v="3"/>
    <x v="5"/>
  </r>
  <r>
    <x v="141"/>
    <x v="2"/>
    <d v="2014-12-31T00:00:00"/>
    <n v="2322900000"/>
    <x v="549"/>
    <n v="928700000"/>
    <n v="346500000"/>
    <s v=" $-   "/>
    <x v="3"/>
    <x v="5"/>
  </r>
  <r>
    <x v="141"/>
    <x v="3"/>
    <d v="2015-12-31T00:00:00"/>
    <n v="2493700000"/>
    <x v="550"/>
    <n v="850700000"/>
    <n v="383100000"/>
    <s v=" $-   "/>
    <x v="3"/>
    <x v="5"/>
  </r>
  <r>
    <x v="142"/>
    <x v="0"/>
    <d v="2013-12-31T00:00:00"/>
    <n v="24888000000"/>
    <x v="551"/>
    <n v="1095000000"/>
    <s v=" $-   "/>
    <n v="2153000000"/>
    <x v="5"/>
    <x v="10"/>
  </r>
  <r>
    <x v="142"/>
    <x v="1"/>
    <d v="2014-12-31T00:00:00"/>
    <n v="27429000000"/>
    <x v="552"/>
    <n v="1154000000"/>
    <s v=" $-   "/>
    <n v="2314000000"/>
    <x v="5"/>
    <x v="10"/>
  </r>
  <r>
    <x v="142"/>
    <x v="2"/>
    <d v="2015-12-31T00:00:00"/>
    <n v="29447000000"/>
    <x v="553"/>
    <n v="1200000000"/>
    <s v=" $-   "/>
    <n v="2450000000"/>
    <x v="5"/>
    <x v="10"/>
  </r>
  <r>
    <x v="142"/>
    <x v="3"/>
    <d v="2016-12-31T00:00:00"/>
    <n v="31360000000"/>
    <x v="554"/>
    <n v="1576000000"/>
    <s v=" $-   "/>
    <n v="3936000000"/>
    <x v="5"/>
    <x v="10"/>
  </r>
  <r>
    <x v="143"/>
    <x v="0"/>
    <d v="2012-12-31T00:00:00"/>
    <n v="5992215000"/>
    <x v="555"/>
    <n v="1264632000"/>
    <s v=" $-   "/>
    <n v="39940000"/>
    <x v="0"/>
    <x v="49"/>
  </r>
  <r>
    <x v="143"/>
    <x v="1"/>
    <d v="2013-12-31T00:00:00"/>
    <n v="6080257000"/>
    <x v="556"/>
    <n v="1282709000"/>
    <s v=" $-   "/>
    <n v="48071000"/>
    <x v="0"/>
    <x v="49"/>
  </r>
  <r>
    <x v="143"/>
    <x v="2"/>
    <d v="2014-12-31T00:00:00"/>
    <n v="6564721000"/>
    <x v="557"/>
    <n v="1337487000"/>
    <s v=" $-   "/>
    <n v="49292000"/>
    <x v="0"/>
    <x v="49"/>
  </r>
  <r>
    <x v="143"/>
    <x v="3"/>
    <d v="2015-12-31T00:00:00"/>
    <n v="6616632000"/>
    <x v="558"/>
    <n v="1420281000"/>
    <s v=" $-   "/>
    <n v="46012000"/>
    <x v="0"/>
    <x v="49"/>
  </r>
  <r>
    <x v="144"/>
    <x v="0"/>
    <d v="2013-12-31T00:00:00"/>
    <n v="4771259000"/>
    <x v="559"/>
    <n v="3151043000"/>
    <s v=" $-   "/>
    <n v="71731000"/>
    <x v="1"/>
    <x v="24"/>
  </r>
  <r>
    <x v="144"/>
    <x v="1"/>
    <d v="2014-12-31T00:00:00"/>
    <n v="5763485000"/>
    <x v="560"/>
    <n v="3919856000"/>
    <s v=" $-   "/>
    <n v="76773000"/>
    <x v="1"/>
    <x v="24"/>
  </r>
  <r>
    <x v="144"/>
    <x v="2"/>
    <d v="2015-12-31T00:00:00"/>
    <n v="6672317000"/>
    <x v="561"/>
    <n v="4785243000"/>
    <s v=" $-   "/>
    <n v="156458000"/>
    <x v="1"/>
    <x v="24"/>
  </r>
  <r>
    <x v="144"/>
    <x v="3"/>
    <d v="2016-12-31T00:00:00"/>
    <n v="8773564000"/>
    <x v="562"/>
    <n v="6280728000"/>
    <s v=" $-   "/>
    <n v="317141000"/>
    <x v="1"/>
    <x v="24"/>
  </r>
  <r>
    <x v="145"/>
    <x v="0"/>
    <d v="2012-12-31T00:00:00"/>
    <n v="409396000"/>
    <x v="563"/>
    <n v="58323000"/>
    <s v=" $-   "/>
    <n v="74453000"/>
    <x v="7"/>
    <x v="23"/>
  </r>
  <r>
    <x v="145"/>
    <x v="1"/>
    <d v="2013-12-31T00:00:00"/>
    <n v="520613000"/>
    <x v="564"/>
    <n v="63268000"/>
    <s v=" $-   "/>
    <n v="95232000"/>
    <x v="7"/>
    <x v="23"/>
  </r>
  <r>
    <x v="145"/>
    <x v="2"/>
    <d v="2014-12-31T00:00:00"/>
    <n v="647155000"/>
    <x v="565"/>
    <n v="71369000"/>
    <s v=" $-   "/>
    <n v="115076000"/>
    <x v="7"/>
    <x v="23"/>
  </r>
  <r>
    <x v="145"/>
    <x v="3"/>
    <d v="2015-12-31T00:00:00"/>
    <n v="782270000"/>
    <x v="566"/>
    <n v="80791000"/>
    <s v=" $-   "/>
    <n v="133457000"/>
    <x v="7"/>
    <x v="23"/>
  </r>
  <r>
    <x v="146"/>
    <x v="0"/>
    <d v="2013-12-31T00:00:00"/>
    <n v="146917000000"/>
    <x v="567"/>
    <n v="10850000000"/>
    <s v=" $-   "/>
    <s v=" $-   "/>
    <x v="1"/>
    <x v="72"/>
  </r>
  <r>
    <x v="146"/>
    <x v="1"/>
    <d v="2014-12-31T00:00:00"/>
    <n v="144077000000"/>
    <x v="568"/>
    <n v="11842000000"/>
    <s v=" $-   "/>
    <s v=" $-   "/>
    <x v="1"/>
    <x v="72"/>
  </r>
  <r>
    <x v="146"/>
    <x v="2"/>
    <d v="2015-12-31T00:00:00"/>
    <n v="149558000000"/>
    <x v="569"/>
    <n v="10502000000"/>
    <s v=" $-   "/>
    <s v=" $-   "/>
    <x v="1"/>
    <x v="72"/>
  </r>
  <r>
    <x v="146"/>
    <x v="3"/>
    <d v="2016-12-31T00:00:00"/>
    <n v="151800000000"/>
    <x v="570"/>
    <n v="12196000000"/>
    <s v=" $-   "/>
    <s v=" $-   "/>
    <x v="1"/>
    <x v="72"/>
  </r>
  <r>
    <x v="147"/>
    <x v="0"/>
    <d v="2013-12-31T00:00:00"/>
    <n v="3326106000"/>
    <x v="571"/>
    <n v="1007431000"/>
    <s v=" $-   "/>
    <s v=" $-   "/>
    <x v="0"/>
    <x v="18"/>
  </r>
  <r>
    <x v="147"/>
    <x v="1"/>
    <d v="2014-12-31T00:00:00"/>
    <n v="3733507000"/>
    <x v="572"/>
    <n v="1110776000"/>
    <s v=" $-   "/>
    <s v=" $-   "/>
    <x v="0"/>
    <x v="18"/>
  </r>
  <r>
    <x v="147"/>
    <x v="2"/>
    <d v="2015-12-31T00:00:00"/>
    <n v="3869187000"/>
    <x v="573"/>
    <n v="1121590000"/>
    <s v=" $-   "/>
    <s v=" $-   "/>
    <x v="0"/>
    <x v="18"/>
  </r>
  <r>
    <x v="147"/>
    <x v="3"/>
    <d v="2016-12-31T00:00:00"/>
    <n v="3962036000"/>
    <x v="574"/>
    <n v="1169470000"/>
    <s v=" $-   "/>
    <s v=" $-   "/>
    <x v="0"/>
    <x v="18"/>
  </r>
  <r>
    <x v="148"/>
    <x v="0"/>
    <d v="2013-12-31T00:00:00"/>
    <n v="7872000000"/>
    <x v="575"/>
    <n v="1778000000"/>
    <n v="1415000000"/>
    <s v=" $-   "/>
    <x v="2"/>
    <x v="16"/>
  </r>
  <r>
    <x v="148"/>
    <x v="1"/>
    <d v="2014-12-31T00:00:00"/>
    <n v="12466000000"/>
    <x v="576"/>
    <n v="2653000000"/>
    <n v="2666000000"/>
    <s v=" $-   "/>
    <x v="2"/>
    <x v="16"/>
  </r>
  <r>
    <x v="148"/>
    <x v="2"/>
    <d v="2015-12-31T00:00:00"/>
    <n v="17928000000"/>
    <x v="577"/>
    <n v="4020000000"/>
    <n v="4816000000"/>
    <s v=" $-   "/>
    <x v="2"/>
    <x v="16"/>
  </r>
  <r>
    <x v="148"/>
    <x v="3"/>
    <d v="2016-12-31T00:00:00"/>
    <n v="27638000000"/>
    <x v="578"/>
    <n v="5503000000"/>
    <n v="5919000000"/>
    <s v=" $-   "/>
    <x v="2"/>
    <x v="16"/>
  </r>
  <r>
    <x v="149"/>
    <x v="0"/>
    <d v="2012-12-31T00:00:00"/>
    <n v="3134800000"/>
    <x v="579"/>
    <n v="873100000"/>
    <s v=" $-   "/>
    <n v="7400000"/>
    <x v="0"/>
    <x v="18"/>
  </r>
  <r>
    <x v="149"/>
    <x v="1"/>
    <d v="2013-12-31T00:00:00"/>
    <n v="3703600000"/>
    <x v="580"/>
    <n v="938700000"/>
    <s v=" $-   "/>
    <n v="9400000"/>
    <x v="0"/>
    <x v="18"/>
  </r>
  <r>
    <x v="149"/>
    <x v="2"/>
    <d v="2014-12-31T00:00:00"/>
    <n v="4013600000"/>
    <x v="581"/>
    <n v="943300000"/>
    <s v=" $-   "/>
    <n v="13100000"/>
    <x v="0"/>
    <x v="18"/>
  </r>
  <r>
    <x v="149"/>
    <x v="3"/>
    <d v="2015-12-31T00:00:00"/>
    <n v="4579400000"/>
    <x v="582"/>
    <n v="1047600000"/>
    <s v=" $-   "/>
    <n v="21600000"/>
    <x v="0"/>
    <x v="18"/>
  </r>
  <r>
    <x v="150"/>
    <x v="0"/>
    <d v="2012-12-31T00:00:00"/>
    <n v="18010000000"/>
    <x v="583"/>
    <n v="431000000"/>
    <n v="285000000"/>
    <s v=" $-   "/>
    <x v="8"/>
    <x v="73"/>
  </r>
  <r>
    <x v="150"/>
    <x v="1"/>
    <d v="2013-12-31T00:00:00"/>
    <n v="20921000000"/>
    <x v="584"/>
    <n v="657000000"/>
    <n v="210000000"/>
    <s v=" $-   "/>
    <x v="8"/>
    <x v="73"/>
  </r>
  <r>
    <x v="150"/>
    <x v="2"/>
    <d v="2014-12-31T00:00:00"/>
    <n v="21438000000"/>
    <x v="585"/>
    <n v="592000000"/>
    <n v="126000000"/>
    <s v=" $-   "/>
    <x v="8"/>
    <x v="73"/>
  </r>
  <r>
    <x v="150"/>
    <x v="3"/>
    <d v="2015-12-31T00:00:00"/>
    <n v="15877000000"/>
    <x v="586"/>
    <n v="569000000"/>
    <n v="127000000"/>
    <s v=" $-   "/>
    <x v="8"/>
    <x v="73"/>
  </r>
  <r>
    <x v="151"/>
    <x v="0"/>
    <d v="2013-05-31T00:00:00"/>
    <n v="44287000000"/>
    <x v="587"/>
    <n v="20359000000"/>
    <s v=" $-   "/>
    <n v="2386000000"/>
    <x v="0"/>
    <x v="49"/>
  </r>
  <r>
    <x v="151"/>
    <x v="1"/>
    <d v="2014-05-31T00:00:00"/>
    <n v="45567000000"/>
    <x v="588"/>
    <n v="22113000000"/>
    <s v=" $-   "/>
    <n v="2587000000"/>
    <x v="0"/>
    <x v="49"/>
  </r>
  <r>
    <x v="151"/>
    <x v="2"/>
    <d v="2015-05-31T00:00:00"/>
    <n v="47453000000"/>
    <x v="589"/>
    <n v="25715000000"/>
    <s v=" $-   "/>
    <n v="2611000000"/>
    <x v="0"/>
    <x v="49"/>
  </r>
  <r>
    <x v="151"/>
    <x v="3"/>
    <d v="2016-05-31T00:00:00"/>
    <n v="50365000000"/>
    <x v="590"/>
    <n v="27330000000"/>
    <s v=" $-   "/>
    <n v="2631000000"/>
    <x v="0"/>
    <x v="49"/>
  </r>
  <r>
    <x v="152"/>
    <x v="0"/>
    <d v="2012-12-31T00:00:00"/>
    <n v="15255000000"/>
    <x v="591"/>
    <n v="5353000000"/>
    <s v=" $-   "/>
    <n v="1051000000"/>
    <x v="5"/>
    <x v="11"/>
  </r>
  <r>
    <x v="152"/>
    <x v="1"/>
    <d v="2013-12-31T00:00:00"/>
    <n v="14892000000"/>
    <x v="592"/>
    <n v="4315000000"/>
    <s v=" $-   "/>
    <n v="1741000000"/>
    <x v="5"/>
    <x v="11"/>
  </r>
  <r>
    <x v="152"/>
    <x v="2"/>
    <d v="2014-12-31T00:00:00"/>
    <n v="15049000000"/>
    <x v="593"/>
    <n v="5759000000"/>
    <s v=" $-   "/>
    <n v="1232000000"/>
    <x v="5"/>
    <x v="11"/>
  </r>
  <r>
    <x v="152"/>
    <x v="3"/>
    <d v="2015-12-31T00:00:00"/>
    <n v="15026000000"/>
    <x v="594"/>
    <n v="4969000000"/>
    <s v=" $-   "/>
    <n v="1550000000"/>
    <x v="5"/>
    <x v="11"/>
  </r>
  <r>
    <x v="153"/>
    <x v="0"/>
    <d v="2013-09-30T00:00:00"/>
    <n v="1481314000"/>
    <x v="595"/>
    <n v="587835000"/>
    <n v="209614000"/>
    <s v=" $-   "/>
    <x v="2"/>
    <x v="57"/>
  </r>
  <r>
    <x v="153"/>
    <x v="1"/>
    <d v="2014-09-30T00:00:00"/>
    <n v="1732046000"/>
    <x v="596"/>
    <n v="664738000"/>
    <n v="263792000"/>
    <s v=" $-   "/>
    <x v="2"/>
    <x v="57"/>
  </r>
  <r>
    <x v="153"/>
    <x v="2"/>
    <d v="2015-09-30T00:00:00"/>
    <n v="1919823000"/>
    <x v="597"/>
    <n v="738080000"/>
    <n v="296583000"/>
    <s v=" $-   "/>
    <x v="2"/>
    <x v="57"/>
  </r>
  <r>
    <x v="153"/>
    <x v="3"/>
    <d v="2016-09-30T00:00:00"/>
    <n v="1995034000"/>
    <x v="598"/>
    <n v="767174000"/>
    <n v="334227000"/>
    <s v=" $-   "/>
    <x v="2"/>
    <x v="57"/>
  </r>
  <r>
    <x v="154"/>
    <x v="0"/>
    <d v="2012-12-31T00:00:00"/>
    <n v="5795800000"/>
    <x v="599"/>
    <n v="763300000"/>
    <s v=" $-   "/>
    <s v=" $-   "/>
    <x v="2"/>
    <x v="16"/>
  </r>
  <r>
    <x v="154"/>
    <x v="1"/>
    <d v="2013-12-31T00:00:00"/>
    <n v="6063400000"/>
    <x v="600"/>
    <n v="907800000"/>
    <s v=" $-   "/>
    <s v=" $-   "/>
    <x v="2"/>
    <x v="16"/>
  </r>
  <r>
    <x v="154"/>
    <x v="2"/>
    <d v="2014-12-31T00:00:00"/>
    <n v="6413800000"/>
    <x v="601"/>
    <n v="814900000"/>
    <s v=" $-   "/>
    <s v=" $-   "/>
    <x v="2"/>
    <x v="16"/>
  </r>
  <r>
    <x v="154"/>
    <x v="3"/>
    <d v="2015-12-31T00:00:00"/>
    <n v="6595200000"/>
    <x v="602"/>
    <n v="1102800000"/>
    <s v=" $-   "/>
    <s v=" $-   "/>
    <x v="2"/>
    <x v="16"/>
  </r>
  <r>
    <x v="155"/>
    <x v="0"/>
    <d v="2012-12-31T00:00:00"/>
    <n v="4436000000"/>
    <x v="603"/>
    <n v="824000000"/>
    <s v=" $-   "/>
    <s v=" $-   "/>
    <x v="2"/>
    <x v="16"/>
  </r>
  <r>
    <x v="155"/>
    <x v="1"/>
    <d v="2013-12-31T00:00:00"/>
    <n v="4814000000"/>
    <x v="604"/>
    <n v="977000000"/>
    <s v=" $-   "/>
    <s v=" $-   "/>
    <x v="2"/>
    <x v="16"/>
  </r>
  <r>
    <x v="155"/>
    <x v="2"/>
    <d v="2014-12-31T00:00:00"/>
    <n v="5066000000"/>
    <x v="605"/>
    <n v="975000000"/>
    <s v=" $-   "/>
    <s v=" $-   "/>
    <x v="2"/>
    <x v="16"/>
  </r>
  <r>
    <x v="155"/>
    <x v="3"/>
    <d v="2015-12-31T00:00:00"/>
    <n v="5254000000"/>
    <x v="606"/>
    <n v="1034000000"/>
    <s v=" $-   "/>
    <s v=" $-   "/>
    <x v="2"/>
    <x v="16"/>
  </r>
  <r>
    <x v="156"/>
    <x v="0"/>
    <d v="2013-02-02T00:00:00"/>
    <n v="6182000000"/>
    <x v="607"/>
    <n v="1294000000"/>
    <s v=" $-   "/>
    <n v="118000000"/>
    <x v="1"/>
    <x v="74"/>
  </r>
  <r>
    <x v="156"/>
    <x v="1"/>
    <d v="2014-02-01T00:00:00"/>
    <n v="6505000000"/>
    <x v="608"/>
    <n v="1334000000"/>
    <s v=" $-   "/>
    <n v="133000000"/>
    <x v="1"/>
    <x v="74"/>
  </r>
  <r>
    <x v="156"/>
    <x v="2"/>
    <d v="2015-01-31T00:00:00"/>
    <n v="7151000000"/>
    <x v="609"/>
    <n v="1426000000"/>
    <s v=" $-   "/>
    <n v="139000000"/>
    <x v="1"/>
    <x v="74"/>
  </r>
  <r>
    <x v="156"/>
    <x v="3"/>
    <d v="2016-01-30T00:00:00"/>
    <n v="7412000000"/>
    <x v="610"/>
    <n v="1415000000"/>
    <s v=" $-   "/>
    <n v="148000000"/>
    <x v="1"/>
    <x v="74"/>
  </r>
  <r>
    <x v="157"/>
    <x v="0"/>
    <d v="2012-12-31T00:00:00"/>
    <n v="1405358000"/>
    <x v="611"/>
    <n v="292500000"/>
    <n v="137354000"/>
    <s v=" $-   "/>
    <x v="2"/>
    <x v="75"/>
  </r>
  <r>
    <x v="157"/>
    <x v="1"/>
    <d v="2013-12-31T00:00:00"/>
    <n v="1496372000"/>
    <x v="612"/>
    <n v="322739000"/>
    <n v="147696000"/>
    <s v=" $-   "/>
    <x v="2"/>
    <x v="75"/>
  </r>
  <r>
    <x v="157"/>
    <x v="2"/>
    <d v="2014-12-31T00:00:00"/>
    <n v="1530654000"/>
    <x v="613"/>
    <n v="331995000"/>
    <n v="142751000"/>
    <s v=" $-   "/>
    <x v="2"/>
    <x v="75"/>
  </r>
  <r>
    <x v="157"/>
    <x v="3"/>
    <d v="2015-12-31T00:00:00"/>
    <n v="1557067000"/>
    <x v="614"/>
    <n v="313544000"/>
    <n v="132892000"/>
    <s v=" $-   "/>
    <x v="2"/>
    <x v="75"/>
  </r>
  <r>
    <x v="158"/>
    <x v="0"/>
    <d v="2013-12-31T00:00:00"/>
    <n v="27351573000"/>
    <x v="615"/>
    <n v="175148000"/>
    <s v=" $-   "/>
    <s v=" $-   "/>
    <x v="0"/>
    <x v="76"/>
  </r>
  <r>
    <x v="158"/>
    <x v="1"/>
    <d v="2014-12-31T00:00:00"/>
    <n v="21531577000"/>
    <x v="616"/>
    <n v="182711000"/>
    <s v=" $-   "/>
    <s v=" $-   "/>
    <x v="0"/>
    <x v="76"/>
  </r>
  <r>
    <x v="158"/>
    <x v="2"/>
    <d v="2015-12-31T00:00:00"/>
    <n v="18114048000"/>
    <x v="617"/>
    <n v="408225000"/>
    <s v=" $-   "/>
    <s v=" $-   "/>
    <x v="0"/>
    <x v="76"/>
  </r>
  <r>
    <x v="158"/>
    <x v="3"/>
    <d v="2016-12-31T00:00:00"/>
    <n v="19036525000"/>
    <x v="618"/>
    <n v="191073000"/>
    <s v=" $-   "/>
    <s v=" $-   "/>
    <x v="0"/>
    <x v="76"/>
  </r>
  <r>
    <x v="159"/>
    <x v="0"/>
    <d v="2013-12-31T00:00:00"/>
    <n v="4954619000"/>
    <x v="619"/>
    <n v="966829000"/>
    <s v=" $-   "/>
    <s v=" $-   "/>
    <x v="0"/>
    <x v="52"/>
  </r>
  <r>
    <x v="159"/>
    <x v="1"/>
    <d v="2014-12-31T00:00:00"/>
    <n v="4877885000"/>
    <x v="620"/>
    <n v="936900000"/>
    <s v=" $-   "/>
    <s v=" $-   "/>
    <x v="0"/>
    <x v="52"/>
  </r>
  <r>
    <x v="159"/>
    <x v="2"/>
    <d v="2015-12-31T00:00:00"/>
    <n v="4561030000"/>
    <x v="621"/>
    <n v="971611000"/>
    <s v=" $-   "/>
    <s v=" $-   "/>
    <x v="0"/>
    <x v="52"/>
  </r>
  <r>
    <x v="159"/>
    <x v="3"/>
    <d v="2016-12-31T00:00:00"/>
    <n v="3991462000"/>
    <x v="622"/>
    <n v="965322000"/>
    <s v=" $-   "/>
    <s v=" $-   "/>
    <x v="0"/>
    <x v="52"/>
  </r>
  <r>
    <x v="160"/>
    <x v="0"/>
    <d v="2012-12-31T00:00:00"/>
    <n v="3409900000"/>
    <x v="623"/>
    <n v="489700000"/>
    <n v="112000000"/>
    <s v=" $-   "/>
    <x v="8"/>
    <x v="63"/>
  </r>
  <r>
    <x v="160"/>
    <x v="1"/>
    <d v="2013-12-31T00:00:00"/>
    <n v="3130700000"/>
    <x v="624"/>
    <n v="496100000"/>
    <n v="115600000"/>
    <s v=" $-   "/>
    <x v="8"/>
    <x v="63"/>
  </r>
  <r>
    <x v="160"/>
    <x v="2"/>
    <d v="2014-12-31T00:00:00"/>
    <n v="3258700000"/>
    <x v="625"/>
    <n v="589800000"/>
    <n v="126300000"/>
    <s v=" $-   "/>
    <x v="8"/>
    <x v="63"/>
  </r>
  <r>
    <x v="160"/>
    <x v="3"/>
    <d v="2015-12-31T00:00:00"/>
    <n v="3276500000"/>
    <x v="626"/>
    <n v="737900000"/>
    <n v="143700000"/>
    <s v=" $-   "/>
    <x v="8"/>
    <x v="63"/>
  </r>
  <r>
    <x v="161"/>
    <x v="0"/>
    <d v="2013-12-31T00:00:00"/>
    <n v="637413000"/>
    <x v="627"/>
    <n v="31970000"/>
    <s v=" $-   "/>
    <n v="160828000"/>
    <x v="7"/>
    <x v="77"/>
  </r>
  <r>
    <x v="161"/>
    <x v="1"/>
    <d v="2014-12-31T00:00:00"/>
    <n v="686090000"/>
    <x v="628"/>
    <n v="32316000"/>
    <s v=" $-   "/>
    <n v="170814000"/>
    <x v="7"/>
    <x v="77"/>
  </r>
  <r>
    <x v="161"/>
    <x v="2"/>
    <d v="2015-12-31T00:00:00"/>
    <n v="744012000"/>
    <x v="629"/>
    <n v="35645000"/>
    <s v=" $-   "/>
    <n v="174796000"/>
    <x v="7"/>
    <x v="77"/>
  </r>
  <r>
    <x v="161"/>
    <x v="3"/>
    <d v="2016-12-31T00:00:00"/>
    <n v="801591000"/>
    <x v="630"/>
    <n v="33399000"/>
    <s v=" $-   "/>
    <n v="193585000"/>
    <x v="7"/>
    <x v="77"/>
  </r>
  <r>
    <x v="162"/>
    <x v="0"/>
    <d v="2012-12-31T00:00:00"/>
    <n v="3368545000"/>
    <x v="631"/>
    <n v="280928000"/>
    <n v="132460000"/>
    <s v=" $-   "/>
    <x v="2"/>
    <x v="7"/>
  </r>
  <r>
    <x v="162"/>
    <x v="1"/>
    <d v="2013-12-31T00:00:00"/>
    <n v="3309616000"/>
    <x v="632"/>
    <n v="270261000"/>
    <n v="134300000"/>
    <s v=" $-   "/>
    <x v="2"/>
    <x v="7"/>
  </r>
  <r>
    <x v="162"/>
    <x v="2"/>
    <d v="2014-12-31T00:00:00"/>
    <n v="3391187000"/>
    <x v="633"/>
    <n v="253827000"/>
    <n v="143969000"/>
    <s v=" $-   "/>
    <x v="2"/>
    <x v="7"/>
  </r>
  <r>
    <x v="162"/>
    <x v="3"/>
    <d v="2015-12-31T00:00:00"/>
    <n v="3578995000"/>
    <x v="634"/>
    <n v="255192000"/>
    <n v="130593000"/>
    <s v=" $-   "/>
    <x v="2"/>
    <x v="7"/>
  </r>
  <r>
    <x v="163"/>
    <x v="0"/>
    <d v="2012-12-31T00:00:00"/>
    <n v="5011853000"/>
    <x v="454"/>
    <n v="2676141000"/>
    <s v=" $-   "/>
    <n v="1266807000"/>
    <x v="10"/>
    <x v="61"/>
  </r>
  <r>
    <x v="163"/>
    <x v="1"/>
    <d v="2013-12-31T00:00:00"/>
    <n v="4762000000"/>
    <x v="454"/>
    <n v="2616000000"/>
    <s v=" $-   "/>
    <n v="1170000000"/>
    <x v="10"/>
    <x v="61"/>
  </r>
  <r>
    <x v="163"/>
    <x v="2"/>
    <d v="2014-12-31T00:00:00"/>
    <n v="4772000000"/>
    <x v="454"/>
    <n v="2671000000"/>
    <s v=" $-   "/>
    <n v="1139000000"/>
    <x v="10"/>
    <x v="61"/>
  </r>
  <r>
    <x v="163"/>
    <x v="3"/>
    <d v="2015-12-31T00:00:00"/>
    <n v="5576000000"/>
    <x v="454"/>
    <n v="3275000000"/>
    <s v=" $-   "/>
    <n v="1320000000"/>
    <x v="10"/>
    <x v="61"/>
  </r>
  <r>
    <x v="164"/>
    <x v="0"/>
    <d v="2013-12-31T00:00:00"/>
    <n v="30930000000"/>
    <x v="635"/>
    <n v="2039000000"/>
    <s v=" $-   "/>
    <s v=" $-   "/>
    <x v="0"/>
    <x v="30"/>
  </r>
  <r>
    <x v="164"/>
    <x v="1"/>
    <d v="2014-12-31T00:00:00"/>
    <n v="30852000000"/>
    <x v="636"/>
    <n v="1984000000"/>
    <s v=" $-   "/>
    <s v=" $-   "/>
    <x v="0"/>
    <x v="30"/>
  </r>
  <r>
    <x v="164"/>
    <x v="2"/>
    <d v="2015-12-31T00:00:00"/>
    <n v="31469000000"/>
    <x v="637"/>
    <n v="1952000000"/>
    <s v=" $-   "/>
    <s v=" $-   "/>
    <x v="0"/>
    <x v="30"/>
  </r>
  <r>
    <x v="164"/>
    <x v="3"/>
    <d v="2016-12-31T00:00:00"/>
    <n v="31353000000"/>
    <x v="638"/>
    <n v="1940000000"/>
    <s v=" $-   "/>
    <s v=" $-   "/>
    <x v="0"/>
    <x v="30"/>
  </r>
  <r>
    <x v="165"/>
    <x v="0"/>
    <d v="2012-12-31T00:00:00"/>
    <n v="2426301000"/>
    <x v="639"/>
    <n v="72163000"/>
    <s v=" $-   "/>
    <n v="768820000"/>
    <x v="7"/>
    <x v="77"/>
  </r>
  <r>
    <x v="165"/>
    <x v="1"/>
    <d v="2013-12-31T00:00:00"/>
    <n v="2486017000"/>
    <x v="640"/>
    <n v="76864000"/>
    <s v=" $-   "/>
    <n v="749722000"/>
    <x v="7"/>
    <x v="77"/>
  </r>
  <r>
    <x v="165"/>
    <x v="2"/>
    <d v="2014-12-31T00:00:00"/>
    <n v="2535559000"/>
    <x v="641"/>
    <n v="88705000"/>
    <s v=" $-   "/>
    <n v="708406000"/>
    <x v="7"/>
    <x v="77"/>
  </r>
  <r>
    <x v="165"/>
    <x v="3"/>
    <d v="2015-12-31T00:00:00"/>
    <n v="2403906000"/>
    <x v="642"/>
    <n v="72363000"/>
    <s v=" $-   "/>
    <n v="643689000"/>
    <x v="7"/>
    <x v="77"/>
  </r>
  <r>
    <x v="166"/>
    <x v="0"/>
    <d v="2012-12-31T00:00:00"/>
    <n v="9702000000"/>
    <x v="643"/>
    <n v="1461000000"/>
    <n v="1760000000"/>
    <s v=" $-   "/>
    <x v="3"/>
    <x v="19"/>
  </r>
  <r>
    <x v="166"/>
    <x v="1"/>
    <d v="2013-12-31T00:00:00"/>
    <n v="11202000000"/>
    <x v="644"/>
    <n v="1699000000"/>
    <n v="2120000000"/>
    <s v=" $-   "/>
    <x v="3"/>
    <x v="19"/>
  </r>
  <r>
    <x v="166"/>
    <x v="2"/>
    <d v="2014-12-31T00:00:00"/>
    <n v="24890000000"/>
    <x v="645"/>
    <n v="2983000000"/>
    <n v="2854000000"/>
    <s v=" $-   "/>
    <x v="3"/>
    <x v="19"/>
  </r>
  <r>
    <x v="166"/>
    <x v="3"/>
    <d v="2015-12-31T00:00:00"/>
    <n v="32639000000"/>
    <x v="646"/>
    <n v="3426000000"/>
    <n v="3014000000"/>
    <s v=" $-   "/>
    <x v="3"/>
    <x v="19"/>
  </r>
  <r>
    <x v="167"/>
    <x v="0"/>
    <d v="2013-05-26T00:00:00"/>
    <n v="17774100000"/>
    <x v="647"/>
    <n v="3552300000"/>
    <s v=" $-   "/>
    <s v=" $-   "/>
    <x v="4"/>
    <x v="40"/>
  </r>
  <r>
    <x v="167"/>
    <x v="1"/>
    <d v="2014-05-25T00:00:00"/>
    <n v="17909600000"/>
    <x v="648"/>
    <n v="3474300000"/>
    <s v=" $-   "/>
    <s v=" $-   "/>
    <x v="4"/>
    <x v="40"/>
  </r>
  <r>
    <x v="167"/>
    <x v="2"/>
    <d v="2015-05-31T00:00:00"/>
    <n v="17630300000"/>
    <x v="649"/>
    <n v="3328000000"/>
    <s v=" $-   "/>
    <s v=" $-   "/>
    <x v="4"/>
    <x v="40"/>
  </r>
  <r>
    <x v="167"/>
    <x v="3"/>
    <d v="2016-05-29T00:00:00"/>
    <n v="16563100000"/>
    <x v="650"/>
    <n v="3118900000"/>
    <s v=" $-   "/>
    <s v=" $-   "/>
    <x v="4"/>
    <x v="40"/>
  </r>
  <r>
    <x v="168"/>
    <x v="0"/>
    <d v="2013-12-31T00:00:00"/>
    <n v="7819000000"/>
    <x v="651"/>
    <n v="1126000000"/>
    <n v="710000000"/>
    <n v="31000000"/>
    <x v="2"/>
    <x v="29"/>
  </r>
  <r>
    <x v="168"/>
    <x v="1"/>
    <d v="2014-12-31T00:00:00"/>
    <n v="9715000000"/>
    <x v="652"/>
    <n v="1202000000"/>
    <n v="815000000"/>
    <n v="33000000"/>
    <x v="2"/>
    <x v="29"/>
  </r>
  <r>
    <x v="168"/>
    <x v="2"/>
    <d v="2015-12-31T00:00:00"/>
    <n v="9111000000"/>
    <x v="653"/>
    <n v="1508000000"/>
    <n v="769000000"/>
    <n v="54000000"/>
    <x v="2"/>
    <x v="29"/>
  </r>
  <r>
    <x v="168"/>
    <x v="3"/>
    <d v="2016-12-31T00:00:00"/>
    <n v="9390000000"/>
    <x v="654"/>
    <n v="1472000000"/>
    <n v="742000000"/>
    <n v="64000000"/>
    <x v="2"/>
    <x v="29"/>
  </r>
  <r>
    <x v="169"/>
    <x v="0"/>
    <d v="2013-12-31T00:00:00"/>
    <n v="155427000000"/>
    <x v="655"/>
    <n v="12382000000"/>
    <s v=" $-   "/>
    <s v=" $-   "/>
    <x v="1"/>
    <x v="72"/>
  </r>
  <r>
    <x v="169"/>
    <x v="1"/>
    <d v="2014-12-31T00:00:00"/>
    <n v="155929000000"/>
    <x v="656"/>
    <n v="12158000000"/>
    <s v=" $-   "/>
    <s v=" $-   "/>
    <x v="1"/>
    <x v="72"/>
  </r>
  <r>
    <x v="169"/>
    <x v="2"/>
    <d v="2015-12-31T00:00:00"/>
    <n v="152356000000"/>
    <x v="657"/>
    <n v="13405000000"/>
    <s v=" $-   "/>
    <s v=" $-   "/>
    <x v="1"/>
    <x v="72"/>
  </r>
  <r>
    <x v="169"/>
    <x v="3"/>
    <d v="2016-12-31T00:00:00"/>
    <n v="166380000000"/>
    <x v="658"/>
    <n v="11710000000"/>
    <s v=" $-   "/>
    <s v=" $-   "/>
    <x v="1"/>
    <x v="72"/>
  </r>
  <r>
    <x v="170"/>
    <x v="0"/>
    <d v="2012-12-31T00:00:00"/>
    <n v="13013868000"/>
    <x v="659"/>
    <n v="2656530000"/>
    <s v=" $-   "/>
    <n v="98383000"/>
    <x v="1"/>
    <x v="25"/>
  </r>
  <r>
    <x v="170"/>
    <x v="1"/>
    <d v="2013-12-31T00:00:00"/>
    <n v="14077843000"/>
    <x v="660"/>
    <n v="3028028000"/>
    <s v=" $-   "/>
    <n v="133957000"/>
    <x v="1"/>
    <x v="25"/>
  </r>
  <r>
    <x v="170"/>
    <x v="2"/>
    <d v="2014-12-31T00:00:00"/>
    <n v="15341647000"/>
    <x v="661"/>
    <n v="3314030000"/>
    <s v=" $-   "/>
    <n v="148313000"/>
    <x v="1"/>
    <x v="25"/>
  </r>
  <r>
    <x v="170"/>
    <x v="3"/>
    <d v="2015-12-31T00:00:00"/>
    <n v="15280044000"/>
    <x v="662"/>
    <n v="3277390000"/>
    <s v=" $-   "/>
    <n v="141675000"/>
    <x v="1"/>
    <x v="25"/>
  </r>
  <r>
    <x v="171"/>
    <x v="0"/>
    <d v="2013-05-31T00:00:00"/>
    <n v="2375923000"/>
    <x v="663"/>
    <n v="1156635000"/>
    <s v=" $-   "/>
    <s v=" $-   "/>
    <x v="2"/>
    <x v="9"/>
  </r>
  <r>
    <x v="171"/>
    <x v="1"/>
    <d v="2014-05-31T00:00:00"/>
    <n v="2554236000"/>
    <x v="664"/>
    <n v="1196512000"/>
    <s v=" $-   "/>
    <s v=" $-   "/>
    <x v="2"/>
    <x v="9"/>
  </r>
  <r>
    <x v="171"/>
    <x v="2"/>
    <d v="2015-05-31T00:00:00"/>
    <n v="2773718000"/>
    <x v="665"/>
    <n v="1295014000"/>
    <s v=" $-   "/>
    <s v=" $-   "/>
    <x v="2"/>
    <x v="9"/>
  </r>
  <r>
    <x v="171"/>
    <x v="3"/>
    <d v="2016-05-31T00:00:00"/>
    <n v="2898150000"/>
    <x v="666"/>
    <n v="1325567000"/>
    <s v=" $-   "/>
    <s v=" $-   "/>
    <x v="2"/>
    <x v="9"/>
  </r>
  <r>
    <x v="172"/>
    <x v="0"/>
    <d v="2013-02-02T00:00:00"/>
    <n v="15651000000"/>
    <x v="667"/>
    <s v=" $-   "/>
    <s v=" $-   "/>
    <s v=" $-   "/>
    <x v="1"/>
    <x v="74"/>
  </r>
  <r>
    <x v="172"/>
    <x v="1"/>
    <d v="2014-02-01T00:00:00"/>
    <n v="16148000000"/>
    <x v="668"/>
    <s v=" $-   "/>
    <s v=" $-   "/>
    <s v=" $-   "/>
    <x v="1"/>
    <x v="74"/>
  </r>
  <r>
    <x v="172"/>
    <x v="2"/>
    <d v="2015-01-31T00:00:00"/>
    <n v="16435000000"/>
    <x v="669"/>
    <s v=" $-   "/>
    <s v=" $-   "/>
    <s v=" $-   "/>
    <x v="1"/>
    <x v="74"/>
  </r>
  <r>
    <x v="172"/>
    <x v="3"/>
    <d v="2016-01-30T00:00:00"/>
    <n v="15797000000"/>
    <x v="670"/>
    <s v=" $-   "/>
    <s v=" $-   "/>
    <s v=" $-   "/>
    <x v="1"/>
    <x v="74"/>
  </r>
  <r>
    <x v="173"/>
    <x v="0"/>
    <d v="2012-12-29T00:00:00"/>
    <n v="2715675000"/>
    <x v="671"/>
    <n v="508547000"/>
    <n v="325773000"/>
    <s v=" $-   "/>
    <x v="1"/>
    <x v="78"/>
  </r>
  <r>
    <x v="173"/>
    <x v="1"/>
    <d v="2013-12-28T00:00:00"/>
    <n v="2631851000"/>
    <x v="672"/>
    <n v="468345000"/>
    <n v="364923000"/>
    <s v=" $-   "/>
    <x v="1"/>
    <x v="78"/>
  </r>
  <r>
    <x v="173"/>
    <x v="2"/>
    <d v="2014-12-27T00:00:00"/>
    <n v="2870658000"/>
    <x v="673"/>
    <n v="518665000"/>
    <n v="395121000"/>
    <s v=" $-   "/>
    <x v="1"/>
    <x v="78"/>
  </r>
  <r>
    <x v="173"/>
    <x v="3"/>
    <d v="2015-12-26T00:00:00"/>
    <n v="2820270000"/>
    <x v="674"/>
    <n v="562080000"/>
    <n v="427043000"/>
    <s v=" $-   "/>
    <x v="1"/>
    <x v="78"/>
  </r>
  <r>
    <x v="174"/>
    <x v="0"/>
    <d v="2013-12-31T00:00:00"/>
    <n v="19540000000"/>
    <x v="675"/>
    <n v="2816000000"/>
    <s v=" $-   "/>
    <s v=" $-   "/>
    <x v="1"/>
    <x v="79"/>
  </r>
  <r>
    <x v="174"/>
    <x v="1"/>
    <d v="2014-12-31T00:00:00"/>
    <n v="18138000000"/>
    <x v="676"/>
    <n v="2815000000"/>
    <s v=" $-   "/>
    <s v=" $-   "/>
    <x v="1"/>
    <x v="79"/>
  </r>
  <r>
    <x v="174"/>
    <x v="2"/>
    <d v="2015-12-31T00:00:00"/>
    <n v="16443000000"/>
    <x v="677"/>
    <n v="2728000000"/>
    <s v=" $-   "/>
    <s v=" $-   "/>
    <x v="1"/>
    <x v="79"/>
  </r>
  <r>
    <x v="174"/>
    <x v="3"/>
    <d v="2016-12-31T00:00:00"/>
    <n v="15158000000"/>
    <x v="678"/>
    <n v="2617000000"/>
    <s v=" $-   "/>
    <s v=" $-   "/>
    <x v="1"/>
    <x v="79"/>
  </r>
  <r>
    <x v="175"/>
    <x v="0"/>
    <d v="2012-12-31T00:00:00"/>
    <n v="8950045000"/>
    <x v="679"/>
    <n v="2785035000"/>
    <s v=" $-   "/>
    <s v=" $-   "/>
    <x v="0"/>
    <x v="80"/>
  </r>
  <r>
    <x v="175"/>
    <x v="1"/>
    <d v="2013-12-31T00:00:00"/>
    <n v="9437758000"/>
    <x v="680"/>
    <n v="2839629000"/>
    <s v=" $-   "/>
    <s v=" $-   "/>
    <x v="0"/>
    <x v="80"/>
  </r>
  <r>
    <x v="175"/>
    <x v="2"/>
    <d v="2014-12-31T00:00:00"/>
    <n v="9964953000"/>
    <x v="681"/>
    <n v="2967125000"/>
    <s v=" $-   "/>
    <s v=" $-   "/>
    <x v="0"/>
    <x v="80"/>
  </r>
  <r>
    <x v="175"/>
    <x v="3"/>
    <d v="2015-12-31T00:00:00"/>
    <n v="9973384000"/>
    <x v="682"/>
    <n v="2931108000"/>
    <s v=" $-   "/>
    <s v=" $-   "/>
    <x v="0"/>
    <x v="80"/>
  </r>
  <r>
    <x v="176"/>
    <x v="0"/>
    <d v="2013-12-31T00:00:00"/>
    <n v="29402000000"/>
    <x v="683"/>
    <n v="1333000000"/>
    <s v=" $-   "/>
    <s v=" $-   "/>
    <x v="9"/>
    <x v="37"/>
  </r>
  <r>
    <x v="176"/>
    <x v="1"/>
    <d v="2014-12-31T00:00:00"/>
    <n v="32870000000"/>
    <x v="684"/>
    <n v="293000000"/>
    <s v=" $-   "/>
    <s v=" $-   "/>
    <x v="9"/>
    <x v="37"/>
  </r>
  <r>
    <x v="176"/>
    <x v="2"/>
    <d v="2015-12-31T00:00:00"/>
    <n v="23633000000"/>
    <x v="685"/>
    <n v="200000000"/>
    <s v=" $-   "/>
    <s v=" $-   "/>
    <x v="9"/>
    <x v="37"/>
  </r>
  <r>
    <x v="176"/>
    <x v="3"/>
    <d v="2016-12-31T00:00:00"/>
    <n v="15887000000"/>
    <x v="686"/>
    <n v="228000000"/>
    <s v=" $-   "/>
    <s v=" $-   "/>
    <x v="9"/>
    <x v="37"/>
  </r>
  <r>
    <x v="177"/>
    <x v="0"/>
    <d v="2013-06-30T00:00:00"/>
    <n v="4297842000"/>
    <x v="687"/>
    <n v="902869000"/>
    <s v=" $-   "/>
    <s v=" $-   "/>
    <x v="1"/>
    <x v="78"/>
  </r>
  <r>
    <x v="177"/>
    <x v="1"/>
    <d v="2014-06-30T00:00:00"/>
    <n v="5348483000"/>
    <x v="688"/>
    <n v="1126940000"/>
    <s v=" $-   "/>
    <s v=" $-   "/>
    <x v="1"/>
    <x v="78"/>
  </r>
  <r>
    <x v="177"/>
    <x v="2"/>
    <d v="2015-06-30T00:00:00"/>
    <n v="6155297000"/>
    <x v="689"/>
    <n v="1347510000"/>
    <s v=" $-   "/>
    <s v=" $-   "/>
    <x v="1"/>
    <x v="78"/>
  </r>
  <r>
    <x v="177"/>
    <x v="3"/>
    <d v="2016-06-30T00:00:00"/>
    <n v="6911676000"/>
    <x v="690"/>
    <n v="1513064000"/>
    <s v=" $-   "/>
    <s v=" $-   "/>
    <x v="1"/>
    <x v="78"/>
  </r>
  <r>
    <x v="178"/>
    <x v="0"/>
    <d v="2012-12-31T00:00:00"/>
    <n v="4088983000"/>
    <x v="691"/>
    <n v="1269586000"/>
    <n v="201197000"/>
    <n v="92369000"/>
    <x v="1"/>
    <x v="81"/>
  </r>
  <r>
    <x v="178"/>
    <x v="1"/>
    <d v="2013-12-29T00:00:00"/>
    <n v="4082157000"/>
    <x v="692"/>
    <n v="1269777000"/>
    <n v="207591000"/>
    <n v="125876000"/>
    <x v="1"/>
    <x v="81"/>
  </r>
  <r>
    <x v="178"/>
    <x v="2"/>
    <d v="2014-12-28T00:00:00"/>
    <n v="4277207000"/>
    <x v="693"/>
    <n v="1315793000"/>
    <n v="222556000"/>
    <n v="99794000"/>
    <x v="1"/>
    <x v="81"/>
  </r>
  <r>
    <x v="178"/>
    <x v="3"/>
    <d v="2015-12-27T00:00:00"/>
    <n v="4447509000"/>
    <x v="694"/>
    <n v="1370183000"/>
    <n v="242944000"/>
    <n v="86171000"/>
    <x v="1"/>
    <x v="81"/>
  </r>
  <r>
    <x v="179"/>
    <x v="0"/>
    <d v="2012-12-31T00:00:00"/>
    <n v="3036584000"/>
    <x v="695"/>
    <n v="1789327000"/>
    <s v=" $-   "/>
    <n v="193937000"/>
    <x v="6"/>
    <x v="35"/>
  </r>
  <r>
    <x v="179"/>
    <x v="1"/>
    <d v="2013-12-31T00:00:00"/>
    <n v="2872833000"/>
    <x v="696"/>
    <n v="1716639000"/>
    <s v=" $-   "/>
    <n v="131409000"/>
    <x v="6"/>
    <x v="35"/>
  </r>
  <r>
    <x v="179"/>
    <x v="2"/>
    <d v="2014-12-31T00:00:00"/>
    <n v="2955641000"/>
    <x v="697"/>
    <n v="1843069000"/>
    <s v=" $-   "/>
    <n v="120266000"/>
    <x v="6"/>
    <x v="35"/>
  </r>
  <r>
    <x v="179"/>
    <x v="3"/>
    <d v="2015-12-31T00:00:00"/>
    <n v="3153251000"/>
    <x v="698"/>
    <n v="1948041000"/>
    <s v=" $-   "/>
    <n v="127821000"/>
    <x v="6"/>
    <x v="35"/>
  </r>
  <r>
    <x v="180"/>
    <x v="0"/>
    <d v="2013-12-28T00:00:00"/>
    <n v="4627802000"/>
    <x v="699"/>
    <n v="1096507000"/>
    <s v=" $-   "/>
    <s v=" $-   "/>
    <x v="1"/>
    <x v="82"/>
  </r>
  <r>
    <x v="180"/>
    <x v="1"/>
    <d v="2015-01-03T00:00:00"/>
    <n v="5324746000"/>
    <x v="700"/>
    <n v="1340453000"/>
    <s v=" $-   "/>
    <s v=" $-   "/>
    <x v="1"/>
    <x v="82"/>
  </r>
  <r>
    <x v="180"/>
    <x v="2"/>
    <d v="2016-01-02T00:00:00"/>
    <n v="5731549000"/>
    <x v="701"/>
    <n v="1541214000"/>
    <s v=" $-   "/>
    <s v=" $-   "/>
    <x v="1"/>
    <x v="82"/>
  </r>
  <r>
    <x v="180"/>
    <x v="3"/>
    <d v="2016-12-31T00:00:00"/>
    <n v="6028199000"/>
    <x v="702"/>
    <n v="1500399000"/>
    <s v=" $-   "/>
    <s v=" $-   "/>
    <x v="1"/>
    <x v="82"/>
  </r>
  <r>
    <x v="181"/>
    <x v="0"/>
    <d v="2012-12-31T00:00:00"/>
    <n v="33013000000"/>
    <x v="703"/>
    <n v="20801000000"/>
    <s v=" $-   "/>
    <n v="1679000000"/>
    <x v="3"/>
    <x v="65"/>
  </r>
  <r>
    <x v="181"/>
    <x v="1"/>
    <d v="2013-12-31T00:00:00"/>
    <n v="34182000000"/>
    <x v="704"/>
    <n v="21667000000"/>
    <s v=" $-   "/>
    <n v="1753000000"/>
    <x v="3"/>
    <x v="65"/>
  </r>
  <r>
    <x v="181"/>
    <x v="2"/>
    <d v="2014-12-31T00:00:00"/>
    <n v="36918000000"/>
    <x v="705"/>
    <n v="23271000000"/>
    <s v=" $-   "/>
    <n v="1820000000"/>
    <x v="3"/>
    <x v="65"/>
  </r>
  <r>
    <x v="181"/>
    <x v="3"/>
    <d v="2015-12-31T00:00:00"/>
    <n v="39678000000"/>
    <x v="706"/>
    <n v="25171000000"/>
    <s v=" $-   "/>
    <n v="1904000000"/>
    <x v="3"/>
    <x v="65"/>
  </r>
  <r>
    <x v="182"/>
    <x v="0"/>
    <d v="2012-12-31T00:00:00"/>
    <n v="1765979000"/>
    <x v="707"/>
    <n v="158950000"/>
    <s v=" $-   "/>
    <n v="506220000"/>
    <x v="7"/>
    <x v="14"/>
  </r>
  <r>
    <x v="182"/>
    <x v="1"/>
    <d v="2013-12-31T00:00:00"/>
    <n v="2847945000"/>
    <x v="708"/>
    <n v="241719000"/>
    <s v=" $-   "/>
    <n v="865800000"/>
    <x v="7"/>
    <x v="14"/>
  </r>
  <r>
    <x v="182"/>
    <x v="2"/>
    <d v="2014-12-31T00:00:00"/>
    <n v="3305879000"/>
    <x v="709"/>
    <n v="212481000"/>
    <s v=" $-   "/>
    <n v="844130000"/>
    <x v="7"/>
    <x v="14"/>
  </r>
  <r>
    <x v="182"/>
    <x v="3"/>
    <d v="2015-12-31T00:00:00"/>
    <n v="3775685000"/>
    <x v="710"/>
    <n v="258342000"/>
    <s v=" $-   "/>
    <n v="826240000"/>
    <x v="7"/>
    <x v="14"/>
  </r>
  <r>
    <x v="183"/>
    <x v="0"/>
    <d v="2013-12-31T00:00:00"/>
    <n v="2013719000"/>
    <x v="454"/>
    <n v="401324000"/>
    <s v=" $-   "/>
    <n v="423312000"/>
    <x v="7"/>
    <x v="14"/>
  </r>
  <r>
    <x v="183"/>
    <x v="1"/>
    <d v="2014-12-31T00:00:00"/>
    <n v="1563210000"/>
    <x v="454"/>
    <n v="463059000"/>
    <s v=" $-   "/>
    <n v="455016000"/>
    <x v="7"/>
    <x v="14"/>
  </r>
  <r>
    <x v="183"/>
    <x v="2"/>
    <d v="2015-12-31T00:00:00"/>
    <n v="1828305000"/>
    <x v="454"/>
    <n v="706644000"/>
    <s v=" $-   "/>
    <n v="504905000"/>
    <x v="7"/>
    <x v="14"/>
  </r>
  <r>
    <x v="183"/>
    <x v="3"/>
    <d v="2016-12-31T00:00:00"/>
    <n v="2040486000"/>
    <x v="454"/>
    <n v="842010000"/>
    <s v=" $-   "/>
    <n v="568108000"/>
    <x v="7"/>
    <x v="14"/>
  </r>
  <r>
    <x v="184"/>
    <x v="0"/>
    <d v="2013-02-03T00:00:00"/>
    <n v="74754000000"/>
    <x v="711"/>
    <n v="16508000000"/>
    <s v=" $-   "/>
    <n v="1568000000"/>
    <x v="1"/>
    <x v="83"/>
  </r>
  <r>
    <x v="184"/>
    <x v="1"/>
    <d v="2014-02-02T00:00:00"/>
    <n v="78812000000"/>
    <x v="712"/>
    <n v="16122000000"/>
    <s v=" $-   "/>
    <n v="1627000000"/>
    <x v="1"/>
    <x v="83"/>
  </r>
  <r>
    <x v="184"/>
    <x v="2"/>
    <d v="2015-02-01T00:00:00"/>
    <n v="83176000000"/>
    <x v="713"/>
    <n v="16280000000"/>
    <s v=" $-   "/>
    <n v="1640000000"/>
    <x v="1"/>
    <x v="83"/>
  </r>
  <r>
    <x v="184"/>
    <x v="3"/>
    <d v="2016-01-31T00:00:00"/>
    <n v="88519000000"/>
    <x v="714"/>
    <n v="16801000000"/>
    <s v=" $-   "/>
    <n v="1690000000"/>
    <x v="1"/>
    <x v="83"/>
  </r>
  <r>
    <x v="185"/>
    <x v="0"/>
    <d v="2012-12-31T00:00:00"/>
    <n v="12245000000"/>
    <x v="715"/>
    <n v="1126000000"/>
    <s v=" $-   "/>
    <n v="2866000000"/>
    <x v="9"/>
    <x v="48"/>
  </r>
  <r>
    <x v="185"/>
    <x v="1"/>
    <d v="2013-12-31T00:00:00"/>
    <n v="11905000000"/>
    <x v="716"/>
    <n v="1045000000"/>
    <s v=" $-   "/>
    <n v="2687000000"/>
    <x v="9"/>
    <x v="48"/>
  </r>
  <r>
    <x v="185"/>
    <x v="2"/>
    <d v="2014-12-31T00:00:00"/>
    <n v="10737000000"/>
    <x v="174"/>
    <n v="863000000"/>
    <s v=" $-   "/>
    <n v="3224000000"/>
    <x v="9"/>
    <x v="48"/>
  </r>
  <r>
    <x v="185"/>
    <x v="3"/>
    <d v="2015-12-31T00:00:00"/>
    <n v="6636000000"/>
    <x v="717"/>
    <n v="703000000"/>
    <s v=" $-   "/>
    <n v="3955000000"/>
    <x v="9"/>
    <x v="48"/>
  </r>
  <r>
    <x v="186"/>
    <x v="0"/>
    <d v="2012-12-31T00:00:00"/>
    <n v="22086000000"/>
    <x v="718"/>
    <s v=" $-   "/>
    <s v=" $-   "/>
    <n v="7080000000"/>
    <x v="6"/>
    <x v="13"/>
  </r>
  <r>
    <x v="186"/>
    <x v="1"/>
    <d v="2013-12-31T00:00:00"/>
    <n v="20673000000"/>
    <x v="719"/>
    <s v=" $-   "/>
    <s v=" $-   "/>
    <n v="5970000000"/>
    <x v="6"/>
    <x v="13"/>
  </r>
  <r>
    <x v="186"/>
    <x v="2"/>
    <d v="2014-12-31T00:00:00"/>
    <n v="18614000000"/>
    <x v="720"/>
    <s v=" $-   "/>
    <s v=" $-   "/>
    <n v="5757000000"/>
    <x v="6"/>
    <x v="13"/>
  </r>
  <r>
    <x v="186"/>
    <x v="3"/>
    <d v="2015-12-31T00:00:00"/>
    <n v="18377000000"/>
    <x v="721"/>
    <s v=" $-   "/>
    <s v=" $-   "/>
    <n v="5274000000"/>
    <x v="6"/>
    <x v="13"/>
  </r>
  <r>
    <x v="187"/>
    <x v="0"/>
    <d v="2012-12-31T00:00:00"/>
    <n v="5580506000"/>
    <x v="722"/>
    <n v="1111232000"/>
    <s v=" $-   "/>
    <s v=" $-   "/>
    <x v="1"/>
    <x v="84"/>
  </r>
  <r>
    <x v="187"/>
    <x v="1"/>
    <d v="2013-12-31T00:00:00"/>
    <n v="5899872000"/>
    <x v="723"/>
    <n v="1124753000"/>
    <s v=" $-   "/>
    <s v=" $-   "/>
    <x v="1"/>
    <x v="84"/>
  </r>
  <r>
    <x v="187"/>
    <x v="2"/>
    <d v="2014-12-31T00:00:00"/>
    <n v="6228508000"/>
    <x v="724"/>
    <n v="1159502000"/>
    <s v=" $-   "/>
    <s v=" $-   "/>
    <x v="1"/>
    <x v="84"/>
  </r>
  <r>
    <x v="187"/>
    <x v="3"/>
    <d v="2015-12-31T00:00:00"/>
    <n v="5995402000"/>
    <x v="725"/>
    <n v="1220095000"/>
    <s v=" $-   "/>
    <s v=" $-   "/>
    <x v="1"/>
    <x v="84"/>
  </r>
  <r>
    <x v="188"/>
    <x v="0"/>
    <d v="2013-09-28T00:00:00"/>
    <n v="2492300000"/>
    <x v="726"/>
    <n v="661100000"/>
    <n v="197600000"/>
    <n v="112600000"/>
    <x v="3"/>
    <x v="5"/>
  </r>
  <r>
    <x v="188"/>
    <x v="1"/>
    <d v="2014-09-27T00:00:00"/>
    <n v="2530700000"/>
    <x v="727"/>
    <n v="591500000"/>
    <n v="203200000"/>
    <n v="113800000"/>
    <x v="3"/>
    <x v="5"/>
  </r>
  <r>
    <x v="188"/>
    <x v="2"/>
    <d v="2015-09-26T00:00:00"/>
    <n v="2705000000"/>
    <x v="728"/>
    <n v="624000000"/>
    <n v="214900000"/>
    <n v="110200000"/>
    <x v="3"/>
    <x v="5"/>
  </r>
  <r>
    <x v="188"/>
    <x v="3"/>
    <d v="2016-09-24T00:00:00"/>
    <n v="2832700000"/>
    <x v="729"/>
    <n v="682400000"/>
    <n v="232100000"/>
    <n v="89700000"/>
    <x v="3"/>
    <x v="5"/>
  </r>
  <r>
    <x v="189"/>
    <x v="0"/>
    <d v="2013-12-31T00:00:00"/>
    <n v="39055000000"/>
    <x v="436"/>
    <n v="5190000000"/>
    <s v=" $-   "/>
    <s v=" $-   "/>
    <x v="0"/>
    <x v="53"/>
  </r>
  <r>
    <x v="189"/>
    <x v="1"/>
    <d v="2014-12-31T00:00:00"/>
    <n v="40306000000"/>
    <x v="730"/>
    <n v="5518000000"/>
    <s v=" $-   "/>
    <s v=" $-   "/>
    <x v="0"/>
    <x v="53"/>
  </r>
  <r>
    <x v="189"/>
    <x v="2"/>
    <d v="2015-12-31T00:00:00"/>
    <n v="38581000000"/>
    <x v="731"/>
    <n v="5006000000"/>
    <s v=" $-   "/>
    <s v=" $-   "/>
    <x v="0"/>
    <x v="53"/>
  </r>
  <r>
    <x v="189"/>
    <x v="3"/>
    <d v="2016-12-31T00:00:00"/>
    <n v="39302000000"/>
    <x v="732"/>
    <n v="5469000000"/>
    <s v=" $-   "/>
    <s v=" $-   "/>
    <x v="0"/>
    <x v="53"/>
  </r>
  <r>
    <x v="190"/>
    <x v="0"/>
    <d v="2013-09-30T00:00:00"/>
    <n v="3387614000"/>
    <x v="733"/>
    <n v="126250000"/>
    <n v="15235000"/>
    <n v="455623000"/>
    <x v="9"/>
    <x v="85"/>
  </r>
  <r>
    <x v="190"/>
    <x v="1"/>
    <d v="2014-09-30T00:00:00"/>
    <n v="3715968000"/>
    <x v="734"/>
    <n v="116190000"/>
    <n v="15905000"/>
    <n v="523984000"/>
    <x v="9"/>
    <x v="85"/>
  </r>
  <r>
    <x v="190"/>
    <x v="2"/>
    <d v="2015-09-30T00:00:00"/>
    <n v="3161702000"/>
    <x v="735"/>
    <n v="122878000"/>
    <n v="16104000"/>
    <n v="608039000"/>
    <x v="9"/>
    <x v="85"/>
  </r>
  <r>
    <x v="190"/>
    <x v="3"/>
    <d v="2016-09-30T00:00:00"/>
    <n v="1624232000"/>
    <x v="736"/>
    <n v="136287000"/>
    <n v="10269000"/>
    <n v="598587000"/>
    <x v="9"/>
    <x v="85"/>
  </r>
  <r>
    <x v="191"/>
    <x v="0"/>
    <d v="2014-10-31T00:00:00"/>
    <n v="55123000000"/>
    <x v="737"/>
    <n v="8717000000"/>
    <n v="2197000000"/>
    <n v="906000000"/>
    <x v="2"/>
    <x v="86"/>
  </r>
  <r>
    <x v="191"/>
    <x v="1"/>
    <d v="2015-10-31T00:00:00"/>
    <n v="52107000000"/>
    <x v="738"/>
    <n v="9047000000"/>
    <n v="2338000000"/>
    <n v="852000000"/>
    <x v="2"/>
    <x v="86"/>
  </r>
  <r>
    <x v="191"/>
    <x v="2"/>
    <d v="2016-10-31T00:00:00"/>
    <n v="50123000000"/>
    <x v="739"/>
    <n v="8419000000"/>
    <n v="2298000000"/>
    <n v="755000000"/>
    <x v="2"/>
    <x v="86"/>
  </r>
  <r>
    <x v="192"/>
    <x v="0"/>
    <d v="2013-10-31T00:00:00"/>
    <n v="112298000000"/>
    <x v="740"/>
    <n v="13267000000"/>
    <n v="3135000000"/>
    <n v="1373000000"/>
    <x v="2"/>
    <x v="2"/>
  </r>
  <r>
    <x v="192"/>
    <x v="1"/>
    <d v="2014-10-31T00:00:00"/>
    <n v="56651000000"/>
    <x v="741"/>
    <n v="5361000000"/>
    <n v="1298000000"/>
    <n v="129000000"/>
    <x v="2"/>
    <x v="2"/>
  </r>
  <r>
    <x v="192"/>
    <x v="2"/>
    <d v="2015-10-31T00:00:00"/>
    <n v="51463000000"/>
    <x v="742"/>
    <n v="4663000000"/>
    <n v="1191000000"/>
    <n v="102000000"/>
    <x v="2"/>
    <x v="2"/>
  </r>
  <r>
    <x v="192"/>
    <x v="3"/>
    <d v="2016-10-31T00:00:00"/>
    <n v="48238000000"/>
    <x v="743"/>
    <n v="4019000000"/>
    <n v="1209000000"/>
    <n v="16000000"/>
    <x v="2"/>
    <x v="2"/>
  </r>
  <r>
    <x v="193"/>
    <x v="0"/>
    <d v="2013-04-30T00:00:00"/>
    <n v="2807114000"/>
    <x v="744"/>
    <n v="828095000"/>
    <s v=" $-   "/>
    <n v="92407000"/>
    <x v="6"/>
    <x v="34"/>
  </r>
  <r>
    <x v="193"/>
    <x v="1"/>
    <d v="2014-04-30T00:00:00"/>
    <n v="3024295000"/>
    <x v="745"/>
    <n v="830789000"/>
    <s v=" $-   "/>
    <n v="115604000"/>
    <x v="6"/>
    <x v="34"/>
  </r>
  <r>
    <x v="193"/>
    <x v="2"/>
    <d v="2015-04-30T00:00:00"/>
    <n v="3078658000"/>
    <x v="746"/>
    <n v="818091000"/>
    <s v=" $-   "/>
    <n v="159804000"/>
    <x v="6"/>
    <x v="34"/>
  </r>
  <r>
    <x v="193"/>
    <x v="3"/>
    <d v="2016-04-30T00:00:00"/>
    <n v="3038153000"/>
    <x v="747"/>
    <n v="905648000"/>
    <s v=" $-   "/>
    <n v="173598000"/>
    <x v="6"/>
    <x v="34"/>
  </r>
  <r>
    <x v="194"/>
    <x v="0"/>
    <d v="2013-10-27T00:00:00"/>
    <n v="8751654000"/>
    <x v="748"/>
    <n v="627340000"/>
    <s v=" $-   "/>
    <s v=" $-   "/>
    <x v="4"/>
    <x v="40"/>
  </r>
  <r>
    <x v="194"/>
    <x v="1"/>
    <d v="2014-10-26T00:00:00"/>
    <n v="9316256000"/>
    <x v="749"/>
    <n v="650948000"/>
    <s v=" $-   "/>
    <s v=" $-   "/>
    <x v="4"/>
    <x v="40"/>
  </r>
  <r>
    <x v="194"/>
    <x v="2"/>
    <d v="2015-10-31T00:00:00"/>
    <n v="9263863000"/>
    <x v="750"/>
    <n v="743611000"/>
    <s v=" $-   "/>
    <s v=" $-   "/>
    <x v="4"/>
    <x v="40"/>
  </r>
  <r>
    <x v="194"/>
    <x v="3"/>
    <d v="2016-10-30T00:00:00"/>
    <n v="9523224000"/>
    <x v="751"/>
    <n v="871974000"/>
    <s v=" $-   "/>
    <s v=" $-   "/>
    <x v="4"/>
    <x v="40"/>
  </r>
  <r>
    <x v="195"/>
    <x v="0"/>
    <d v="2013-06-28T00:00:00"/>
    <n v="5112000000"/>
    <x v="752"/>
    <n v="914000000"/>
    <s v=" $-   "/>
    <s v=" $-   "/>
    <x v="2"/>
    <x v="87"/>
  </r>
  <r>
    <x v="195"/>
    <x v="1"/>
    <d v="2014-06-27T00:00:00"/>
    <n v="5012000000"/>
    <x v="753"/>
    <n v="820000000"/>
    <s v=" $-   "/>
    <s v=" $-   "/>
    <x v="2"/>
    <x v="87"/>
  </r>
  <r>
    <x v="195"/>
    <x v="2"/>
    <d v="2015-07-03T00:00:00"/>
    <n v="5083000000"/>
    <x v="754"/>
    <n v="976000000"/>
    <s v=" $-   "/>
    <s v=" $-   "/>
    <x v="2"/>
    <x v="87"/>
  </r>
  <r>
    <x v="195"/>
    <x v="3"/>
    <d v="2016-07-01T00:00:00"/>
    <n v="7467000000"/>
    <x v="755"/>
    <n v="1186000000"/>
    <s v=" $-   "/>
    <s v=" $-   "/>
    <x v="2"/>
    <x v="87"/>
  </r>
  <r>
    <x v="196"/>
    <x v="0"/>
    <d v="2012-12-29T00:00:00"/>
    <n v="8939967000"/>
    <x v="756"/>
    <n v="1873360000"/>
    <s v=" $-   "/>
    <s v=" $-   "/>
    <x v="3"/>
    <x v="4"/>
  </r>
  <r>
    <x v="196"/>
    <x v="1"/>
    <d v="2013-12-28T00:00:00"/>
    <n v="9560647000"/>
    <x v="757"/>
    <n v="1978960000"/>
    <s v=" $-   "/>
    <s v=" $-   "/>
    <x v="3"/>
    <x v="4"/>
  </r>
  <r>
    <x v="196"/>
    <x v="2"/>
    <d v="2014-12-27T00:00:00"/>
    <n v="10371390000"/>
    <x v="758"/>
    <n v="2196173000"/>
    <s v=" $-   "/>
    <s v=" $-   "/>
    <x v="3"/>
    <x v="4"/>
  </r>
  <r>
    <x v="196"/>
    <x v="3"/>
    <d v="2015-12-26T00:00:00"/>
    <n v="10629719000"/>
    <x v="759"/>
    <n v="2243356000"/>
    <s v=" $-   "/>
    <s v=" $-   "/>
    <x v="3"/>
    <x v="4"/>
  </r>
  <r>
    <x v="197"/>
    <x v="0"/>
    <d v="2012-12-31T00:00:00"/>
    <n v="5059000000"/>
    <x v="760"/>
    <n v="2101000000"/>
    <s v=" $-   "/>
    <n v="722000000"/>
    <x v="7"/>
    <x v="14"/>
  </r>
  <r>
    <x v="197"/>
    <x v="1"/>
    <d v="2013-12-31T00:00:00"/>
    <n v="5166000000"/>
    <x v="761"/>
    <n v="1968000000"/>
    <s v=" $-   "/>
    <n v="697000000"/>
    <x v="7"/>
    <x v="14"/>
  </r>
  <r>
    <x v="197"/>
    <x v="2"/>
    <d v="2014-12-31T00:00:00"/>
    <n v="5354000000"/>
    <x v="762"/>
    <n v="1920000000"/>
    <s v=" $-   "/>
    <n v="701000000"/>
    <x v="7"/>
    <x v="14"/>
  </r>
  <r>
    <x v="197"/>
    <x v="3"/>
    <d v="2015-12-31T00:00:00"/>
    <n v="5387000000"/>
    <x v="763"/>
    <n v="2011000000"/>
    <s v=" $-   "/>
    <n v="716000000"/>
    <x v="7"/>
    <x v="14"/>
  </r>
  <r>
    <x v="198"/>
    <x v="0"/>
    <d v="2012-12-31T00:00:00"/>
    <n v="6644252000"/>
    <x v="764"/>
    <n v="1703796000"/>
    <s v=" $-   "/>
    <s v=" $-   "/>
    <x v="4"/>
    <x v="40"/>
  </r>
  <r>
    <x v="198"/>
    <x v="1"/>
    <d v="2013-12-31T00:00:00"/>
    <n v="7146079000"/>
    <x v="765"/>
    <n v="1924132000"/>
    <s v=" $-   "/>
    <s v=" $-   "/>
    <x v="4"/>
    <x v="40"/>
  </r>
  <r>
    <x v="198"/>
    <x v="2"/>
    <d v="2014-12-31T00:00:00"/>
    <n v="7421768000"/>
    <x v="766"/>
    <n v="1898284000"/>
    <s v=" $-   "/>
    <s v=" $-   "/>
    <x v="4"/>
    <x v="40"/>
  </r>
  <r>
    <x v="198"/>
    <x v="3"/>
    <d v="2015-12-31T00:00:00"/>
    <n v="7386626000"/>
    <x v="767"/>
    <n v="1969308000"/>
    <s v=" $-   "/>
    <s v=" $-   "/>
    <x v="4"/>
    <x v="40"/>
  </r>
  <r>
    <x v="199"/>
    <x v="0"/>
    <d v="2013-12-31T00:00:00"/>
    <n v="41313000000"/>
    <x v="768"/>
    <s v=" $-   "/>
    <s v=" $-   "/>
    <n v="6688000000"/>
    <x v="3"/>
    <x v="26"/>
  </r>
  <r>
    <x v="199"/>
    <x v="1"/>
    <d v="2014-12-31T00:00:00"/>
    <n v="48500000000"/>
    <x v="769"/>
    <s v=" $-   "/>
    <s v=" $-   "/>
    <n v="7972000000"/>
    <x v="3"/>
    <x v="26"/>
  </r>
  <r>
    <x v="199"/>
    <x v="2"/>
    <d v="2015-12-31T00:00:00"/>
    <n v="54289000000"/>
    <x v="770"/>
    <s v=" $-   "/>
    <s v=" $-   "/>
    <n v="7673000000"/>
    <x v="3"/>
    <x v="26"/>
  </r>
  <r>
    <x v="199"/>
    <x v="3"/>
    <d v="2016-12-31T00:00:00"/>
    <n v="54379000000"/>
    <x v="771"/>
    <s v=" $-   "/>
    <s v=" $-   "/>
    <n v="7631000000"/>
    <x v="3"/>
    <x v="26"/>
  </r>
  <r>
    <x v="200"/>
    <x v="0"/>
    <d v="2012-12-31T00:00:00"/>
    <n v="102874000000"/>
    <x v="772"/>
    <n v="22389000000"/>
    <n v="5816000000"/>
    <s v=" $-   "/>
    <x v="2"/>
    <x v="58"/>
  </r>
  <r>
    <x v="200"/>
    <x v="1"/>
    <d v="2013-12-31T00:00:00"/>
    <n v="98367000000"/>
    <x v="773"/>
    <n v="22629000000"/>
    <n v="5743000000"/>
    <s v=" $-   "/>
    <x v="2"/>
    <x v="58"/>
  </r>
  <r>
    <x v="200"/>
    <x v="2"/>
    <d v="2014-12-31T00:00:00"/>
    <n v="92793000000"/>
    <x v="774"/>
    <n v="22438000000"/>
    <n v="5437000000"/>
    <s v=" $-   "/>
    <x v="2"/>
    <x v="58"/>
  </r>
  <r>
    <x v="200"/>
    <x v="3"/>
    <d v="2015-12-31T00:00:00"/>
    <n v="81741000000"/>
    <x v="775"/>
    <n v="19748000000"/>
    <n v="5247000000"/>
    <s v=" $-   "/>
    <x v="2"/>
    <x v="58"/>
  </r>
  <r>
    <x v="201"/>
    <x v="0"/>
    <d v="2012-12-31T00:00:00"/>
    <n v="1293338000"/>
    <x v="776"/>
    <n v="354571000"/>
    <n v="82014000"/>
    <s v=" $-   "/>
    <x v="3"/>
    <x v="5"/>
  </r>
  <r>
    <x v="201"/>
    <x v="1"/>
    <d v="2013-12-31T00:00:00"/>
    <n v="1377058000"/>
    <x v="777"/>
    <n v="401353000"/>
    <n v="88003000"/>
    <s v=" $-   "/>
    <x v="3"/>
    <x v="5"/>
  </r>
  <r>
    <x v="201"/>
    <x v="2"/>
    <d v="2014-12-31T00:00:00"/>
    <n v="1485807000"/>
    <x v="778"/>
    <n v="457598000"/>
    <n v="98263000"/>
    <s v=" $-   "/>
    <x v="3"/>
    <x v="5"/>
  </r>
  <r>
    <x v="201"/>
    <x v="3"/>
    <d v="2015-12-31T00:00:00"/>
    <n v="1601892000"/>
    <x v="779"/>
    <n v="482465000"/>
    <n v="99681000"/>
    <s v=" $-   "/>
    <x v="3"/>
    <x v="5"/>
  </r>
  <r>
    <x v="202"/>
    <x v="0"/>
    <d v="2012-12-31T00:00:00"/>
    <n v="2821446000"/>
    <x v="780"/>
    <n v="453535000"/>
    <n v="233713000"/>
    <s v=" $-   "/>
    <x v="8"/>
    <x v="17"/>
  </r>
  <r>
    <x v="202"/>
    <x v="1"/>
    <d v="2013-12-31T00:00:00"/>
    <n v="2952896000"/>
    <x v="781"/>
    <n v="505877000"/>
    <n v="259838000"/>
    <s v=" $-   "/>
    <x v="8"/>
    <x v="17"/>
  </r>
  <r>
    <x v="202"/>
    <x v="2"/>
    <d v="2014-12-31T00:00:00"/>
    <n v="3088533000"/>
    <x v="782"/>
    <n v="514891000"/>
    <n v="253640000"/>
    <s v=" $-   "/>
    <x v="8"/>
    <x v="17"/>
  </r>
  <r>
    <x v="202"/>
    <x v="3"/>
    <d v="2015-12-31T00:00:00"/>
    <n v="3023189000"/>
    <x v="783"/>
    <n v="509557000"/>
    <n v="246101000"/>
    <s v=" $-   "/>
    <x v="8"/>
    <x v="17"/>
  </r>
  <r>
    <x v="203"/>
    <x v="0"/>
    <d v="2013-12-29T00:00:00"/>
    <n v="1421178000"/>
    <x v="784"/>
    <n v="397285000"/>
    <n v="276743000"/>
    <s v=" $-   "/>
    <x v="3"/>
    <x v="88"/>
  </r>
  <r>
    <x v="203"/>
    <x v="1"/>
    <d v="2014-12-28T00:00:00"/>
    <n v="1861358000"/>
    <x v="785"/>
    <n v="471921000"/>
    <n v="388055000"/>
    <s v=" $-   "/>
    <x v="3"/>
    <x v="88"/>
  </r>
  <r>
    <x v="203"/>
    <x v="2"/>
    <d v="2016-01-03T00:00:00"/>
    <n v="2219762000"/>
    <x v="786"/>
    <n v="522046000"/>
    <n v="401527000"/>
    <s v=" $-   "/>
    <x v="3"/>
    <x v="88"/>
  </r>
  <r>
    <x v="203"/>
    <x v="3"/>
    <d v="2017-01-01T00:00:00"/>
    <n v="2398373000"/>
    <x v="787"/>
    <n v="584491000"/>
    <n v="504415000"/>
    <s v=" $-   "/>
    <x v="3"/>
    <x v="88"/>
  </r>
  <r>
    <x v="204"/>
    <x v="0"/>
    <d v="2013-12-28T00:00:00"/>
    <n v="52708000000"/>
    <x v="788"/>
    <n v="8088000000"/>
    <n v="10611000000"/>
    <n v="291000000"/>
    <x v="2"/>
    <x v="7"/>
  </r>
  <r>
    <x v="204"/>
    <x v="1"/>
    <d v="2014-12-27T00:00:00"/>
    <n v="55870000000"/>
    <x v="789"/>
    <n v="8136000000"/>
    <n v="11537000000"/>
    <n v="294000000"/>
    <x v="2"/>
    <x v="7"/>
  </r>
  <r>
    <x v="204"/>
    <x v="2"/>
    <d v="2015-12-26T00:00:00"/>
    <n v="55355000000"/>
    <x v="790"/>
    <n v="7930000000"/>
    <n v="12128000000"/>
    <n v="265000000"/>
    <x v="2"/>
    <x v="7"/>
  </r>
  <r>
    <x v="204"/>
    <x v="3"/>
    <d v="2016-12-31T00:00:00"/>
    <n v="59387000000"/>
    <x v="791"/>
    <n v="8397000000"/>
    <n v="12740000000"/>
    <n v="294000000"/>
    <x v="2"/>
    <x v="7"/>
  </r>
  <r>
    <x v="205"/>
    <x v="0"/>
    <d v="2013-07-31T00:00:00"/>
    <n v="3946000000"/>
    <x v="792"/>
    <n v="1534000000"/>
    <n v="647000000"/>
    <n v="30000000"/>
    <x v="2"/>
    <x v="16"/>
  </r>
  <r>
    <x v="205"/>
    <x v="1"/>
    <d v="2014-07-31T00:00:00"/>
    <n v="4243000000"/>
    <x v="793"/>
    <n v="1601000000"/>
    <n v="714000000"/>
    <n v="25000000"/>
    <x v="2"/>
    <x v="16"/>
  </r>
  <r>
    <x v="205"/>
    <x v="2"/>
    <d v="2015-07-31T00:00:00"/>
    <n v="4192000000"/>
    <x v="794"/>
    <n v="1771000000"/>
    <n v="798000000"/>
    <n v="42000000"/>
    <x v="2"/>
    <x v="16"/>
  </r>
  <r>
    <x v="205"/>
    <x v="3"/>
    <d v="2016-07-31T00:00:00"/>
    <n v="4694000000"/>
    <x v="795"/>
    <n v="1807000000"/>
    <n v="881000000"/>
    <n v="34000000"/>
    <x v="2"/>
    <x v="16"/>
  </r>
  <r>
    <x v="206"/>
    <x v="0"/>
    <d v="2012-12-31T00:00:00"/>
    <n v="21852000000"/>
    <x v="796"/>
    <n v="3303000000"/>
    <s v=" $-   "/>
    <n v="1473000000"/>
    <x v="8"/>
    <x v="32"/>
  </r>
  <r>
    <x v="206"/>
    <x v="1"/>
    <d v="2013-12-31T00:00:00"/>
    <n v="23483000000"/>
    <x v="797"/>
    <n v="3557000000"/>
    <s v=" $-   "/>
    <n v="1531000000"/>
    <x v="8"/>
    <x v="32"/>
  </r>
  <r>
    <x v="206"/>
    <x v="2"/>
    <d v="2014-12-31T00:00:00"/>
    <n v="23617000000"/>
    <x v="798"/>
    <n v="3494000000"/>
    <s v=" $-   "/>
    <n v="1406000000"/>
    <x v="8"/>
    <x v="32"/>
  </r>
  <r>
    <x v="206"/>
    <x v="3"/>
    <d v="2015-12-31T00:00:00"/>
    <n v="22365000000"/>
    <x v="799"/>
    <n v="3219000000"/>
    <s v=" $-   "/>
    <n v="1294000000"/>
    <x v="8"/>
    <x v="32"/>
  </r>
  <r>
    <x v="207"/>
    <x v="0"/>
    <d v="2012-12-31T00:00:00"/>
    <n v="6956200000"/>
    <x v="454"/>
    <n v="6279100000"/>
    <s v=" $-   "/>
    <s v=" $-   "/>
    <x v="1"/>
    <x v="89"/>
  </r>
  <r>
    <x v="207"/>
    <x v="1"/>
    <d v="2013-12-31T00:00:00"/>
    <n v="7122300000"/>
    <x v="454"/>
    <n v="6463400000"/>
    <s v=" $-   "/>
    <s v=" $-   "/>
    <x v="1"/>
    <x v="89"/>
  </r>
  <r>
    <x v="207"/>
    <x v="2"/>
    <d v="2014-12-31T00:00:00"/>
    <n v="7537100000"/>
    <x v="454"/>
    <n v="6748500000"/>
    <s v=" $-   "/>
    <s v=" $-   "/>
    <x v="1"/>
    <x v="89"/>
  </r>
  <r>
    <x v="207"/>
    <x v="3"/>
    <d v="2015-12-31T00:00:00"/>
    <n v="7613800000"/>
    <x v="454"/>
    <n v="6742700000"/>
    <s v=" $-   "/>
    <s v=" $-   "/>
    <x v="1"/>
    <x v="89"/>
  </r>
  <r>
    <x v="208"/>
    <x v="0"/>
    <d v="2012-12-31T00:00:00"/>
    <n v="3003955000"/>
    <x v="800"/>
    <n v="850371000"/>
    <s v=" $-   "/>
    <n v="316344000"/>
    <x v="7"/>
    <x v="14"/>
  </r>
  <r>
    <x v="208"/>
    <x v="1"/>
    <d v="2013-12-31T00:00:00"/>
    <n v="3024623000"/>
    <x v="801"/>
    <n v="924031000"/>
    <s v=" $-   "/>
    <n v="322037000"/>
    <x v="7"/>
    <x v="14"/>
  </r>
  <r>
    <x v="208"/>
    <x v="2"/>
    <d v="2014-12-31T00:00:00"/>
    <n v="3117693000"/>
    <x v="802"/>
    <n v="869572000"/>
    <s v=" $-   "/>
    <n v="353143000"/>
    <x v="7"/>
    <x v="14"/>
  </r>
  <r>
    <x v="208"/>
    <x v="3"/>
    <d v="2015-12-31T00:00:00"/>
    <n v="3007976000"/>
    <x v="803"/>
    <n v="844960000"/>
    <s v=" $-   "/>
    <n v="345464000"/>
    <x v="7"/>
    <x v="14"/>
  </r>
  <r>
    <x v="209"/>
    <x v="0"/>
    <d v="2013-12-31T00:00:00"/>
    <n v="2265100000"/>
    <x v="804"/>
    <n v="574000000"/>
    <n v="167700000"/>
    <s v=" $-   "/>
    <x v="3"/>
    <x v="5"/>
  </r>
  <r>
    <x v="209"/>
    <x v="1"/>
    <d v="2014-12-31T00:00:00"/>
    <n v="2131700000"/>
    <x v="805"/>
    <n v="691000000"/>
    <n v="178000000"/>
    <s v=" $-   "/>
    <x v="3"/>
    <x v="5"/>
  </r>
  <r>
    <x v="209"/>
    <x v="2"/>
    <d v="2015-12-31T00:00:00"/>
    <n v="2384400000"/>
    <x v="806"/>
    <n v="640500000"/>
    <n v="197400000"/>
    <s v=" $-   "/>
    <x v="3"/>
    <x v="5"/>
  </r>
  <r>
    <x v="209"/>
    <x v="3"/>
    <d v="2016-12-31T00:00:00"/>
    <n v="2704400000"/>
    <x v="807"/>
    <n v="705300000"/>
    <n v="239600000"/>
    <s v=" $-   "/>
    <x v="3"/>
    <x v="5"/>
  </r>
  <r>
    <x v="210"/>
    <x v="0"/>
    <d v="2013-12-31T00:00:00"/>
    <n v="14135000000"/>
    <x v="808"/>
    <n v="2815000000"/>
    <s v=" $-   "/>
    <n v="250000000"/>
    <x v="0"/>
    <x v="52"/>
  </r>
  <r>
    <x v="210"/>
    <x v="1"/>
    <d v="2014-12-31T00:00:00"/>
    <n v="14484000000"/>
    <x v="809"/>
    <n v="2678000000"/>
    <s v=" $-   "/>
    <n v="245000000"/>
    <x v="0"/>
    <x v="52"/>
  </r>
  <r>
    <x v="210"/>
    <x v="2"/>
    <d v="2015-12-31T00:00:00"/>
    <n v="13405000000"/>
    <x v="810"/>
    <n v="2417000000"/>
    <s v=" $-   "/>
    <n v="233000000"/>
    <x v="0"/>
    <x v="52"/>
  </r>
  <r>
    <x v="210"/>
    <x v="3"/>
    <d v="2016-12-31T00:00:00"/>
    <n v="13599000000"/>
    <x v="811"/>
    <n v="2415000000"/>
    <s v=" $-   "/>
    <n v="224000000"/>
    <x v="0"/>
    <x v="52"/>
  </r>
  <r>
    <x v="211"/>
    <x v="0"/>
    <d v="2012-12-31T00:00:00"/>
    <n v="4050400000"/>
    <x v="454"/>
    <n v="3207800000"/>
    <s v=" $-   "/>
    <s v=" $-   "/>
    <x v="6"/>
    <x v="22"/>
  </r>
  <r>
    <x v="211"/>
    <x v="1"/>
    <d v="2013-12-31T00:00:00"/>
    <n v="4644600000"/>
    <x v="454"/>
    <n v="3524400000"/>
    <s v=" $-   "/>
    <s v=" $-   "/>
    <x v="6"/>
    <x v="22"/>
  </r>
  <r>
    <x v="211"/>
    <x v="2"/>
    <d v="2014-12-31T00:00:00"/>
    <n v="5147100000"/>
    <x v="454"/>
    <n v="3870200000"/>
    <s v=" $-   "/>
    <s v=" $-   "/>
    <x v="6"/>
    <x v="22"/>
  </r>
  <r>
    <x v="211"/>
    <x v="3"/>
    <d v="2015-12-31T00:00:00"/>
    <n v="5122900000"/>
    <x v="454"/>
    <n v="3764500000"/>
    <s v=" $-   "/>
    <s v=" $-   "/>
    <x v="6"/>
    <x v="22"/>
  </r>
  <r>
    <x v="212"/>
    <x v="0"/>
    <d v="2012-12-31T00:00:00"/>
    <n v="5054980000"/>
    <x v="812"/>
    <n v="1064757000"/>
    <s v=" $-   "/>
    <n v="229166000"/>
    <x v="0"/>
    <x v="90"/>
  </r>
  <r>
    <x v="212"/>
    <x v="1"/>
    <d v="2013-12-31T00:00:00"/>
    <n v="5584571000"/>
    <x v="813"/>
    <n v="1183682000"/>
    <s v=" $-   "/>
    <n v="253380000"/>
    <x v="0"/>
    <x v="90"/>
  </r>
  <r>
    <x v="212"/>
    <x v="2"/>
    <d v="2014-12-31T00:00:00"/>
    <n v="6165441000"/>
    <x v="814"/>
    <n v="1341000000"/>
    <s v=" $-   "/>
    <n v="294496000"/>
    <x v="0"/>
    <x v="90"/>
  </r>
  <r>
    <x v="212"/>
    <x v="3"/>
    <d v="2015-12-31T00:00:00"/>
    <n v="6187646000"/>
    <x v="815"/>
    <n v="1466761000"/>
    <s v=" $-   "/>
    <n v="339613000"/>
    <x v="0"/>
    <x v="90"/>
  </r>
  <r>
    <x v="213"/>
    <x v="0"/>
    <d v="2013-09-27T00:00:00"/>
    <n v="11818376000"/>
    <x v="816"/>
    <n v="1173340000"/>
    <s v=" $-   "/>
    <s v=" $-   "/>
    <x v="0"/>
    <x v="53"/>
  </r>
  <r>
    <x v="213"/>
    <x v="1"/>
    <d v="2014-09-26T00:00:00"/>
    <n v="12695157000"/>
    <x v="817"/>
    <n v="1545716000"/>
    <s v=" $-   "/>
    <s v=" $-   "/>
    <x v="0"/>
    <x v="53"/>
  </r>
  <r>
    <x v="213"/>
    <x v="2"/>
    <d v="2015-10-02T00:00:00"/>
    <n v="12114832000"/>
    <x v="818"/>
    <n v="1522811000"/>
    <s v=" $-   "/>
    <s v=" $-   "/>
    <x v="0"/>
    <x v="53"/>
  </r>
  <r>
    <x v="213"/>
    <x v="3"/>
    <d v="2016-09-30T00:00:00"/>
    <n v="10964157000"/>
    <x v="819"/>
    <n v="1429233000"/>
    <s v=" $-   "/>
    <s v=" $-   "/>
    <x v="0"/>
    <x v="53"/>
  </r>
  <r>
    <x v="214"/>
    <x v="0"/>
    <d v="2012-12-31T00:00:00"/>
    <n v="4365400000"/>
    <x v="820"/>
    <n v="1252300000"/>
    <n v="1101600000"/>
    <s v=" $-   "/>
    <x v="2"/>
    <x v="57"/>
  </r>
  <r>
    <x v="214"/>
    <x v="1"/>
    <d v="2013-12-31T00:00:00"/>
    <n v="4669100000"/>
    <x v="821"/>
    <n v="1293200000"/>
    <n v="1043200000"/>
    <s v=" $-   "/>
    <x v="2"/>
    <x v="57"/>
  </r>
  <r>
    <x v="214"/>
    <x v="2"/>
    <d v="2014-12-31T00:00:00"/>
    <n v="4627100000"/>
    <x v="822"/>
    <n v="1254700000"/>
    <n v="1006200000"/>
    <s v=" $-   "/>
    <x v="2"/>
    <x v="57"/>
  </r>
  <r>
    <x v="214"/>
    <x v="3"/>
    <d v="2015-12-31T00:00:00"/>
    <n v="4857800000"/>
    <x v="823"/>
    <n v="1172700000"/>
    <n v="994500000"/>
    <s v=" $-   "/>
    <x v="2"/>
    <x v="57"/>
  </r>
  <r>
    <x v="215"/>
    <x v="0"/>
    <d v="2012-12-31T00:00:00"/>
    <n v="93646000000"/>
    <x v="454"/>
    <n v="64729000000"/>
    <s v=" $-   "/>
    <n v="3385000000"/>
    <x v="6"/>
    <x v="35"/>
  </r>
  <r>
    <x v="215"/>
    <x v="1"/>
    <d v="2013-12-31T00:00:00"/>
    <n v="97142000000"/>
    <x v="454"/>
    <n v="70467000000"/>
    <s v=" $-   "/>
    <n v="225000000"/>
    <x v="6"/>
    <x v="35"/>
  </r>
  <r>
    <x v="215"/>
    <x v="2"/>
    <d v="2014-12-31T00:00:00"/>
    <n v="91973000000"/>
    <x v="454"/>
    <n v="61274000000"/>
    <s v=" $-   "/>
    <n v="3139000000"/>
    <x v="6"/>
    <x v="35"/>
  </r>
  <r>
    <x v="215"/>
    <x v="3"/>
    <d v="2015-12-31T00:00:00"/>
    <n v="89716000000"/>
    <x v="454"/>
    <n v="59014000000"/>
    <s v=" $-   "/>
    <n v="3827000000"/>
    <x v="6"/>
    <x v="35"/>
  </r>
  <r>
    <x v="216"/>
    <x v="0"/>
    <d v="2013-02-02T00:00:00"/>
    <n v="12134000000"/>
    <x v="824"/>
    <n v="3357000000"/>
    <s v=" $-   "/>
    <s v=" $-   "/>
    <x v="1"/>
    <x v="91"/>
  </r>
  <r>
    <x v="216"/>
    <x v="1"/>
    <d v="2014-02-01T00:00:00"/>
    <n v="12540000000"/>
    <x v="825"/>
    <n v="3453000000"/>
    <s v=" $-   "/>
    <s v=" $-   "/>
    <x v="1"/>
    <x v="91"/>
  </r>
  <r>
    <x v="216"/>
    <x v="2"/>
    <d v="2015-01-31T00:00:00"/>
    <n v="13506000000"/>
    <x v="826"/>
    <n v="3777000000"/>
    <s v=" $-   "/>
    <s v=" $-   "/>
    <x v="1"/>
    <x v="91"/>
  </r>
  <r>
    <x v="216"/>
    <x v="3"/>
    <d v="2016-01-30T00:00:00"/>
    <n v="14437000000"/>
    <x v="827"/>
    <n v="4168000000"/>
    <s v=" $-   "/>
    <s v=" $-   "/>
    <x v="1"/>
    <x v="91"/>
  </r>
  <r>
    <x v="217"/>
    <x v="0"/>
    <d v="2012-12-29T00:00:00"/>
    <n v="14197000000"/>
    <x v="828"/>
    <n v="3872000000"/>
    <s v=" $-   "/>
    <s v=" $-   "/>
    <x v="4"/>
    <x v="40"/>
  </r>
  <r>
    <x v="217"/>
    <x v="1"/>
    <d v="2013-12-28T00:00:00"/>
    <n v="14792000000"/>
    <x v="829"/>
    <n v="3266000000"/>
    <s v=" $-   "/>
    <s v=" $-   "/>
    <x v="4"/>
    <x v="40"/>
  </r>
  <r>
    <x v="217"/>
    <x v="2"/>
    <d v="2015-01-03T00:00:00"/>
    <n v="14580000000"/>
    <x v="830"/>
    <n v="4039000000"/>
    <s v=" $-   "/>
    <s v=" $-   "/>
    <x v="4"/>
    <x v="40"/>
  </r>
  <r>
    <x v="217"/>
    <x v="3"/>
    <d v="2016-01-02T00:00:00"/>
    <n v="13525000000"/>
    <x v="831"/>
    <n v="3590000000"/>
    <s v=" $-   "/>
    <s v=" $-   "/>
    <x v="4"/>
    <x v="40"/>
  </r>
  <r>
    <x v="218"/>
    <x v="0"/>
    <d v="2013-09-30T00:00:00"/>
    <n v="1287577000"/>
    <x v="832"/>
    <n v="174085000"/>
    <s v=" $-   "/>
    <n v="12784000"/>
    <x v="6"/>
    <x v="35"/>
  </r>
  <r>
    <x v="218"/>
    <x v="1"/>
    <d v="2014-09-30T00:00:00"/>
    <n v="1463767000"/>
    <x v="833"/>
    <n v="194491000"/>
    <s v=" $-   "/>
    <n v="13279000"/>
    <x v="6"/>
    <x v="35"/>
  </r>
  <r>
    <x v="218"/>
    <x v="2"/>
    <d v="2015-09-30T00:00:00"/>
    <n v="1627413000"/>
    <x v="834"/>
    <n v="207519000"/>
    <s v=" $-   "/>
    <n v="13338000"/>
    <x v="6"/>
    <x v="35"/>
  </r>
  <r>
    <x v="218"/>
    <x v="3"/>
    <d v="2016-09-30T00:00:00"/>
    <n v="1822114000"/>
    <x v="835"/>
    <n v="224088000"/>
    <s v=" $-   "/>
    <n v="13794000"/>
    <x v="6"/>
    <x v="35"/>
  </r>
  <r>
    <x v="219"/>
    <x v="0"/>
    <d v="2012-12-31T00:00:00"/>
    <n v="793373000"/>
    <x v="836"/>
    <n v="123524000"/>
    <s v=" $-   "/>
    <n v="214827000"/>
    <x v="7"/>
    <x v="14"/>
  </r>
  <r>
    <x v="219"/>
    <x v="1"/>
    <d v="2013-12-31T00:00:00"/>
    <n v="861527000"/>
    <x v="837"/>
    <n v="127470000"/>
    <s v=" $-   "/>
    <n v="224713000"/>
    <x v="7"/>
    <x v="14"/>
  </r>
  <r>
    <x v="219"/>
    <x v="2"/>
    <d v="2014-12-31T00:00:00"/>
    <n v="993897000"/>
    <x v="838"/>
    <n v="122201000"/>
    <s v=" $-   "/>
    <n v="258074000"/>
    <x v="7"/>
    <x v="14"/>
  </r>
  <r>
    <x v="219"/>
    <x v="3"/>
    <d v="2015-12-31T00:00:00"/>
    <n v="1166769000"/>
    <x v="839"/>
    <n v="122735000"/>
    <s v=" $-   "/>
    <n v="344527000"/>
    <x v="7"/>
    <x v="14"/>
  </r>
  <r>
    <x v="220"/>
    <x v="0"/>
    <d v="2013-06-30T00:00:00"/>
    <n v="2842781000"/>
    <x v="840"/>
    <n v="387812000"/>
    <n v="487832000"/>
    <s v=" $-   "/>
    <x v="2"/>
    <x v="20"/>
  </r>
  <r>
    <x v="220"/>
    <x v="1"/>
    <d v="2014-06-30T00:00:00"/>
    <n v="2929408000"/>
    <x v="841"/>
    <n v="384907000"/>
    <n v="539469000"/>
    <s v=" $-   "/>
    <x v="2"/>
    <x v="20"/>
  </r>
  <r>
    <x v="220"/>
    <x v="2"/>
    <d v="2015-06-30T00:00:00"/>
    <n v="2814049000"/>
    <x v="842"/>
    <n v="406864000"/>
    <n v="530616000"/>
    <s v=" $-   "/>
    <x v="2"/>
    <x v="20"/>
  </r>
  <r>
    <x v="220"/>
    <x v="3"/>
    <d v="2016-06-30T00:00:00"/>
    <n v="2984493000"/>
    <x v="843"/>
    <n v="379399000"/>
    <n v="481258000"/>
    <s v=" $-   "/>
    <x v="2"/>
    <x v="20"/>
  </r>
  <r>
    <x v="221"/>
    <x v="0"/>
    <d v="2013-12-31T00:00:00"/>
    <n v="19561000000"/>
    <x v="844"/>
    <n v="3706000000"/>
    <s v=" $-   "/>
    <s v=" $-   "/>
    <x v="4"/>
    <x v="47"/>
  </r>
  <r>
    <x v="221"/>
    <x v="1"/>
    <d v="2014-12-31T00:00:00"/>
    <n v="19724000000"/>
    <x v="845"/>
    <n v="4162000000"/>
    <s v=" $-   "/>
    <s v=" $-   "/>
    <x v="4"/>
    <x v="47"/>
  </r>
  <r>
    <x v="221"/>
    <x v="2"/>
    <d v="2015-12-31T00:00:00"/>
    <n v="18591000000"/>
    <x v="846"/>
    <n v="5011000000"/>
    <s v=" $-   "/>
    <s v=" $-   "/>
    <x v="4"/>
    <x v="47"/>
  </r>
  <r>
    <x v="221"/>
    <x v="3"/>
    <d v="2016-12-31T00:00:00"/>
    <n v="18202000000"/>
    <x v="847"/>
    <n v="3334000000"/>
    <s v=" $-   "/>
    <s v=" $-   "/>
    <x v="4"/>
    <x v="47"/>
  </r>
  <r>
    <x v="222"/>
    <x v="0"/>
    <d v="2013-12-31T00:00:00"/>
    <n v="14070000000"/>
    <x v="848"/>
    <n v="1007000000"/>
    <s v=" $-   "/>
    <n v="1806000000"/>
    <x v="9"/>
    <x v="92"/>
  </r>
  <r>
    <x v="222"/>
    <x v="1"/>
    <d v="2014-12-31T00:00:00"/>
    <n v="16226000000"/>
    <x v="849"/>
    <n v="1029000000"/>
    <s v=" $-   "/>
    <n v="2040000000"/>
    <x v="9"/>
    <x v="92"/>
  </r>
  <r>
    <x v="222"/>
    <x v="2"/>
    <d v="2015-12-31T00:00:00"/>
    <n v="14403000000"/>
    <x v="850"/>
    <n v="1126000000"/>
    <s v=" $-   "/>
    <n v="2309000000"/>
    <x v="9"/>
    <x v="92"/>
  </r>
  <r>
    <x v="222"/>
    <x v="3"/>
    <d v="2016-12-31T00:00:00"/>
    <n v="13058000000"/>
    <x v="851"/>
    <n v="1089000000"/>
    <s v=" $-   "/>
    <n v="2209000000"/>
    <x v="9"/>
    <x v="92"/>
  </r>
  <r>
    <x v="223"/>
    <x v="0"/>
    <d v="2013-02-28T00:00:00"/>
    <n v="10962818000"/>
    <x v="852"/>
    <n v="731767000"/>
    <s v=" $-   "/>
    <s v=" $-   "/>
    <x v="1"/>
    <x v="25"/>
  </r>
  <r>
    <x v="223"/>
    <x v="1"/>
    <d v="2014-02-28T00:00:00"/>
    <n v="12574299000"/>
    <x v="853"/>
    <n v="819048000"/>
    <s v=" $-   "/>
    <s v=" $-   "/>
    <x v="1"/>
    <x v="25"/>
  </r>
  <r>
    <x v="223"/>
    <x v="2"/>
    <d v="2015-02-28T00:00:00"/>
    <n v="14268716000"/>
    <x v="854"/>
    <n v="890431000"/>
    <s v=" $-   "/>
    <s v=" $-   "/>
    <x v="1"/>
    <x v="25"/>
  </r>
  <r>
    <x v="223"/>
    <x v="3"/>
    <d v="2016-02-29T00:00:00"/>
    <n v="15149675000"/>
    <x v="855"/>
    <n v="959899000"/>
    <s v=" $-   "/>
    <s v=" $-   "/>
    <x v="1"/>
    <x v="25"/>
  </r>
  <r>
    <x v="224"/>
    <x v="0"/>
    <d v="2012-12-31T00:00:00"/>
    <n v="48017000000"/>
    <x v="856"/>
    <n v="18185000000"/>
    <s v=" $-   "/>
    <s v=" $-   "/>
    <x v="4"/>
    <x v="69"/>
  </r>
  <r>
    <x v="224"/>
    <x v="1"/>
    <d v="2013-12-31T00:00:00"/>
    <n v="46854000000"/>
    <x v="857"/>
    <n v="18205000000"/>
    <s v=" $-   "/>
    <s v=" $-   "/>
    <x v="4"/>
    <x v="69"/>
  </r>
  <r>
    <x v="224"/>
    <x v="2"/>
    <d v="2014-12-31T00:00:00"/>
    <n v="45998000000"/>
    <x v="858"/>
    <n v="18401000000"/>
    <s v=" $-   "/>
    <s v=" $-   "/>
    <x v="4"/>
    <x v="69"/>
  </r>
  <r>
    <x v="224"/>
    <x v="3"/>
    <d v="2015-12-31T00:00:00"/>
    <n v="44294000000"/>
    <x v="859"/>
    <n v="18084000000"/>
    <s v=" $-   "/>
    <s v=" $-   "/>
    <x v="4"/>
    <x v="69"/>
  </r>
  <r>
    <x v="225"/>
    <x v="0"/>
    <d v="2013-03-30T00:00:00"/>
    <n v="2181732000"/>
    <x v="860"/>
    <n v="621536000"/>
    <s v=" $-   "/>
    <n v="54291000"/>
    <x v="1"/>
    <x v="82"/>
  </r>
  <r>
    <x v="225"/>
    <x v="1"/>
    <d v="2014-03-29T00:00:00"/>
    <n v="3310800000"/>
    <x v="861"/>
    <n v="926900000"/>
    <s v=" $-   "/>
    <n v="79700000"/>
    <x v="1"/>
    <x v="82"/>
  </r>
  <r>
    <x v="225"/>
    <x v="2"/>
    <d v="2015-03-28T00:00:00"/>
    <n v="4371500000"/>
    <x v="862"/>
    <n v="1251500000"/>
    <s v=" $-   "/>
    <n v="138400000"/>
    <x v="1"/>
    <x v="82"/>
  </r>
  <r>
    <x v="225"/>
    <x v="3"/>
    <d v="2016-04-02T00:00:00"/>
    <n v="4712100000"/>
    <x v="863"/>
    <n v="1428000000"/>
    <s v=" $-   "/>
    <n v="183200000"/>
    <x v="1"/>
    <x v="82"/>
  </r>
  <r>
    <x v="226"/>
    <x v="0"/>
    <d v="2013-02-02T00:00:00"/>
    <n v="96619000000"/>
    <x v="864"/>
    <n v="15477000000"/>
    <s v=" $-   "/>
    <n v="1652000000"/>
    <x v="4"/>
    <x v="93"/>
  </r>
  <r>
    <x v="226"/>
    <x v="1"/>
    <d v="2014-02-01T00:00:00"/>
    <n v="98375000000"/>
    <x v="865"/>
    <n v="15809000000"/>
    <s v=" $-   "/>
    <n v="1703000000"/>
    <x v="4"/>
    <x v="93"/>
  </r>
  <r>
    <x v="226"/>
    <x v="2"/>
    <d v="2015-01-31T00:00:00"/>
    <n v="108465000000"/>
    <x v="866"/>
    <n v="17868000000"/>
    <s v=" $-   "/>
    <n v="1948000000"/>
    <x v="4"/>
    <x v="93"/>
  </r>
  <r>
    <x v="226"/>
    <x v="3"/>
    <d v="2016-01-30T00:00:00"/>
    <n v="109830000000"/>
    <x v="867"/>
    <n v="18669000000"/>
    <s v=" $-   "/>
    <n v="2089000000"/>
    <x v="4"/>
    <x v="93"/>
  </r>
  <r>
    <x v="227"/>
    <x v="0"/>
    <d v="2013-02-02T00:00:00"/>
    <n v="19279000000"/>
    <x v="868"/>
    <n v="4267000000"/>
    <s v=" $-   "/>
    <n v="833000000"/>
    <x v="1"/>
    <x v="64"/>
  </r>
  <r>
    <x v="227"/>
    <x v="1"/>
    <d v="2014-02-01T00:00:00"/>
    <n v="19031000000"/>
    <x v="869"/>
    <n v="4313000000"/>
    <s v=" $-   "/>
    <n v="889000000"/>
    <x v="1"/>
    <x v="64"/>
  </r>
  <r>
    <x v="227"/>
    <x v="2"/>
    <d v="2015-01-31T00:00:00"/>
    <n v="19023000000"/>
    <x v="870"/>
    <n v="4350000000"/>
    <s v=" $-   "/>
    <n v="886000000"/>
    <x v="1"/>
    <x v="64"/>
  </r>
  <r>
    <x v="227"/>
    <x v="3"/>
    <d v="2016-01-30T00:00:00"/>
    <n v="19204000000"/>
    <x v="871"/>
    <n v="4452000000"/>
    <s v=" $-   "/>
    <n v="934000000"/>
    <x v="1"/>
    <x v="64"/>
  </r>
  <r>
    <x v="228"/>
    <x v="0"/>
    <d v="2013-12-31T00:00:00"/>
    <n v="2369300000"/>
    <x v="872"/>
    <n v="602100000"/>
    <s v=" $-   "/>
    <n v="223300000"/>
    <x v="0"/>
    <x v="59"/>
  </r>
  <r>
    <x v="228"/>
    <x v="1"/>
    <d v="2014-12-31T00:00:00"/>
    <n v="2577100000"/>
    <x v="873"/>
    <n v="632000000"/>
    <s v=" $-   "/>
    <n v="258100000"/>
    <x v="0"/>
    <x v="59"/>
  </r>
  <r>
    <x v="228"/>
    <x v="2"/>
    <d v="2015-12-31T00:00:00"/>
    <n v="2418800000"/>
    <x v="874"/>
    <n v="571200000"/>
    <s v=" $-   "/>
    <n v="284600000"/>
    <x v="0"/>
    <x v="59"/>
  </r>
  <r>
    <x v="228"/>
    <x v="3"/>
    <d v="2016-12-31T00:00:00"/>
    <n v="2334200000"/>
    <x v="875"/>
    <n v="519600000"/>
    <s v=" $-   "/>
    <n v="305000000"/>
    <x v="0"/>
    <x v="59"/>
  </r>
  <r>
    <x v="229"/>
    <x v="0"/>
    <d v="2013-02-02T00:00:00"/>
    <n v="10459000000"/>
    <x v="876"/>
    <n v="2720000000"/>
    <s v=" $-   "/>
    <s v=" $-   "/>
    <x v="1"/>
    <x v="74"/>
  </r>
  <r>
    <x v="229"/>
    <x v="1"/>
    <d v="2014-02-01T00:00:00"/>
    <n v="10773000000"/>
    <x v="877"/>
    <n v="2686000000"/>
    <s v=" $-   "/>
    <s v=" $-   "/>
    <x v="1"/>
    <x v="74"/>
  </r>
  <r>
    <x v="229"/>
    <x v="2"/>
    <d v="2015-01-31T00:00:00"/>
    <n v="11454000000"/>
    <x v="878"/>
    <n v="2855000000"/>
    <s v=" $-   "/>
    <s v=" $-   "/>
    <x v="1"/>
    <x v="74"/>
  </r>
  <r>
    <x v="229"/>
    <x v="3"/>
    <d v="2016-01-30T00:00:00"/>
    <n v="12154000000"/>
    <x v="879"/>
    <n v="3012000000"/>
    <s v=" $-   "/>
    <s v=" $-   "/>
    <x v="1"/>
    <x v="74"/>
  </r>
  <r>
    <x v="230"/>
    <x v="0"/>
    <d v="2012-12-31T00:00:00"/>
    <n v="3414500000"/>
    <x v="880"/>
    <n v="346100000"/>
    <s v=" $-   "/>
    <n v="25100000"/>
    <x v="0"/>
    <x v="53"/>
  </r>
  <r>
    <x v="230"/>
    <x v="1"/>
    <d v="2013-12-31T00:00:00"/>
    <n v="3477200000"/>
    <x v="881"/>
    <n v="346900000"/>
    <s v=" $-   "/>
    <n v="25400000"/>
    <x v="0"/>
    <x v="53"/>
  </r>
  <r>
    <x v="230"/>
    <x v="2"/>
    <d v="2014-12-31T00:00:00"/>
    <n v="3782300000"/>
    <x v="882"/>
    <n v="439200000"/>
    <s v=" $-   "/>
    <n v="19700000"/>
    <x v="0"/>
    <x v="53"/>
  </r>
  <r>
    <x v="230"/>
    <x v="3"/>
    <d v="2015-12-31T00:00:00"/>
    <n v="3917200000"/>
    <x v="883"/>
    <n v="411800000"/>
    <s v=" $-   "/>
    <n v="20800000"/>
    <x v="0"/>
    <x v="53"/>
  </r>
  <r>
    <x v="231"/>
    <x v="0"/>
    <d v="2013-11-30T00:00:00"/>
    <n v="5935095000"/>
    <x v="884"/>
    <n v="328595000"/>
    <s v=" $-   "/>
    <s v=" $-   "/>
    <x v="1"/>
    <x v="66"/>
  </r>
  <r>
    <x v="231"/>
    <x v="1"/>
    <d v="2014-11-30T00:00:00"/>
    <n v="7779812000"/>
    <x v="885"/>
    <n v="521502000"/>
    <s v=" $-   "/>
    <s v=" $-   "/>
    <x v="1"/>
    <x v="66"/>
  </r>
  <r>
    <x v="231"/>
    <x v="2"/>
    <d v="2015-11-30T00:00:00"/>
    <n v="9474008000"/>
    <x v="886"/>
    <n v="630421000"/>
    <s v=" $-   "/>
    <s v=" $-   "/>
    <x v="1"/>
    <x v="66"/>
  </r>
  <r>
    <x v="231"/>
    <x v="3"/>
    <d v="2016-11-30T00:00:00"/>
    <n v="10949999000"/>
    <x v="887"/>
    <n v="764117000"/>
    <s v=" $-   "/>
    <s v=" $-   "/>
    <x v="1"/>
    <x v="66"/>
  </r>
  <r>
    <x v="232"/>
    <x v="0"/>
    <d v="2012-12-31T00:00:00"/>
    <n v="5671400000"/>
    <x v="888"/>
    <n v="1114600000"/>
    <s v=" $-   "/>
    <n v="86300000"/>
    <x v="3"/>
    <x v="65"/>
  </r>
  <r>
    <x v="232"/>
    <x v="1"/>
    <d v="2013-12-31T00:00:00"/>
    <n v="5808300000"/>
    <x v="889"/>
    <n v="1128800000"/>
    <s v=" $-   "/>
    <n v="81700000"/>
    <x v="3"/>
    <x v="65"/>
  </r>
  <r>
    <x v="232"/>
    <x v="2"/>
    <d v="2014-12-31T00:00:00"/>
    <n v="6011600000"/>
    <x v="890"/>
    <n v="1198200000"/>
    <s v=" $-   "/>
    <n v="76700000"/>
    <x v="3"/>
    <x v="65"/>
  </r>
  <r>
    <x v="232"/>
    <x v="3"/>
    <d v="2015-12-31T00:00:00"/>
    <n v="8680100000"/>
    <x v="891"/>
    <n v="1622000000"/>
    <s v=" $-   "/>
    <n v="164500000"/>
    <x v="3"/>
    <x v="65"/>
  </r>
  <r>
    <x v="233"/>
    <x v="0"/>
    <d v="2012-12-31T00:00:00"/>
    <n v="4122930000"/>
    <x v="892"/>
    <n v="1219343000"/>
    <s v=" $-   "/>
    <n v="64093000"/>
    <x v="1"/>
    <x v="94"/>
  </r>
  <r>
    <x v="233"/>
    <x v="1"/>
    <d v="2013-12-31T00:00:00"/>
    <n v="5062528000"/>
    <x v="893"/>
    <n v="1454080000"/>
    <s v=" $-   "/>
    <n v="80969000"/>
    <x v="1"/>
    <x v="94"/>
  </r>
  <r>
    <x v="233"/>
    <x v="2"/>
    <d v="2014-12-31T00:00:00"/>
    <n v="6740064000"/>
    <x v="894"/>
    <n v="1866520000"/>
    <s v=" $-   "/>
    <n v="120719000"/>
    <x v="1"/>
    <x v="94"/>
  </r>
  <r>
    <x v="233"/>
    <x v="3"/>
    <d v="2015-12-31T00:00:00"/>
    <n v="7192633000"/>
    <x v="895"/>
    <n v="1987271000"/>
    <s v=" $-   "/>
    <n v="122120000"/>
    <x v="1"/>
    <x v="94"/>
  </r>
  <r>
    <x v="234"/>
    <x v="0"/>
    <d v="2012-12-31T00:00:00"/>
    <n v="13107000000"/>
    <x v="896"/>
    <s v=" $-   "/>
    <s v=" $-   "/>
    <s v=" $-   "/>
    <x v="0"/>
    <x v="53"/>
  </r>
  <r>
    <x v="234"/>
    <x v="1"/>
    <d v="2013-12-31T00:00:00"/>
    <n v="11420000000"/>
    <x v="897"/>
    <s v=" $-   "/>
    <s v=" $-   "/>
    <s v=" $-   "/>
    <x v="0"/>
    <x v="53"/>
  </r>
  <r>
    <x v="234"/>
    <x v="2"/>
    <d v="2014-12-31T00:00:00"/>
    <n v="10986000000"/>
    <x v="898"/>
    <s v=" $-   "/>
    <s v=" $-   "/>
    <s v=" $-   "/>
    <x v="0"/>
    <x v="53"/>
  </r>
  <r>
    <x v="234"/>
    <x v="3"/>
    <d v="2015-12-31T00:00:00"/>
    <n v="10466000000"/>
    <x v="899"/>
    <s v=" $-   "/>
    <s v=" $-   "/>
    <s v=" $-   "/>
    <x v="0"/>
    <x v="53"/>
  </r>
  <r>
    <x v="235"/>
    <x v="0"/>
    <d v="2013-06-30T00:00:00"/>
    <n v="1282236000"/>
    <x v="900"/>
    <n v="151382000"/>
    <n v="235184000"/>
    <s v=" $-   "/>
    <x v="2"/>
    <x v="7"/>
  </r>
  <r>
    <x v="235"/>
    <x v="1"/>
    <d v="2014-06-29T00:00:00"/>
    <n v="1388386000"/>
    <x v="901"/>
    <n v="159642000"/>
    <n v="250434000"/>
    <s v=" $-   "/>
    <x v="2"/>
    <x v="7"/>
  </r>
  <r>
    <x v="235"/>
    <x v="2"/>
    <d v="2015-06-28T00:00:00"/>
    <n v="1475139000"/>
    <x v="902"/>
    <n v="169952000"/>
    <n v="266761000"/>
    <s v=" $-   "/>
    <x v="2"/>
    <x v="7"/>
  </r>
  <r>
    <x v="235"/>
    <x v="3"/>
    <d v="2016-07-03T00:00:00"/>
    <n v="1423936000"/>
    <x v="903"/>
    <n v="170120000"/>
    <n v="276462000"/>
    <s v=" $-   "/>
    <x v="2"/>
    <x v="7"/>
  </r>
  <r>
    <x v="236"/>
    <x v="0"/>
    <d v="2012-12-31T00:00:00"/>
    <n v="22603400000"/>
    <x v="904"/>
    <n v="6839500000"/>
    <n v="5278100000"/>
    <s v=" $-   "/>
    <x v="3"/>
    <x v="3"/>
  </r>
  <r>
    <x v="236"/>
    <x v="1"/>
    <d v="2013-12-31T00:00:00"/>
    <n v="23113100000"/>
    <x v="905"/>
    <n v="6606700000"/>
    <n v="5531300000"/>
    <s v=" $-   "/>
    <x v="3"/>
    <x v="3"/>
  </r>
  <r>
    <x v="236"/>
    <x v="2"/>
    <d v="2014-12-31T00:00:00"/>
    <n v="19615600000"/>
    <x v="906"/>
    <n v="6280300000"/>
    <n v="4733600000"/>
    <s v=" $-   "/>
    <x v="3"/>
    <x v="3"/>
  </r>
  <r>
    <x v="236"/>
    <x v="3"/>
    <d v="2015-12-31T00:00:00"/>
    <n v="19958700000"/>
    <x v="907"/>
    <n v="6432400000"/>
    <n v="4796400000"/>
    <s v=" $-   "/>
    <x v="3"/>
    <x v="3"/>
  </r>
  <r>
    <x v="237"/>
    <x v="0"/>
    <d v="2013-12-31T00:00:00"/>
    <n v="45358000000"/>
    <x v="908"/>
    <n v="-318000000"/>
    <s v=" $-   "/>
    <s v=" $-   "/>
    <x v="0"/>
    <x v="30"/>
  </r>
  <r>
    <x v="237"/>
    <x v="1"/>
    <d v="2014-12-31T00:00:00"/>
    <n v="39946000000"/>
    <x v="909"/>
    <n v="-329000000"/>
    <s v=" $-   "/>
    <s v=" $-   "/>
    <x v="0"/>
    <x v="30"/>
  </r>
  <r>
    <x v="237"/>
    <x v="2"/>
    <d v="2015-12-31T00:00:00"/>
    <n v="40536000000"/>
    <x v="910"/>
    <n v="-220000000"/>
    <s v=" $-   "/>
    <s v=" $-   "/>
    <x v="0"/>
    <x v="30"/>
  </r>
  <r>
    <x v="237"/>
    <x v="3"/>
    <d v="2016-12-31T00:00:00"/>
    <n v="47248000000"/>
    <x v="911"/>
    <n v="-487000000"/>
    <s v=" $-   "/>
    <s v=" $-   "/>
    <x v="0"/>
    <x v="30"/>
  </r>
  <r>
    <x v="238"/>
    <x v="0"/>
    <d v="2012-12-31T00:00:00"/>
    <n v="3094500000"/>
    <x v="912"/>
    <n v="98200000"/>
    <s v=" $-   "/>
    <n v="332400000"/>
    <x v="5"/>
    <x v="11"/>
  </r>
  <r>
    <x v="238"/>
    <x v="1"/>
    <d v="2013-12-31T00:00:00"/>
    <n v="3276800000"/>
    <x v="913"/>
    <n v="99600000"/>
    <s v=" $-   "/>
    <n v="370900000"/>
    <x v="5"/>
    <x v="11"/>
  </r>
  <r>
    <x v="238"/>
    <x v="2"/>
    <d v="2014-12-31T00:00:00"/>
    <n v="3350300000"/>
    <x v="914"/>
    <n v="101100000"/>
    <s v=" $-   "/>
    <n v="388100000"/>
    <x v="5"/>
    <x v="11"/>
  </r>
  <r>
    <x v="238"/>
    <x v="3"/>
    <d v="2015-12-31T00:00:00"/>
    <n v="3253600000"/>
    <x v="915"/>
    <n v="103700000"/>
    <s v=" $-   "/>
    <n v="401300000"/>
    <x v="5"/>
    <x v="11"/>
  </r>
  <r>
    <x v="239"/>
    <x v="0"/>
    <d v="2013-02-01T00:00:00"/>
    <n v="50521000000"/>
    <x v="916"/>
    <n v="12244000000"/>
    <s v=" $-   "/>
    <n v="1523000000"/>
    <x v="1"/>
    <x v="83"/>
  </r>
  <r>
    <x v="239"/>
    <x v="1"/>
    <d v="2014-01-31T00:00:00"/>
    <n v="53417000000"/>
    <x v="917"/>
    <n v="12865000000"/>
    <s v=" $-   "/>
    <n v="1462000000"/>
    <x v="1"/>
    <x v="83"/>
  </r>
  <r>
    <x v="239"/>
    <x v="2"/>
    <d v="2015-01-30T00:00:00"/>
    <n v="56223000000"/>
    <x v="918"/>
    <n v="13281000000"/>
    <s v=" $-   "/>
    <n v="1485000000"/>
    <x v="1"/>
    <x v="83"/>
  </r>
  <r>
    <x v="239"/>
    <x v="3"/>
    <d v="2016-01-29T00:00:00"/>
    <n v="59074000000"/>
    <x v="919"/>
    <n v="14115000000"/>
    <s v=" $-   "/>
    <n v="1484000000"/>
    <x v="1"/>
    <x v="83"/>
  </r>
  <r>
    <x v="240"/>
    <x v="0"/>
    <d v="2013-06-30T00:00:00"/>
    <n v="3598916000"/>
    <x v="920"/>
    <n v="601300000"/>
    <n v="683688000"/>
    <s v=" $-   "/>
    <x v="2"/>
    <x v="20"/>
  </r>
  <r>
    <x v="240"/>
    <x v="1"/>
    <d v="2014-06-29T00:00:00"/>
    <n v="4607309000"/>
    <x v="921"/>
    <n v="613341000"/>
    <n v="716471000"/>
    <s v=" $-   "/>
    <x v="2"/>
    <x v="20"/>
  </r>
  <r>
    <x v="240"/>
    <x v="2"/>
    <d v="2015-06-28T00:00:00"/>
    <n v="5259312000"/>
    <x v="922"/>
    <n v="591611000"/>
    <n v="825242000"/>
    <s v=" $-   "/>
    <x v="2"/>
    <x v="20"/>
  </r>
  <r>
    <x v="240"/>
    <x v="3"/>
    <d v="2016-06-26T00:00:00"/>
    <n v="5885893000"/>
    <x v="923"/>
    <n v="630954000"/>
    <n v="913712000"/>
    <s v=" $-   "/>
    <x v="2"/>
    <x v="20"/>
  </r>
  <r>
    <x v="241"/>
    <x v="0"/>
    <d v="2012-12-31T00:00:00"/>
    <n v="7810610000"/>
    <x v="924"/>
    <n v="360586000"/>
    <s v=" $-   "/>
    <n v="116388000"/>
    <x v="6"/>
    <x v="95"/>
  </r>
  <r>
    <x v="241"/>
    <x v="1"/>
    <d v="2013-12-31T00:00:00"/>
    <n v="9531778000"/>
    <x v="925"/>
    <n v="2177616000"/>
    <s v=" $-   "/>
    <n v="167425000"/>
    <x v="6"/>
    <x v="95"/>
  </r>
  <r>
    <x v="241"/>
    <x v="2"/>
    <d v="2014-12-31T00:00:00"/>
    <n v="10681897000"/>
    <x v="926"/>
    <n v="2856642000"/>
    <s v=" $-   "/>
    <n v="185993000"/>
    <x v="6"/>
    <x v="95"/>
  </r>
  <r>
    <x v="241"/>
    <x v="3"/>
    <d v="2015-12-31T00:00:00"/>
    <n v="10116502000"/>
    <x v="927"/>
    <n v="2620072000"/>
    <s v=" $-   "/>
    <n v="224133000"/>
    <x v="6"/>
    <x v="95"/>
  </r>
  <r>
    <x v="242"/>
    <x v="0"/>
    <d v="2013-12-31T00:00:00"/>
    <n v="17699000000"/>
    <x v="928"/>
    <n v="7161000000"/>
    <s v=" $-   "/>
    <n v="867000000"/>
    <x v="0"/>
    <x v="0"/>
  </r>
  <r>
    <x v="242"/>
    <x v="1"/>
    <d v="2014-12-31T00:00:00"/>
    <n v="18605000000"/>
    <x v="929"/>
    <n v="7639000000"/>
    <s v=" $-   "/>
    <n v="938000000"/>
    <x v="0"/>
    <x v="0"/>
  </r>
  <r>
    <x v="242"/>
    <x v="2"/>
    <d v="2015-12-31T00:00:00"/>
    <n v="19820000000"/>
    <x v="930"/>
    <n v="8625000000"/>
    <s v=" $-   "/>
    <n v="1015000000"/>
    <x v="0"/>
    <x v="0"/>
  </r>
  <r>
    <x v="242"/>
    <x v="3"/>
    <d v="2016-12-31T00:00:00"/>
    <n v="20425000000"/>
    <x v="931"/>
    <n v="9312000000"/>
    <s v=" $-   "/>
    <n v="1221000000"/>
    <x v="0"/>
    <x v="0"/>
  </r>
  <r>
    <x v="243"/>
    <x v="0"/>
    <d v="2012-12-31T00:00:00"/>
    <n v="6376000000"/>
    <x v="932"/>
    <n v="1201000000"/>
    <s v=" $-   "/>
    <n v="749000000"/>
    <x v="10"/>
    <x v="96"/>
  </r>
  <r>
    <x v="243"/>
    <x v="1"/>
    <d v="2013-12-31T00:00:00"/>
    <n v="6313000000"/>
    <x v="933"/>
    <n v="1162000000"/>
    <s v=" $-   "/>
    <n v="800000000"/>
    <x v="10"/>
    <x v="96"/>
  </r>
  <r>
    <x v="243"/>
    <x v="2"/>
    <d v="2014-12-31T00:00:00"/>
    <n v="6777000000"/>
    <x v="934"/>
    <n v="1181000000"/>
    <s v=" $-   "/>
    <n v="808000000"/>
    <x v="10"/>
    <x v="96"/>
  </r>
  <r>
    <x v="243"/>
    <x v="3"/>
    <d v="2015-12-31T00:00:00"/>
    <n v="8229000000"/>
    <x v="935"/>
    <n v="1467000000"/>
    <s v=" $-   "/>
    <n v="1166000000"/>
    <x v="10"/>
    <x v="96"/>
  </r>
  <r>
    <x v="244"/>
    <x v="0"/>
    <d v="2012-12-31T00:00:00"/>
    <n v="45352000000"/>
    <x v="936"/>
    <n v="909000000"/>
    <n v="172000000"/>
    <s v=" $-   "/>
    <x v="8"/>
    <x v="63"/>
  </r>
  <r>
    <x v="244"/>
    <x v="1"/>
    <d v="2013-12-31T00:00:00"/>
    <n v="44062000000"/>
    <x v="937"/>
    <n v="870000000"/>
    <n v="150000000"/>
    <s v=" $-   "/>
    <x v="8"/>
    <x v="63"/>
  </r>
  <r>
    <x v="244"/>
    <x v="2"/>
    <d v="2014-12-31T00:00:00"/>
    <n v="45608000000"/>
    <x v="938"/>
    <n v="806000000"/>
    <n v="127000000"/>
    <s v=" $-   "/>
    <x v="8"/>
    <x v="63"/>
  </r>
  <r>
    <x v="244"/>
    <x v="3"/>
    <d v="2015-12-31T00:00:00"/>
    <n v="32735000000"/>
    <x v="939"/>
    <n v="828000000"/>
    <n v="102000000"/>
    <s v=" $-   "/>
    <x v="8"/>
    <x v="63"/>
  </r>
  <r>
    <x v="245"/>
    <x v="0"/>
    <d v="2013-02-02T00:00:00"/>
    <n v="27686000000"/>
    <x v="940"/>
    <n v="8482000000"/>
    <s v=" $-   "/>
    <s v=" $-   "/>
    <x v="1"/>
    <x v="91"/>
  </r>
  <r>
    <x v="245"/>
    <x v="1"/>
    <d v="2014-02-01T00:00:00"/>
    <n v="27931000000"/>
    <x v="941"/>
    <n v="8440000000"/>
    <s v=" $-   "/>
    <s v=" $-   "/>
    <x v="1"/>
    <x v="91"/>
  </r>
  <r>
    <x v="245"/>
    <x v="2"/>
    <d v="2015-01-31T00:00:00"/>
    <n v="28105000000"/>
    <x v="942"/>
    <n v="8355000000"/>
    <s v=" $-   "/>
    <s v=" $-   "/>
    <x v="1"/>
    <x v="91"/>
  </r>
  <r>
    <x v="245"/>
    <x v="3"/>
    <d v="2016-01-30T00:00:00"/>
    <n v="27079000000"/>
    <x v="943"/>
    <n v="8256000000"/>
    <s v=" $-   "/>
    <s v=" $-   "/>
    <x v="1"/>
    <x v="91"/>
  </r>
  <r>
    <x v="246"/>
    <x v="0"/>
    <d v="2013-12-31T00:00:00"/>
    <n v="8312000000"/>
    <x v="454"/>
    <n v="3456000000"/>
    <s v=" $-   "/>
    <n v="258000000"/>
    <x v="2"/>
    <x v="16"/>
  </r>
  <r>
    <x v="246"/>
    <x v="1"/>
    <d v="2014-12-31T00:00:00"/>
    <n v="9441000000"/>
    <x v="454"/>
    <n v="4014000000"/>
    <s v=" $-   "/>
    <n v="321000000"/>
    <x v="2"/>
    <x v="16"/>
  </r>
  <r>
    <x v="246"/>
    <x v="2"/>
    <d v="2015-12-31T00:00:00"/>
    <n v="9667000000"/>
    <x v="454"/>
    <n v="4162000000"/>
    <s v=" $-   "/>
    <n v="366000000"/>
    <x v="2"/>
    <x v="16"/>
  </r>
  <r>
    <x v="246"/>
    <x v="3"/>
    <d v="2016-12-31T00:00:00"/>
    <n v="10776000000"/>
    <x v="454"/>
    <n v="4525000000"/>
    <s v=" $-   "/>
    <n v="373000000"/>
    <x v="2"/>
    <x v="16"/>
  </r>
  <r>
    <x v="247"/>
    <x v="0"/>
    <d v="2012-12-31T00:00:00"/>
    <n v="475888000"/>
    <x v="944"/>
    <n v="47115000"/>
    <s v=" $-   "/>
    <n v="121211000"/>
    <x v="7"/>
    <x v="70"/>
  </r>
  <r>
    <x v="247"/>
    <x v="1"/>
    <d v="2013-12-31T00:00:00"/>
    <n v="635490000"/>
    <x v="945"/>
    <n v="43720000"/>
    <s v=" $-   "/>
    <n v="186979000"/>
    <x v="7"/>
    <x v="70"/>
  </r>
  <r>
    <x v="247"/>
    <x v="2"/>
    <d v="2014-12-31T00:00:00"/>
    <n v="992332000"/>
    <x v="946"/>
    <n v="57664000"/>
    <s v=" $-   "/>
    <n v="301812000"/>
    <x v="7"/>
    <x v="70"/>
  </r>
  <r>
    <x v="247"/>
    <x v="3"/>
    <d v="2015-12-31T00:00:00"/>
    <n v="1042779000"/>
    <x v="947"/>
    <n v="53992000"/>
    <s v=" $-   "/>
    <n v="294520000"/>
    <x v="7"/>
    <x v="70"/>
  </r>
  <r>
    <x v="248"/>
    <x v="0"/>
    <d v="2012-12-31T00:00:00"/>
    <n v="797517000"/>
    <x v="948"/>
    <n v="20412000"/>
    <s v=" $-   "/>
    <n v="277621000"/>
    <x v="7"/>
    <x v="77"/>
  </r>
  <r>
    <x v="248"/>
    <x v="1"/>
    <d v="2013-12-31T00:00:00"/>
    <n v="1029475000"/>
    <x v="949"/>
    <n v="27772000"/>
    <s v=" $-   "/>
    <n v="357165000"/>
    <x v="7"/>
    <x v="77"/>
  </r>
  <r>
    <x v="248"/>
    <x v="2"/>
    <d v="2014-12-31T00:00:00"/>
    <n v="1105247000"/>
    <x v="950"/>
    <n v="29412000"/>
    <s v=" $-   "/>
    <n v="378716000"/>
    <x v="7"/>
    <x v="77"/>
  </r>
  <r>
    <x v="248"/>
    <x v="3"/>
    <d v="2015-12-31T00:00:00"/>
    <n v="1288149000"/>
    <x v="951"/>
    <n v="29870000"/>
    <s v=" $-   "/>
    <n v="464472000"/>
    <x v="7"/>
    <x v="77"/>
  </r>
  <r>
    <x v="249"/>
    <x v="0"/>
    <d v="2012-12-31T00:00:00"/>
    <n v="11814000000"/>
    <x v="952"/>
    <n v="582000000"/>
    <s v=" $-   "/>
    <n v="102000000"/>
    <x v="1"/>
    <x v="43"/>
  </r>
  <r>
    <x v="249"/>
    <x v="1"/>
    <d v="2013-12-31T00:00:00"/>
    <n v="12784000000"/>
    <x v="953"/>
    <n v="649000000"/>
    <s v=" $-   "/>
    <n v="127000000"/>
    <x v="1"/>
    <x v="43"/>
  </r>
  <r>
    <x v="249"/>
    <x v="2"/>
    <d v="2014-12-31T00:00:00"/>
    <n v="13796000000"/>
    <x v="954"/>
    <n v="659000000"/>
    <s v=" $-   "/>
    <n v="148000000"/>
    <x v="1"/>
    <x v="43"/>
  </r>
  <r>
    <x v="249"/>
    <x v="3"/>
    <d v="2015-12-31T00:00:00"/>
    <n v="14486000000"/>
    <x v="955"/>
    <n v="634000000"/>
    <s v=" $-   "/>
    <n v="139000000"/>
    <x v="1"/>
    <x v="43"/>
  </r>
  <r>
    <x v="250"/>
    <x v="0"/>
    <d v="2013-12-31T00:00:00"/>
    <n v="6761000000"/>
    <x v="956"/>
    <n v="1347000000"/>
    <s v=" $-   "/>
    <s v=" $-   "/>
    <x v="0"/>
    <x v="18"/>
  </r>
  <r>
    <x v="250"/>
    <x v="1"/>
    <d v="2014-12-31T00:00:00"/>
    <n v="7006000000"/>
    <x v="957"/>
    <n v="1338000000"/>
    <s v=" $-   "/>
    <s v=" $-   "/>
    <x v="0"/>
    <x v="18"/>
  </r>
  <r>
    <x v="250"/>
    <x v="2"/>
    <d v="2015-12-31T00:00:00"/>
    <n v="7142000000"/>
    <x v="958"/>
    <n v="1339000000"/>
    <s v=" $-   "/>
    <s v=" $-   "/>
    <x v="0"/>
    <x v="18"/>
  </r>
  <r>
    <x v="250"/>
    <x v="3"/>
    <d v="2016-12-31T00:00:00"/>
    <n v="7357000000"/>
    <x v="959"/>
    <n v="1403000000"/>
    <s v=" $-   "/>
    <s v=" $-   "/>
    <x v="0"/>
    <x v="18"/>
  </r>
  <r>
    <x v="251"/>
    <x v="0"/>
    <d v="2012-12-31T00:00:00"/>
    <n v="6420881000"/>
    <x v="960"/>
    <n v="2388182000"/>
    <s v=" $-   "/>
    <s v=" $-   "/>
    <x v="1"/>
    <x v="81"/>
  </r>
  <r>
    <x v="251"/>
    <x v="1"/>
    <d v="2013-12-31T00:00:00"/>
    <n v="6484892000"/>
    <x v="961"/>
    <n v="2310780000"/>
    <s v=" $-   "/>
    <s v=" $-   "/>
    <x v="1"/>
    <x v="81"/>
  </r>
  <r>
    <x v="251"/>
    <x v="2"/>
    <d v="2014-12-31T00:00:00"/>
    <n v="6023819000"/>
    <x v="962"/>
    <n v="2347308000"/>
    <s v=" $-   "/>
    <s v=" $-   "/>
    <x v="1"/>
    <x v="81"/>
  </r>
  <r>
    <x v="251"/>
    <x v="3"/>
    <d v="2015-12-31T00:00:00"/>
    <n v="5702613000"/>
    <x v="963"/>
    <n v="2265436000"/>
    <s v=" $-   "/>
    <s v=" $-   "/>
    <x v="1"/>
    <x v="81"/>
  </r>
  <r>
    <x v="252"/>
    <x v="0"/>
    <d v="2012-12-31T00:00:00"/>
    <n v="27567000000"/>
    <x v="964"/>
    <n v="2211700000"/>
    <s v=" $-   "/>
    <s v=" $-   "/>
    <x v="1"/>
    <x v="51"/>
  </r>
  <r>
    <x v="252"/>
    <x v="1"/>
    <d v="2013-12-31T00:00:00"/>
    <n v="28105700000"/>
    <x v="965"/>
    <n v="2138400000"/>
    <s v=" $-   "/>
    <s v=" $-   "/>
    <x v="1"/>
    <x v="51"/>
  </r>
  <r>
    <x v="252"/>
    <x v="2"/>
    <d v="2014-12-31T00:00:00"/>
    <n v="27441300000"/>
    <x v="966"/>
    <n v="2506500000"/>
    <s v=" $-   "/>
    <s v=" $-   "/>
    <x v="1"/>
    <x v="51"/>
  </r>
  <r>
    <x v="252"/>
    <x v="3"/>
    <d v="2015-12-31T00:00:00"/>
    <n v="25413000000"/>
    <x v="967"/>
    <n v="2643700000"/>
    <s v=" $-   "/>
    <s v=" $-   "/>
    <x v="1"/>
    <x v="51"/>
  </r>
  <r>
    <x v="253"/>
    <x v="0"/>
    <d v="2013-03-31T00:00:00"/>
    <n v="1581623000"/>
    <x v="968"/>
    <n v="261471000"/>
    <n v="254723000"/>
    <n v="111537000"/>
    <x v="2"/>
    <x v="7"/>
  </r>
  <r>
    <x v="253"/>
    <x v="1"/>
    <d v="2014-03-31T00:00:00"/>
    <n v="1931217000"/>
    <x v="969"/>
    <n v="267278000"/>
    <n v="305043000"/>
    <n v="94534000"/>
    <x v="2"/>
    <x v="7"/>
  </r>
  <r>
    <x v="253"/>
    <x v="2"/>
    <d v="2015-03-31T00:00:00"/>
    <n v="2147036000"/>
    <x v="970"/>
    <n v="274815000"/>
    <n v="349543000"/>
    <n v="176746000"/>
    <x v="2"/>
    <x v="7"/>
  </r>
  <r>
    <x v="253"/>
    <x v="3"/>
    <d v="2016-03-31T00:00:00"/>
    <n v="2173334000"/>
    <x v="971"/>
    <n v="301670000"/>
    <n v="372596000"/>
    <n v="174896000"/>
    <x v="2"/>
    <x v="7"/>
  </r>
  <r>
    <x v="254"/>
    <x v="0"/>
    <d v="2013-03-31T00:00:00"/>
    <n v="122196000000"/>
    <x v="972"/>
    <n v="4110000000"/>
    <n v="433000000"/>
    <s v=" $-   "/>
    <x v="3"/>
    <x v="4"/>
  </r>
  <r>
    <x v="254"/>
    <x v="1"/>
    <d v="2014-03-31T00:00:00"/>
    <n v="137392000000"/>
    <x v="973"/>
    <n v="5388000000"/>
    <n v="457000000"/>
    <s v=" $-   "/>
    <x v="3"/>
    <x v="4"/>
  </r>
  <r>
    <x v="254"/>
    <x v="2"/>
    <d v="2015-03-31T00:00:00"/>
    <n v="179045000000"/>
    <x v="974"/>
    <n v="7901000000"/>
    <n v="392000000"/>
    <s v=" $-   "/>
    <x v="3"/>
    <x v="4"/>
  </r>
  <r>
    <x v="254"/>
    <x v="3"/>
    <d v="2016-03-31T00:00:00"/>
    <n v="190884000000"/>
    <x v="975"/>
    <n v="7276000000"/>
    <n v="392000000"/>
    <s v=" $-   "/>
    <x v="3"/>
    <x v="4"/>
  </r>
  <r>
    <x v="255"/>
    <x v="0"/>
    <d v="2012-12-31T00:00:00"/>
    <n v="2730300000"/>
    <x v="976"/>
    <n v="752200000"/>
    <s v=" $-   "/>
    <n v="93500000"/>
    <x v="6"/>
    <x v="97"/>
  </r>
  <r>
    <x v="255"/>
    <x v="1"/>
    <d v="2013-12-31T00:00:00"/>
    <n v="2972500000"/>
    <x v="977"/>
    <n v="822100000"/>
    <s v=" $-   "/>
    <n v="93400000"/>
    <x v="6"/>
    <x v="97"/>
  </r>
  <r>
    <x v="255"/>
    <x v="2"/>
    <d v="2014-12-31T00:00:00"/>
    <n v="3334300000"/>
    <x v="978"/>
    <n v="869300000"/>
    <s v=" $-   "/>
    <n v="95600000"/>
    <x v="6"/>
    <x v="97"/>
  </r>
  <r>
    <x v="255"/>
    <x v="3"/>
    <d v="2015-12-31T00:00:00"/>
    <n v="3484500000"/>
    <x v="979"/>
    <n v="921300000"/>
    <s v=" $-   "/>
    <n v="113500000"/>
    <x v="6"/>
    <x v="97"/>
  </r>
  <r>
    <x v="256"/>
    <x v="0"/>
    <d v="2012-12-31T00:00:00"/>
    <n v="35015000000"/>
    <x v="980"/>
    <n v="9176000000"/>
    <s v=" $-   "/>
    <n v="217000000"/>
    <x v="4"/>
    <x v="40"/>
  </r>
  <r>
    <x v="256"/>
    <x v="1"/>
    <d v="2013-12-31T00:00:00"/>
    <n v="35299000000"/>
    <x v="981"/>
    <n v="8679000000"/>
    <s v=" $-   "/>
    <n v="217000000"/>
    <x v="4"/>
    <x v="40"/>
  </r>
  <r>
    <x v="256"/>
    <x v="2"/>
    <d v="2014-12-31T00:00:00"/>
    <n v="34244000000"/>
    <x v="982"/>
    <n v="8457000000"/>
    <s v=" $-   "/>
    <n v="206000000"/>
    <x v="4"/>
    <x v="40"/>
  </r>
  <r>
    <x v="256"/>
    <x v="3"/>
    <d v="2015-12-31T00:00:00"/>
    <n v="29636000000"/>
    <x v="983"/>
    <n v="7577000000"/>
    <s v=" $-   "/>
    <n v="181000000"/>
    <x v="4"/>
    <x v="40"/>
  </r>
  <r>
    <x v="257"/>
    <x v="0"/>
    <d v="2012-12-31T00:00:00"/>
    <n v="68150000000"/>
    <x v="984"/>
    <n v="9098000000"/>
    <s v=" $-   "/>
    <n v="17755000000"/>
    <x v="6"/>
    <x v="12"/>
  </r>
  <r>
    <x v="257"/>
    <x v="1"/>
    <d v="2013-12-31T00:00:00"/>
    <n v="68199000000"/>
    <x v="985"/>
    <n v="9438000000"/>
    <s v=" $-   "/>
    <n v="16602000000"/>
    <x v="6"/>
    <x v="12"/>
  </r>
  <r>
    <x v="257"/>
    <x v="2"/>
    <d v="2014-12-31T00:00:00"/>
    <n v="73316000000"/>
    <x v="986"/>
    <n v="8319000000"/>
    <s v=" $-   "/>
    <n v="17091000000"/>
    <x v="6"/>
    <x v="12"/>
  </r>
  <r>
    <x v="257"/>
    <x v="3"/>
    <d v="2015-12-31T00:00:00"/>
    <n v="69951000000"/>
    <x v="987"/>
    <n v="6998000000"/>
    <s v=" $-   "/>
    <n v="16769000000"/>
    <x v="6"/>
    <x v="12"/>
  </r>
  <r>
    <x v="258"/>
    <x v="0"/>
    <d v="2012-12-31T00:00:00"/>
    <n v="5787980000"/>
    <x v="988"/>
    <n v="1110550000"/>
    <s v=" $-   "/>
    <s v=" $-   "/>
    <x v="1"/>
    <x v="98"/>
  </r>
  <r>
    <x v="258"/>
    <x v="1"/>
    <d v="2013-12-31T00:00:00"/>
    <n v="7348754000"/>
    <x v="989"/>
    <n v="1373878000"/>
    <s v=" $-   "/>
    <s v=" $-   "/>
    <x v="1"/>
    <x v="98"/>
  </r>
  <r>
    <x v="258"/>
    <x v="2"/>
    <d v="2014-12-31T00:00:00"/>
    <n v="7803446000"/>
    <x v="990"/>
    <n v="1381396000"/>
    <s v=" $-   "/>
    <s v=" $-   "/>
    <x v="1"/>
    <x v="98"/>
  </r>
  <r>
    <x v="258"/>
    <x v="3"/>
    <d v="2015-12-31T00:00:00"/>
    <n v="8071563000"/>
    <x v="991"/>
    <n v="1573120000"/>
    <s v=" $-   "/>
    <s v=" $-   "/>
    <x v="1"/>
    <x v="98"/>
  </r>
  <r>
    <x v="259"/>
    <x v="0"/>
    <d v="2012-12-31T00:00:00"/>
    <n v="3901300000"/>
    <x v="992"/>
    <n v="1457300000"/>
    <n v="100100000"/>
    <s v=" $-   "/>
    <x v="4"/>
    <x v="40"/>
  </r>
  <r>
    <x v="259"/>
    <x v="1"/>
    <d v="2013-12-31T00:00:00"/>
    <n v="4200700000"/>
    <x v="993"/>
    <n v="1548600000"/>
    <n v="100200000"/>
    <s v=" $-   "/>
    <x v="4"/>
    <x v="40"/>
  </r>
  <r>
    <x v="259"/>
    <x v="2"/>
    <d v="2014-12-31T00:00:00"/>
    <n v="4409300000"/>
    <x v="994"/>
    <n v="1617600000"/>
    <n v="115100000"/>
    <s v=" $-   "/>
    <x v="4"/>
    <x v="40"/>
  </r>
  <r>
    <x v="259"/>
    <x v="3"/>
    <d v="2015-12-31T00:00:00"/>
    <n v="4071300000"/>
    <x v="995"/>
    <n v="1532400000"/>
    <n v="108400000"/>
    <s v=" $-   "/>
    <x v="4"/>
    <x v="40"/>
  </r>
  <r>
    <x v="260"/>
    <x v="0"/>
    <d v="2013-11-30T00:00:00"/>
    <n v="4123400000"/>
    <x v="996"/>
    <n v="1090300000"/>
    <s v=" $-   "/>
    <s v=" $-   "/>
    <x v="4"/>
    <x v="40"/>
  </r>
  <r>
    <x v="260"/>
    <x v="1"/>
    <d v="2014-11-30T00:00:00"/>
    <n v="4243200000"/>
    <x v="997"/>
    <n v="1122000000"/>
    <s v=" $-   "/>
    <s v=" $-   "/>
    <x v="4"/>
    <x v="40"/>
  </r>
  <r>
    <x v="260"/>
    <x v="2"/>
    <d v="2015-11-30T00:00:00"/>
    <n v="4296300000"/>
    <x v="461"/>
    <n v="1127400000"/>
    <s v=" $-   "/>
    <s v=" $-   "/>
    <x v="4"/>
    <x v="40"/>
  </r>
  <r>
    <x v="260"/>
    <x v="3"/>
    <d v="2016-11-30T00:00:00"/>
    <n v="4411500000"/>
    <x v="998"/>
    <n v="1175000000"/>
    <s v=" $-   "/>
    <s v=" $-   "/>
    <x v="4"/>
    <x v="40"/>
  </r>
  <r>
    <x v="261"/>
    <x v="0"/>
    <d v="2012-12-31T00:00:00"/>
    <n v="2031901000"/>
    <x v="999"/>
    <n v="135824000"/>
    <s v=" $-   "/>
    <s v=" $-   "/>
    <x v="8"/>
    <x v="99"/>
  </r>
  <r>
    <x v="261"/>
    <x v="1"/>
    <d v="2013-12-31T00:00:00"/>
    <n v="2155551000"/>
    <x v="1000"/>
    <n v="145298000"/>
    <s v=" $-   "/>
    <s v=" $-   "/>
    <x v="8"/>
    <x v="99"/>
  </r>
  <r>
    <x v="261"/>
    <x v="2"/>
    <d v="2014-12-31T00:00:00"/>
    <n v="2957951000"/>
    <x v="1001"/>
    <n v="164596000"/>
    <s v=" $-   "/>
    <s v=" $-   "/>
    <x v="8"/>
    <x v="99"/>
  </r>
  <r>
    <x v="261"/>
    <x v="3"/>
    <d v="2015-12-31T00:00:00"/>
    <n v="3539570000"/>
    <x v="1002"/>
    <n v="233887000"/>
    <s v=" $-   "/>
    <s v=" $-   "/>
    <x v="8"/>
    <x v="99"/>
  </r>
  <r>
    <x v="262"/>
    <x v="0"/>
    <d v="2012-12-31T00:00:00"/>
    <n v="11924000000"/>
    <x v="454"/>
    <n v="7134000000"/>
    <s v=" $-   "/>
    <n v="2961000000"/>
    <x v="6"/>
    <x v="100"/>
  </r>
  <r>
    <x v="262"/>
    <x v="1"/>
    <d v="2013-12-31T00:00:00"/>
    <n v="12261000000"/>
    <x v="454"/>
    <n v="7226000000"/>
    <s v=" $-   "/>
    <n v="2958000000"/>
    <x v="6"/>
    <x v="100"/>
  </r>
  <r>
    <x v="262"/>
    <x v="2"/>
    <d v="2014-12-31T00:00:00"/>
    <n v="12951000000"/>
    <x v="454"/>
    <n v="7515000000"/>
    <s v=" $-   "/>
    <n v="3135000000"/>
    <x v="6"/>
    <x v="100"/>
  </r>
  <r>
    <x v="262"/>
    <x v="3"/>
    <d v="2015-12-31T00:00:00"/>
    <n v="12893000000"/>
    <x v="454"/>
    <n v="7334000000"/>
    <s v=" $-   "/>
    <n v="3140000000"/>
    <x v="6"/>
    <x v="100"/>
  </r>
  <r>
    <x v="263"/>
    <x v="0"/>
    <d v="2013-12-31T00:00:00"/>
    <n v="30871000000"/>
    <x v="1003"/>
    <n v="6384000000"/>
    <n v="1715000000"/>
    <s v=" $-   "/>
    <x v="0"/>
    <x v="53"/>
  </r>
  <r>
    <x v="263"/>
    <x v="1"/>
    <d v="2014-12-31T00:00:00"/>
    <n v="31821000000"/>
    <x v="1004"/>
    <n v="6469000000"/>
    <n v="1770000000"/>
    <s v=" $-   "/>
    <x v="0"/>
    <x v="53"/>
  </r>
  <r>
    <x v="263"/>
    <x v="2"/>
    <d v="2015-12-31T00:00:00"/>
    <n v="30274000000"/>
    <x v="1005"/>
    <n v="6182000000"/>
    <n v="1763000000"/>
    <s v=" $-   "/>
    <x v="0"/>
    <x v="53"/>
  </r>
  <r>
    <x v="263"/>
    <x v="3"/>
    <d v="2016-12-31T00:00:00"/>
    <n v="30109000000"/>
    <x v="1006"/>
    <n v="6111000000"/>
    <n v="1735000000"/>
    <s v=" $-   "/>
    <x v="0"/>
    <x v="53"/>
  </r>
  <r>
    <x v="264"/>
    <x v="0"/>
    <d v="2012-12-31T00:00:00"/>
    <n v="2060702000"/>
    <x v="1007"/>
    <s v=" $-   "/>
    <s v=" $-   "/>
    <s v=" $-   "/>
    <x v="4"/>
    <x v="69"/>
  </r>
  <r>
    <x v="264"/>
    <x v="1"/>
    <d v="2013-12-31T00:00:00"/>
    <n v="2246428000"/>
    <x v="1008"/>
    <s v=" $-   "/>
    <s v=" $-   "/>
    <s v=" $-   "/>
    <x v="4"/>
    <x v="69"/>
  </r>
  <r>
    <x v="264"/>
    <x v="2"/>
    <d v="2014-12-31T00:00:00"/>
    <n v="2464867000"/>
    <x v="1009"/>
    <s v=" $-   "/>
    <s v=" $-   "/>
    <s v=" $-   "/>
    <x v="4"/>
    <x v="69"/>
  </r>
  <r>
    <x v="264"/>
    <x v="3"/>
    <d v="2015-12-31T00:00:00"/>
    <n v="2722564000"/>
    <x v="1010"/>
    <s v=" $-   "/>
    <s v=" $-   "/>
    <s v=" $-   "/>
    <x v="4"/>
    <x v="69"/>
  </r>
  <r>
    <x v="265"/>
    <x v="0"/>
    <d v="2012-12-31T00:00:00"/>
    <n v="24618000000"/>
    <x v="1011"/>
    <n v="2249000000"/>
    <s v=" $-   "/>
    <s v=" $-   "/>
    <x v="4"/>
    <x v="101"/>
  </r>
  <r>
    <x v="265"/>
    <x v="1"/>
    <d v="2013-12-31T00:00:00"/>
    <n v="24466000000"/>
    <x v="1012"/>
    <n v="2362000000"/>
    <s v=" $-   "/>
    <s v=" $-   "/>
    <x v="4"/>
    <x v="101"/>
  </r>
  <r>
    <x v="265"/>
    <x v="2"/>
    <d v="2014-12-31T00:00:00"/>
    <n v="24522000000"/>
    <x v="1013"/>
    <n v="2541000000"/>
    <s v=" $-   "/>
    <s v=" $-   "/>
    <x v="4"/>
    <x v="101"/>
  </r>
  <r>
    <x v="265"/>
    <x v="3"/>
    <d v="2015-12-31T00:00:00"/>
    <n v="25434000000"/>
    <x v="1014"/>
    <n v="2749000000"/>
    <s v=" $-   "/>
    <s v=" $-   "/>
    <x v="4"/>
    <x v="101"/>
  </r>
  <r>
    <x v="266"/>
    <x v="0"/>
    <d v="2013-08-31T00:00:00"/>
    <n v="14861000000"/>
    <x v="1015"/>
    <n v="2550000000"/>
    <n v="1533000000"/>
    <s v=" $-   "/>
    <x v="8"/>
    <x v="45"/>
  </r>
  <r>
    <x v="266"/>
    <x v="1"/>
    <d v="2014-08-31T00:00:00"/>
    <n v="15855000000"/>
    <x v="1016"/>
    <n v="2774000000"/>
    <n v="1725000000"/>
    <s v=" $-   "/>
    <x v="8"/>
    <x v="45"/>
  </r>
  <r>
    <x v="266"/>
    <x v="2"/>
    <d v="2015-08-31T00:00:00"/>
    <n v="15001000000"/>
    <x v="1017"/>
    <n v="2686000000"/>
    <n v="1580000000"/>
    <s v=" $-   "/>
    <x v="8"/>
    <x v="45"/>
  </r>
  <r>
    <x v="266"/>
    <x v="3"/>
    <d v="2016-08-31T00:00:00"/>
    <n v="13502000000"/>
    <x v="1018"/>
    <n v="2833000000"/>
    <n v="1512000000"/>
    <s v=" $-   "/>
    <x v="8"/>
    <x v="45"/>
  </r>
  <r>
    <x v="267"/>
    <x v="0"/>
    <d v="2013-05-31T00:00:00"/>
    <n v="9974100000"/>
    <x v="1019"/>
    <n v="550600000"/>
    <s v=" $-   "/>
    <s v=" $-   "/>
    <x v="8"/>
    <x v="45"/>
  </r>
  <r>
    <x v="267"/>
    <x v="1"/>
    <d v="2014-12-31T00:00:00"/>
    <n v="9055800000"/>
    <x v="1020"/>
    <n v="505800000"/>
    <s v=" $-   "/>
    <s v=" $-   "/>
    <x v="8"/>
    <x v="45"/>
  </r>
  <r>
    <x v="267"/>
    <x v="2"/>
    <d v="2015-12-31T00:00:00"/>
    <n v="8895300000"/>
    <x v="1021"/>
    <n v="439100000"/>
    <s v=" $-   "/>
    <s v=" $-   "/>
    <x v="8"/>
    <x v="45"/>
  </r>
  <r>
    <x v="267"/>
    <x v="3"/>
    <d v="2016-12-31T00:00:00"/>
    <n v="7162800000"/>
    <x v="1022"/>
    <n v="491000000"/>
    <s v=" $-   "/>
    <s v=" $-   "/>
    <x v="8"/>
    <x v="45"/>
  </r>
  <r>
    <x v="268"/>
    <x v="0"/>
    <d v="2012-12-31T00:00:00"/>
    <n v="82243000000"/>
    <x v="1023"/>
    <n v="7202000000"/>
    <s v=" $-   "/>
    <n v="995000000"/>
    <x v="9"/>
    <x v="92"/>
  </r>
  <r>
    <x v="268"/>
    <x v="1"/>
    <d v="2013-12-31T00:00:00"/>
    <n v="100160000000"/>
    <x v="1024"/>
    <n v="7851000000"/>
    <s v=" $-   "/>
    <n v="1220000000"/>
    <x v="9"/>
    <x v="92"/>
  </r>
  <r>
    <x v="268"/>
    <x v="2"/>
    <d v="2014-12-31T00:00:00"/>
    <n v="97817000000"/>
    <x v="1025"/>
    <n v="8450000000"/>
    <s v=" $-   "/>
    <n v="1326000000"/>
    <x v="9"/>
    <x v="92"/>
  </r>
  <r>
    <x v="268"/>
    <x v="3"/>
    <d v="2015-12-31T00:00:00"/>
    <n v="72051000000"/>
    <x v="1026"/>
    <n v="10029000000"/>
    <s v=" $-   "/>
    <n v="1646000000"/>
    <x v="9"/>
    <x v="92"/>
  </r>
  <r>
    <x v="269"/>
    <x v="0"/>
    <d v="2012-12-31T00:00:00"/>
    <n v="47267000000"/>
    <x v="1027"/>
    <n v="12776000000"/>
    <n v="8168000000"/>
    <s v=" $-   "/>
    <x v="3"/>
    <x v="3"/>
  </r>
  <r>
    <x v="269"/>
    <x v="1"/>
    <d v="2013-12-31T00:00:00"/>
    <n v="44033000000"/>
    <x v="1028"/>
    <n v="11911000000"/>
    <n v="7503000000"/>
    <s v=" $-   "/>
    <x v="3"/>
    <x v="3"/>
  </r>
  <r>
    <x v="269"/>
    <x v="2"/>
    <d v="2014-12-31T00:00:00"/>
    <n v="42237000000"/>
    <x v="1029"/>
    <n v="11606000000"/>
    <n v="7180000000"/>
    <s v=" $-   "/>
    <x v="3"/>
    <x v="3"/>
  </r>
  <r>
    <x v="269"/>
    <x v="3"/>
    <d v="2015-12-31T00:00:00"/>
    <n v="39498000000"/>
    <x v="1030"/>
    <n v="10313000000"/>
    <n v="6704000000"/>
    <s v=" $-   "/>
    <x v="3"/>
    <x v="3"/>
  </r>
  <r>
    <x v="270"/>
    <x v="0"/>
    <d v="2012-12-31T00:00:00"/>
    <n v="11966000000"/>
    <x v="1031"/>
    <n v="4017000000"/>
    <s v=" $-   "/>
    <n v="2008000000"/>
    <x v="9"/>
    <x v="27"/>
  </r>
  <r>
    <x v="270"/>
    <x v="1"/>
    <d v="2013-12-31T00:00:00"/>
    <n v="11325000000"/>
    <x v="1032"/>
    <n v="3469000000"/>
    <s v=" $-   "/>
    <n v="2500000000"/>
    <x v="9"/>
    <x v="27"/>
  </r>
  <r>
    <x v="270"/>
    <x v="2"/>
    <d v="2014-12-31T00:00:00"/>
    <n v="10846000000"/>
    <x v="1033"/>
    <n v="3627000000"/>
    <s v=" $-   "/>
    <n v="2861000000"/>
    <x v="9"/>
    <x v="27"/>
  </r>
  <r>
    <x v="270"/>
    <x v="3"/>
    <d v="2015-12-31T00:00:00"/>
    <n v="5522000000"/>
    <x v="1034"/>
    <n v="1831000000"/>
    <s v=" $-   "/>
    <n v="2957000000"/>
    <x v="9"/>
    <x v="27"/>
  </r>
  <r>
    <x v="271"/>
    <x v="0"/>
    <d v="2013-06-30T00:00:00"/>
    <n v="77849000000"/>
    <x v="1035"/>
    <n v="20289000000"/>
    <n v="10411000000"/>
    <s v=" $-   "/>
    <x v="2"/>
    <x v="102"/>
  </r>
  <r>
    <x v="271"/>
    <x v="1"/>
    <d v="2014-06-30T00:00:00"/>
    <n v="86833000000"/>
    <x v="1036"/>
    <n v="20488000000"/>
    <n v="11381000000"/>
    <s v=" $-   "/>
    <x v="2"/>
    <x v="102"/>
  </r>
  <r>
    <x v="271"/>
    <x v="2"/>
    <d v="2015-06-30T00:00:00"/>
    <n v="93580000000"/>
    <x v="1037"/>
    <n v="20324000000"/>
    <n v="12046000000"/>
    <s v=" $-   "/>
    <x v="2"/>
    <x v="102"/>
  </r>
  <r>
    <x v="271"/>
    <x v="3"/>
    <d v="2016-06-30T00:00:00"/>
    <n v="85320000000"/>
    <x v="1038"/>
    <n v="19260000000"/>
    <n v="11988000000"/>
    <s v=" $-   "/>
    <x v="2"/>
    <x v="102"/>
  </r>
  <r>
    <x v="272"/>
    <x v="0"/>
    <d v="2012-12-31T00:00:00"/>
    <n v="4608955000"/>
    <x v="1039"/>
    <n v="2448629000"/>
    <s v=" $-   "/>
    <n v="264631000"/>
    <x v="6"/>
    <x v="35"/>
  </r>
  <r>
    <x v="272"/>
    <x v="1"/>
    <d v="2013-12-31T00:00:00"/>
    <n v="4822539000"/>
    <x v="1040"/>
    <n v="2540954000"/>
    <s v=" $-   "/>
    <n v="231912000"/>
    <x v="6"/>
    <x v="35"/>
  </r>
  <r>
    <x v="272"/>
    <x v="2"/>
    <d v="2014-12-31T00:00:00"/>
    <n v="4736150000"/>
    <x v="1041"/>
    <n v="2655650000"/>
    <s v=" $-   "/>
    <n v="157824000"/>
    <x v="6"/>
    <x v="35"/>
  </r>
  <r>
    <x v="272"/>
    <x v="3"/>
    <d v="2015-12-31T00:00:00"/>
    <n v="4995881000"/>
    <x v="1042"/>
    <n v="2796508000"/>
    <s v=" $-   "/>
    <n v="196424000"/>
    <x v="6"/>
    <x v="35"/>
  </r>
  <r>
    <x v="273"/>
    <x v="0"/>
    <d v="2013-12-31T00:00:00"/>
    <n v="2378972000"/>
    <x v="1043"/>
    <n v="692693000"/>
    <n v="116346000"/>
    <n v="24539000"/>
    <x v="3"/>
    <x v="88"/>
  </r>
  <r>
    <x v="273"/>
    <x v="1"/>
    <d v="2014-12-31T00:00:00"/>
    <n v="2485983000"/>
    <x v="1044"/>
    <n v="728582000"/>
    <n v="123297000"/>
    <n v="29185000"/>
    <x v="3"/>
    <x v="88"/>
  </r>
  <r>
    <x v="273"/>
    <x v="2"/>
    <d v="2015-12-31T00:00:00"/>
    <n v="2395447000"/>
    <x v="1045"/>
    <n v="700810000"/>
    <n v="119076000"/>
    <n v="30951000"/>
    <x v="3"/>
    <x v="88"/>
  </r>
  <r>
    <x v="273"/>
    <x v="3"/>
    <d v="2016-12-31T00:00:00"/>
    <n v="2508257000"/>
    <x v="1046"/>
    <n v="732622000"/>
    <n v="119968000"/>
    <n v="36052000"/>
    <x v="3"/>
    <x v="88"/>
  </r>
  <r>
    <x v="274"/>
    <x v="0"/>
    <d v="2013-08-29T00:00:00"/>
    <n v="9073000000"/>
    <x v="1047"/>
    <n v="554000000"/>
    <n v="931000000"/>
    <s v=" $-   "/>
    <x v="2"/>
    <x v="7"/>
  </r>
  <r>
    <x v="274"/>
    <x v="1"/>
    <d v="2014-08-28T00:00:00"/>
    <n v="16358000000"/>
    <x v="1048"/>
    <n v="939000000"/>
    <n v="1371000000"/>
    <s v=" $-   "/>
    <x v="2"/>
    <x v="7"/>
  </r>
  <r>
    <x v="274"/>
    <x v="2"/>
    <d v="2015-09-03T00:00:00"/>
    <n v="16192000000"/>
    <x v="1049"/>
    <n v="674000000"/>
    <n v="1540000000"/>
    <s v=" $-   "/>
    <x v="2"/>
    <x v="7"/>
  </r>
  <r>
    <x v="274"/>
    <x v="3"/>
    <d v="2016-09-01T00:00:00"/>
    <n v="12399000000"/>
    <x v="1050"/>
    <n v="653000000"/>
    <n v="1617000000"/>
    <s v=" $-   "/>
    <x v="2"/>
    <x v="7"/>
  </r>
  <r>
    <x v="275"/>
    <x v="0"/>
    <d v="2012-12-31T00:00:00"/>
    <n v="4608563000"/>
    <x v="1051"/>
    <n v="285144000"/>
    <s v=" $-   "/>
    <n v="1291456000"/>
    <x v="9"/>
    <x v="48"/>
  </r>
  <r>
    <x v="275"/>
    <x v="1"/>
    <d v="2013-12-31T00:00:00"/>
    <n v="5312686000"/>
    <x v="1052"/>
    <n v="466498000"/>
    <s v=" $-   "/>
    <n v="1602390000"/>
    <x v="9"/>
    <x v="48"/>
  </r>
  <r>
    <x v="275"/>
    <x v="2"/>
    <d v="2014-12-31T00:00:00"/>
    <n v="5288933000"/>
    <x v="1053"/>
    <n v="471219000"/>
    <s v=" $-   "/>
    <n v="1957025000"/>
    <x v="9"/>
    <x v="48"/>
  </r>
  <r>
    <x v="275"/>
    <x v="3"/>
    <d v="2015-12-31T00:00:00"/>
    <n v="2787116000"/>
    <x v="1054"/>
    <n v="372457000"/>
    <s v=" $-   "/>
    <n v="1668489000"/>
    <x v="9"/>
    <x v="48"/>
  </r>
  <r>
    <x v="276"/>
    <x v="0"/>
    <d v="2014-12-31T00:00:00"/>
    <n v="7719600000"/>
    <x v="1055"/>
    <n v="1545700000"/>
    <n v="581800000"/>
    <s v=" $-   "/>
    <x v="3"/>
    <x v="3"/>
  </r>
  <r>
    <x v="276"/>
    <x v="1"/>
    <d v="2015-12-31T00:00:00"/>
    <n v="9429300000"/>
    <x v="1056"/>
    <n v="2180700000"/>
    <n v="671900000"/>
    <s v=" $-   "/>
    <x v="3"/>
    <x v="3"/>
  </r>
  <r>
    <x v="277"/>
    <x v="0"/>
    <d v="2013-12-31T00:00:00"/>
    <n v="5015000000"/>
    <x v="1057"/>
    <n v="446000000"/>
    <s v=" $-   "/>
    <n v="1568000000"/>
    <x v="9"/>
    <x v="27"/>
  </r>
  <r>
    <x v="277"/>
    <x v="1"/>
    <d v="2014-12-31T00:00:00"/>
    <n v="5115000000"/>
    <x v="1058"/>
    <n v="495000000"/>
    <s v=" $-   "/>
    <n v="1759000000"/>
    <x v="9"/>
    <x v="27"/>
  </r>
  <r>
    <x v="277"/>
    <x v="2"/>
    <d v="2015-12-31T00:00:00"/>
    <n v="3183000000"/>
    <x v="1059"/>
    <n v="745000000"/>
    <s v=" $-   "/>
    <n v="2131000000"/>
    <x v="9"/>
    <x v="27"/>
  </r>
  <r>
    <x v="277"/>
    <x v="3"/>
    <d v="2016-12-31T00:00:00"/>
    <n v="3491000000"/>
    <x v="1060"/>
    <n v="233000000"/>
    <s v=" $-   "/>
    <n v="2454000000"/>
    <x v="9"/>
    <x v="27"/>
  </r>
  <r>
    <x v="278"/>
    <x v="0"/>
    <d v="2012-12-31T00:00:00"/>
    <n v="3023000000"/>
    <x v="1061"/>
    <n v="832000000"/>
    <s v=" $-   "/>
    <n v="104000000"/>
    <x v="6"/>
    <x v="97"/>
  </r>
  <r>
    <x v="278"/>
    <x v="1"/>
    <d v="2013-12-31T00:00:00"/>
    <n v="3100000000"/>
    <x v="1062"/>
    <n v="1054000000"/>
    <s v=" $-   "/>
    <n v="122000000"/>
    <x v="6"/>
    <x v="97"/>
  </r>
  <r>
    <x v="278"/>
    <x v="2"/>
    <d v="2014-12-31T00:00:00"/>
    <n v="3383000000"/>
    <x v="1063"/>
    <n v="1095000000"/>
    <s v=" $-   "/>
    <n v="137000000"/>
    <x v="6"/>
    <x v="97"/>
  </r>
  <r>
    <x v="278"/>
    <x v="3"/>
    <d v="2015-12-31T00:00:00"/>
    <n v="3292000000"/>
    <x v="1064"/>
    <n v="1050000000"/>
    <s v=" $-   "/>
    <n v="138000000"/>
    <x v="6"/>
    <x v="97"/>
  </r>
  <r>
    <x v="279"/>
    <x v="0"/>
    <d v="2012-12-31T00:00:00"/>
    <n v="14256000000"/>
    <x v="1065"/>
    <n v="1186000000"/>
    <s v=" $-   "/>
    <n v="1518000000"/>
    <x v="5"/>
    <x v="10"/>
  </r>
  <r>
    <x v="279"/>
    <x v="1"/>
    <d v="2013-12-31T00:00:00"/>
    <n v="15136000000"/>
    <x v="1066"/>
    <n v="1280000000"/>
    <s v=" $-   "/>
    <n v="2163000000"/>
    <x v="5"/>
    <x v="10"/>
  </r>
  <r>
    <x v="279"/>
    <x v="2"/>
    <d v="2014-12-31T00:00:00"/>
    <n v="17021000000"/>
    <x v="1067"/>
    <n v="1324000000"/>
    <s v=" $-   "/>
    <n v="2551000000"/>
    <x v="5"/>
    <x v="10"/>
  </r>
  <r>
    <x v="279"/>
    <x v="3"/>
    <d v="2015-12-31T00:00:00"/>
    <n v="17486000000"/>
    <x v="1068"/>
    <n v="1399000000"/>
    <s v=" $-   "/>
    <n v="2831000000"/>
    <x v="5"/>
    <x v="10"/>
  </r>
  <r>
    <x v="280"/>
    <x v="0"/>
    <d v="2012-12-31T00:00:00"/>
    <n v="9964000000"/>
    <x v="1069"/>
    <n v="757000000"/>
    <n v="704000000"/>
    <n v="1032000000"/>
    <x v="8"/>
    <x v="103"/>
  </r>
  <r>
    <x v="280"/>
    <x v="1"/>
    <d v="2013-12-31T00:00:00"/>
    <n v="8414000000"/>
    <x v="1070"/>
    <n v="584000000"/>
    <n v="469000000"/>
    <n v="1362000000"/>
    <x v="8"/>
    <x v="103"/>
  </r>
  <r>
    <x v="280"/>
    <x v="2"/>
    <d v="2014-12-31T00:00:00"/>
    <n v="7292000000"/>
    <x v="1071"/>
    <n v="545000000"/>
    <n v="325000000"/>
    <n v="1229000000"/>
    <x v="8"/>
    <x v="103"/>
  </r>
  <r>
    <x v="280"/>
    <x v="3"/>
    <d v="2015-12-31T00:00:00"/>
    <n v="7729000000"/>
    <x v="1072"/>
    <n v="670000000"/>
    <n v="289000000"/>
    <n v="1239000000"/>
    <x v="8"/>
    <x v="103"/>
  </r>
  <r>
    <x v="281"/>
    <x v="0"/>
    <d v="2013-12-31T00:00:00"/>
    <n v="4374562000"/>
    <x v="1073"/>
    <n v="650243000"/>
    <n v="378769000"/>
    <s v=" $-   "/>
    <x v="2"/>
    <x v="16"/>
  </r>
  <r>
    <x v="281"/>
    <x v="1"/>
    <d v="2014-12-31T00:00:00"/>
    <n v="5504656000"/>
    <x v="1074"/>
    <n v="876927000"/>
    <n v="472321000"/>
    <s v=" $-   "/>
    <x v="2"/>
    <x v="16"/>
  </r>
  <r>
    <x v="281"/>
    <x v="2"/>
    <d v="2015-12-31T00:00:00"/>
    <n v="6779511000"/>
    <x v="1075"/>
    <n v="1231421000"/>
    <n v="650788000"/>
    <s v=" $-   "/>
    <x v="2"/>
    <x v="16"/>
  </r>
  <r>
    <x v="281"/>
    <x v="3"/>
    <d v="2016-12-31T00:00:00"/>
    <n v="8830669000"/>
    <x v="1076"/>
    <n v="1568877000"/>
    <n v="852098000"/>
    <s v=" $-   "/>
    <x v="2"/>
    <x v="16"/>
  </r>
  <r>
    <x v="282"/>
    <x v="0"/>
    <d v="2012-12-31T00:00:00"/>
    <n v="1562000000"/>
    <x v="1077"/>
    <n v="311000000"/>
    <s v=" $-   "/>
    <n v="704000000"/>
    <x v="9"/>
    <x v="27"/>
  </r>
  <r>
    <x v="282"/>
    <x v="1"/>
    <d v="2013-12-31T00:00:00"/>
    <n v="1857000000"/>
    <x v="1078"/>
    <n v="311000000"/>
    <s v=" $-   "/>
    <n v="685000000"/>
    <x v="9"/>
    <x v="27"/>
  </r>
  <r>
    <x v="282"/>
    <x v="2"/>
    <d v="2014-12-31T00:00:00"/>
    <n v="2288000000"/>
    <x v="1079"/>
    <n v="358000000"/>
    <s v=" $-   "/>
    <n v="870000000"/>
    <x v="9"/>
    <x v="27"/>
  </r>
  <r>
    <x v="282"/>
    <x v="3"/>
    <d v="2015-12-31T00:00:00"/>
    <n v="1557000000"/>
    <x v="1080"/>
    <n v="5204000000"/>
    <s v=" $-   "/>
    <n v="917000000"/>
    <x v="9"/>
    <x v="27"/>
  </r>
  <r>
    <x v="283"/>
    <x v="0"/>
    <d v="2013-05-31T00:00:00"/>
    <n v="25313000000"/>
    <x v="1081"/>
    <n v="7796000000"/>
    <s v=" $-   "/>
    <s v=" $-   "/>
    <x v="1"/>
    <x v="82"/>
  </r>
  <r>
    <x v="283"/>
    <x v="1"/>
    <d v="2014-05-31T00:00:00"/>
    <n v="27799000000"/>
    <x v="1082"/>
    <n v="8766000000"/>
    <s v=" $-   "/>
    <s v=" $-   "/>
    <x v="1"/>
    <x v="82"/>
  </r>
  <r>
    <x v="283"/>
    <x v="2"/>
    <d v="2015-05-31T00:00:00"/>
    <n v="30601000000"/>
    <x v="1083"/>
    <n v="9892000000"/>
    <s v=" $-   "/>
    <s v=" $-   "/>
    <x v="1"/>
    <x v="82"/>
  </r>
  <r>
    <x v="283"/>
    <x v="3"/>
    <d v="2016-05-31T00:00:00"/>
    <n v="32376000000"/>
    <x v="1084"/>
    <n v="10469000000"/>
    <s v=" $-   "/>
    <s v=" $-   "/>
    <x v="1"/>
    <x v="82"/>
  </r>
  <r>
    <x v="284"/>
    <x v="0"/>
    <d v="2013-12-31T00:00:00"/>
    <n v="5703000000"/>
    <x v="1085"/>
    <n v="1815000000"/>
    <s v=" $-   "/>
    <n v="510000000"/>
    <x v="0"/>
    <x v="68"/>
  </r>
  <r>
    <x v="284"/>
    <x v="1"/>
    <d v="2014-12-31T00:00:00"/>
    <n v="6288000000"/>
    <x v="1086"/>
    <n v="1917000000"/>
    <s v=" $-   "/>
    <n v="573000000"/>
    <x v="0"/>
    <x v="68"/>
  </r>
  <r>
    <x v="284"/>
    <x v="2"/>
    <d v="2015-12-31T00:00:00"/>
    <n v="6172000000"/>
    <x v="1087"/>
    <n v="1915000000"/>
    <s v=" $-   "/>
    <n v="574000000"/>
    <x v="0"/>
    <x v="68"/>
  </r>
  <r>
    <x v="284"/>
    <x v="3"/>
    <d v="2016-12-31T00:00:00"/>
    <n v="6309000000"/>
    <x v="1088"/>
    <n v="1851000000"/>
    <s v=" $-   "/>
    <n v="603000000"/>
    <x v="0"/>
    <x v="68"/>
  </r>
  <r>
    <x v="285"/>
    <x v="0"/>
    <d v="2012-12-31T00:00:00"/>
    <n v="17194000000"/>
    <x v="1089"/>
    <n v="1654000000"/>
    <s v=" $-   "/>
    <s v=" $-   "/>
    <x v="9"/>
    <x v="37"/>
  </r>
  <r>
    <x v="285"/>
    <x v="1"/>
    <d v="2013-12-31T00:00:00"/>
    <n v="19221000000"/>
    <x v="1090"/>
    <n v="1905000000"/>
    <s v=" $-   "/>
    <s v=" $-   "/>
    <x v="9"/>
    <x v="37"/>
  </r>
  <r>
    <x v="285"/>
    <x v="2"/>
    <d v="2014-12-31T00:00:00"/>
    <n v="21440000000"/>
    <x v="1091"/>
    <n v="2092000000"/>
    <s v=" $-   "/>
    <s v=" $-   "/>
    <x v="9"/>
    <x v="37"/>
  </r>
  <r>
    <x v="285"/>
    <x v="3"/>
    <d v="2015-12-31T00:00:00"/>
    <n v="14757000000"/>
    <x v="1092"/>
    <n v="1764000000"/>
    <s v=" $-   "/>
    <s v=" $-   "/>
    <x v="9"/>
    <x v="37"/>
  </r>
  <r>
    <x v="286"/>
    <x v="0"/>
    <d v="2013-12-31T00:00:00"/>
    <n v="11245000000"/>
    <x v="1093"/>
    <n v="3002000000"/>
    <s v=" $-   "/>
    <n v="916000000"/>
    <x v="0"/>
    <x v="59"/>
  </r>
  <r>
    <x v="286"/>
    <x v="1"/>
    <d v="2014-12-31T00:00:00"/>
    <n v="11624000000"/>
    <x v="1094"/>
    <n v="2897000000"/>
    <s v=" $-   "/>
    <n v="951000000"/>
    <x v="0"/>
    <x v="59"/>
  </r>
  <r>
    <x v="286"/>
    <x v="2"/>
    <d v="2015-12-31T00:00:00"/>
    <n v="10511000000"/>
    <x v="1095"/>
    <n v="2911000000"/>
    <s v=" $-   "/>
    <n v="1054000000"/>
    <x v="0"/>
    <x v="59"/>
  </r>
  <r>
    <x v="286"/>
    <x v="3"/>
    <d v="2016-12-31T00:00:00"/>
    <n v="9888000000"/>
    <x v="1096"/>
    <n v="2743000000"/>
    <s v=" $-   "/>
    <n v="1026000000"/>
    <x v="0"/>
    <x v="59"/>
  </r>
  <r>
    <x v="287"/>
    <x v="0"/>
    <d v="2013-04-26T00:00:00"/>
    <n v="6332400000"/>
    <x v="1097"/>
    <n v="2247400000"/>
    <n v="904200000"/>
    <s v=" $-   "/>
    <x v="2"/>
    <x v="16"/>
  </r>
  <r>
    <x v="287"/>
    <x v="1"/>
    <d v="2014-04-25T00:00:00"/>
    <n v="6325000000"/>
    <x v="1098"/>
    <n v="2179000000"/>
    <n v="918000000"/>
    <s v=" $-   "/>
    <x v="2"/>
    <x v="16"/>
  </r>
  <r>
    <x v="287"/>
    <x v="2"/>
    <d v="2015-04-24T00:00:00"/>
    <n v="6123000000"/>
    <x v="1099"/>
    <n v="2197000000"/>
    <n v="920000000"/>
    <s v=" $-   "/>
    <x v="2"/>
    <x v="16"/>
  </r>
  <r>
    <x v="287"/>
    <x v="3"/>
    <d v="2016-04-29T00:00:00"/>
    <n v="5546000000"/>
    <x v="220"/>
    <n v="2099000000"/>
    <n v="861000000"/>
    <s v=" $-   "/>
    <x v="2"/>
    <x v="16"/>
  </r>
  <r>
    <x v="288"/>
    <x v="0"/>
    <d v="2012-12-31T00:00:00"/>
    <n v="19429273000"/>
    <x v="1100"/>
    <n v="454900000"/>
    <s v=" $-   "/>
    <s v=" $-   "/>
    <x v="8"/>
    <x v="104"/>
  </r>
  <r>
    <x v="288"/>
    <x v="1"/>
    <d v="2013-12-31T00:00:00"/>
    <n v="19052046000"/>
    <x v="1101"/>
    <n v="467904000"/>
    <s v=" $-   "/>
    <s v=" $-   "/>
    <x v="8"/>
    <x v="104"/>
  </r>
  <r>
    <x v="288"/>
    <x v="2"/>
    <d v="2014-12-31T00:00:00"/>
    <n v="21105141000"/>
    <x v="1102"/>
    <n v="520805000"/>
    <s v=" $-   "/>
    <s v=" $-   "/>
    <x v="8"/>
    <x v="104"/>
  </r>
  <r>
    <x v="288"/>
    <x v="3"/>
    <d v="2015-12-31T00:00:00"/>
    <n v="16439276000"/>
    <x v="1103"/>
    <n v="458989000"/>
    <s v=" $-   "/>
    <s v=" $-   "/>
    <x v="8"/>
    <x v="104"/>
  </r>
  <r>
    <x v="289"/>
    <x v="0"/>
    <d v="2013-01-27T00:00:00"/>
    <n v="4280159000"/>
    <x v="1104"/>
    <n v="430822000"/>
    <n v="1147282000"/>
    <s v=" $-   "/>
    <x v="2"/>
    <x v="7"/>
  </r>
  <r>
    <x v="289"/>
    <x v="1"/>
    <d v="2014-01-26T00:00:00"/>
    <n v="4130000000"/>
    <x v="1105"/>
    <n v="436000000"/>
    <n v="1336000000"/>
    <s v=" $-   "/>
    <x v="2"/>
    <x v="7"/>
  </r>
  <r>
    <x v="289"/>
    <x v="2"/>
    <d v="2015-01-25T00:00:00"/>
    <n v="4682000000"/>
    <x v="1106"/>
    <n v="480000000"/>
    <n v="1360000000"/>
    <s v=" $-   "/>
    <x v="2"/>
    <x v="7"/>
  </r>
  <r>
    <x v="289"/>
    <x v="3"/>
    <d v="2016-01-31T00:00:00"/>
    <n v="5010000000"/>
    <x v="1107"/>
    <n v="602000000"/>
    <n v="1331000000"/>
    <s v=" $-   "/>
    <x v="2"/>
    <x v="7"/>
  </r>
  <r>
    <x v="290"/>
    <x v="0"/>
    <d v="2012-12-31T00:00:00"/>
    <n v="5508500000"/>
    <x v="1108"/>
    <n v="1403500000"/>
    <s v=" $-   "/>
    <s v=" $-   "/>
    <x v="1"/>
    <x v="105"/>
  </r>
  <r>
    <x v="290"/>
    <x v="1"/>
    <d v="2013-12-31T00:00:00"/>
    <n v="5607000000"/>
    <x v="1109"/>
    <n v="1399500000"/>
    <s v=" $-   "/>
    <s v=" $-   "/>
    <x v="1"/>
    <x v="105"/>
  </r>
  <r>
    <x v="290"/>
    <x v="2"/>
    <d v="2014-12-31T00:00:00"/>
    <n v="5727000000"/>
    <x v="1110"/>
    <n v="1545900000"/>
    <s v=" $-   "/>
    <s v=" $-   "/>
    <x v="1"/>
    <x v="105"/>
  </r>
  <r>
    <x v="290"/>
    <x v="3"/>
    <d v="2015-12-31T00:00:00"/>
    <n v="5915700000"/>
    <x v="1111"/>
    <n v="1626000000"/>
    <s v=" $-   "/>
    <s v=" $-   "/>
    <x v="1"/>
    <x v="105"/>
  </r>
  <r>
    <x v="291"/>
    <x v="0"/>
    <d v="2012-12-31T00:00:00"/>
    <n v="484581000"/>
    <x v="1112"/>
    <n v="38123000"/>
    <s v=" $-   "/>
    <n v="147515000"/>
    <x v="7"/>
    <x v="77"/>
  </r>
  <r>
    <x v="291"/>
    <x v="1"/>
    <d v="2013-12-31T00:00:00"/>
    <n v="780209000"/>
    <x v="1113"/>
    <n v="56881000"/>
    <s v=" $-   "/>
    <n v="306769000"/>
    <x v="7"/>
    <x v="77"/>
  </r>
  <r>
    <x v="291"/>
    <x v="2"/>
    <d v="2014-12-31T00:00:00"/>
    <n v="933505000"/>
    <x v="1114"/>
    <n v="51085000"/>
    <s v=" $-   "/>
    <n v="374661000"/>
    <x v="7"/>
    <x v="77"/>
  </r>
  <r>
    <x v="291"/>
    <x v="3"/>
    <d v="2015-12-31T00:00:00"/>
    <n v="1023285000"/>
    <x v="1115"/>
    <n v="49298000"/>
    <s v=" $-   "/>
    <n v="409215000"/>
    <x v="7"/>
    <x v="77"/>
  </r>
  <r>
    <x v="292"/>
    <x v="0"/>
    <d v="2012-12-31T00:00:00"/>
    <n v="10184121000"/>
    <x v="1116"/>
    <n v="491725000"/>
    <s v=" $-   "/>
    <n v="205334000"/>
    <x v="9"/>
    <x v="27"/>
  </r>
  <r>
    <x v="292"/>
    <x v="1"/>
    <d v="2013-12-31T00:00:00"/>
    <n v="11871879000"/>
    <x v="1117"/>
    <n v="541586000"/>
    <s v=" $-   "/>
    <n v="239343000"/>
    <x v="9"/>
    <x v="27"/>
  </r>
  <r>
    <x v="292"/>
    <x v="2"/>
    <d v="2014-12-31T00:00:00"/>
    <n v="12195091000"/>
    <x v="1118"/>
    <n v="674887000"/>
    <s v=" $-   "/>
    <n v="294684000"/>
    <x v="9"/>
    <x v="27"/>
  </r>
  <r>
    <x v="292"/>
    <x v="3"/>
    <d v="2015-12-31T00:00:00"/>
    <n v="7763206000"/>
    <x v="1119"/>
    <n v="693331000"/>
    <s v=" $-   "/>
    <n v="354620000"/>
    <x v="9"/>
    <x v="27"/>
  </r>
  <r>
    <x v="293"/>
    <x v="0"/>
    <d v="2014-12-31T00:00:00"/>
    <n v="15317800000"/>
    <x v="1120"/>
    <n v="477200000"/>
    <s v=" $-   "/>
    <n v="294400000"/>
    <x v="1"/>
    <x v="89"/>
  </r>
  <r>
    <x v="293"/>
    <x v="1"/>
    <d v="2015-12-31T00:00:00"/>
    <n v="15134400000"/>
    <x v="1121"/>
    <n v="431800000"/>
    <s v=" $-   "/>
    <n v="291100000"/>
    <x v="1"/>
    <x v="89"/>
  </r>
  <r>
    <x v="293"/>
    <x v="2"/>
    <d v="2016-12-31T00:00:00"/>
    <n v="15416900000"/>
    <x v="1122"/>
    <n v="443900000"/>
    <s v=" $-   "/>
    <n v="292900000"/>
    <x v="1"/>
    <x v="89"/>
  </r>
  <r>
    <x v="294"/>
    <x v="0"/>
    <d v="2012-12-31T00:00:00"/>
    <n v="6182184000"/>
    <x v="1123"/>
    <n v="2120025000"/>
    <s v=" $-   "/>
    <s v=" $-   "/>
    <x v="1"/>
    <x v="25"/>
  </r>
  <r>
    <x v="294"/>
    <x v="1"/>
    <d v="2013-12-31T00:00:00"/>
    <n v="6649237000"/>
    <x v="1124"/>
    <n v="2265516000"/>
    <s v=" $-   "/>
    <s v=" $-   "/>
    <x v="1"/>
    <x v="25"/>
  </r>
  <r>
    <x v="294"/>
    <x v="2"/>
    <d v="2014-12-31T00:00:00"/>
    <n v="7216081000"/>
    <x v="1125"/>
    <n v="2438527000"/>
    <s v=" $-   "/>
    <s v=" $-   "/>
    <x v="1"/>
    <x v="25"/>
  </r>
  <r>
    <x v="294"/>
    <x v="3"/>
    <d v="2015-12-31T00:00:00"/>
    <n v="7966674000"/>
    <x v="1126"/>
    <n v="2648622000"/>
    <s v=" $-   "/>
    <s v=" $-   "/>
    <x v="1"/>
    <x v="25"/>
  </r>
  <r>
    <x v="295"/>
    <x v="0"/>
    <d v="2012-12-31T00:00:00"/>
    <n v="20100000000"/>
    <x v="1127"/>
    <n v="1879000000"/>
    <s v=" $-   "/>
    <n v="3585000000"/>
    <x v="9"/>
    <x v="27"/>
  </r>
  <r>
    <x v="295"/>
    <x v="1"/>
    <d v="2013-12-31T00:00:00"/>
    <n v="20170000000"/>
    <x v="1128"/>
    <n v="2108000000"/>
    <s v=" $-   "/>
    <n v="4203000000"/>
    <x v="9"/>
    <x v="27"/>
  </r>
  <r>
    <x v="295"/>
    <x v="2"/>
    <d v="2014-12-31T00:00:00"/>
    <n v="19312000000"/>
    <x v="1129"/>
    <n v="2053000000"/>
    <s v=" $-   "/>
    <n v="4261000000"/>
    <x v="9"/>
    <x v="27"/>
  </r>
  <r>
    <x v="295"/>
    <x v="3"/>
    <d v="2015-12-31T00:00:00"/>
    <n v="12480000000"/>
    <x v="1130"/>
    <n v="1613000000"/>
    <s v=" $-   "/>
    <n v="4544000000"/>
    <x v="9"/>
    <x v="27"/>
  </r>
  <r>
    <x v="296"/>
    <x v="0"/>
    <d v="2012-12-31T00:00:00"/>
    <n v="1355300000"/>
    <x v="1131"/>
    <n v="803800000"/>
    <s v=" $-   "/>
    <n v="76000000"/>
    <x v="6"/>
    <x v="106"/>
  </r>
  <r>
    <x v="296"/>
    <x v="1"/>
    <d v="2013-12-31T00:00:00"/>
    <n v="1346100000"/>
    <x v="1132"/>
    <n v="812800000"/>
    <s v=" $-   "/>
    <n v="69900000"/>
    <x v="6"/>
    <x v="106"/>
  </r>
  <r>
    <x v="296"/>
    <x v="2"/>
    <d v="2014-12-31T00:00:00"/>
    <n v="1381400000"/>
    <x v="1133"/>
    <n v="816700000"/>
    <s v=" $-   "/>
    <n v="65400000"/>
    <x v="6"/>
    <x v="106"/>
  </r>
  <r>
    <x v="296"/>
    <x v="3"/>
    <d v="2015-12-31T00:00:00"/>
    <n v="1421300000"/>
    <x v="1134"/>
    <n v="836700000"/>
    <s v=" $-   "/>
    <n v="57300000"/>
    <x v="6"/>
    <x v="106"/>
  </r>
  <r>
    <x v="297"/>
    <x v="0"/>
    <d v="2012-12-31T00:00:00"/>
    <n v="3823713000"/>
    <x v="1135"/>
    <n v="1489735000"/>
    <n v="114250000"/>
    <s v=" $-   "/>
    <x v="0"/>
    <x v="107"/>
  </r>
  <r>
    <x v="297"/>
    <x v="1"/>
    <d v="2013-12-31T00:00:00"/>
    <n v="3791335000"/>
    <x v="1136"/>
    <n v="1420096000"/>
    <n v="110412000"/>
    <s v=" $-   "/>
    <x v="0"/>
    <x v="107"/>
  </r>
  <r>
    <x v="297"/>
    <x v="2"/>
    <d v="2014-12-31T00:00:00"/>
    <n v="3821504000"/>
    <x v="1137"/>
    <n v="1378400000"/>
    <n v="109931000"/>
    <s v=" $-   "/>
    <x v="0"/>
    <x v="107"/>
  </r>
  <r>
    <x v="297"/>
    <x v="3"/>
    <d v="2015-12-31T00:00:00"/>
    <n v="3578060000"/>
    <x v="1138"/>
    <n v="1279961000"/>
    <n v="110156000"/>
    <s v=" $-   "/>
    <x v="0"/>
    <x v="107"/>
  </r>
  <r>
    <x v="298"/>
    <x v="0"/>
    <d v="2012-12-31T00:00:00"/>
    <n v="16596800000"/>
    <x v="1139"/>
    <n v="571600000"/>
    <n v="279300000"/>
    <n v="517400000"/>
    <x v="0"/>
    <x v="41"/>
  </r>
  <r>
    <x v="298"/>
    <x v="1"/>
    <d v="2013-12-31T00:00:00"/>
    <n v="16661000000"/>
    <x v="1140"/>
    <n v="559500000"/>
    <n v="251400000"/>
    <n v="571700000"/>
    <x v="0"/>
    <x v="41"/>
  </r>
  <r>
    <x v="298"/>
    <x v="2"/>
    <d v="2014-12-31T00:00:00"/>
    <n v="18534400000"/>
    <x v="1141"/>
    <n v="561400000"/>
    <n v="215600000"/>
    <n v="588500000"/>
    <x v="0"/>
    <x v="41"/>
  </r>
  <r>
    <x v="298"/>
    <x v="3"/>
    <d v="2015-12-31T00:00:00"/>
    <n v="18671300000"/>
    <x v="1142"/>
    <n v="541500000"/>
    <n v="239800000"/>
    <n v="583700000"/>
    <x v="0"/>
    <x v="41"/>
  </r>
  <r>
    <x v="299"/>
    <x v="0"/>
    <d v="2013-12-31T00:00:00"/>
    <n v="15598000000"/>
    <x v="1143"/>
    <s v=" $-   "/>
    <s v=" $-   "/>
    <n v="2077000000"/>
    <x v="5"/>
    <x v="10"/>
  </r>
  <r>
    <x v="299"/>
    <x v="1"/>
    <d v="2014-12-31T00:00:00"/>
    <n v="17090000000"/>
    <x v="1144"/>
    <s v=" $-   "/>
    <s v=" $-   "/>
    <n v="2433000000"/>
    <x v="5"/>
    <x v="10"/>
  </r>
  <r>
    <x v="299"/>
    <x v="2"/>
    <d v="2015-12-31T00:00:00"/>
    <n v="16833000000"/>
    <x v="1145"/>
    <s v=" $-   "/>
    <s v=" $-   "/>
    <n v="2612000000"/>
    <x v="5"/>
    <x v="10"/>
  </r>
  <r>
    <x v="299"/>
    <x v="3"/>
    <d v="2016-12-31T00:00:00"/>
    <n v="17666000000"/>
    <x v="1146"/>
    <s v=" $-   "/>
    <s v=" $-   "/>
    <n v="2755000000"/>
    <x v="5"/>
    <x v="10"/>
  </r>
  <r>
    <x v="300"/>
    <x v="0"/>
    <d v="2012-12-31T00:00:00"/>
    <n v="5260956000"/>
    <x v="1147"/>
    <n v="2188747000"/>
    <s v=" $-   "/>
    <n v="65141000"/>
    <x v="1"/>
    <x v="24"/>
  </r>
  <r>
    <x v="300"/>
    <x v="1"/>
    <d v="2013-12-31T00:00:00"/>
    <n v="6793306000"/>
    <x v="1148"/>
    <n v="3185497000"/>
    <s v=" $-   "/>
    <n v="117975000"/>
    <x v="1"/>
    <x v="24"/>
  </r>
  <r>
    <x v="300"/>
    <x v="2"/>
    <d v="2014-12-31T00:00:00"/>
    <n v="8441971000"/>
    <x v="1149"/>
    <n v="4302998000"/>
    <s v=" $-   "/>
    <n v="207820000"/>
    <x v="1"/>
    <x v="24"/>
  </r>
  <r>
    <x v="300"/>
    <x v="3"/>
    <d v="2015-12-31T00:00:00"/>
    <n v="9223987000"/>
    <x v="1150"/>
    <n v="5060406000"/>
    <s v=" $-   "/>
    <n v="272494000"/>
    <x v="1"/>
    <x v="24"/>
  </r>
  <r>
    <x v="301"/>
    <x v="0"/>
    <d v="2013-04-27T00:00:00"/>
    <n v="3637212000"/>
    <x v="1151"/>
    <s v=" $-   "/>
    <s v=" $-   "/>
    <s v=" $-   "/>
    <x v="3"/>
    <x v="54"/>
  </r>
  <r>
    <x v="301"/>
    <x v="1"/>
    <d v="2014-04-26T00:00:00"/>
    <n v="3585141000"/>
    <x v="1152"/>
    <s v=" $-   "/>
    <s v=" $-   "/>
    <s v=" $-   "/>
    <x v="3"/>
    <x v="54"/>
  </r>
  <r>
    <x v="301"/>
    <x v="2"/>
    <d v="2015-04-25T00:00:00"/>
    <n v="3910865000"/>
    <x v="1153"/>
    <s v=" $-   "/>
    <s v=" $-   "/>
    <s v=" $-   "/>
    <x v="3"/>
    <x v="54"/>
  </r>
  <r>
    <x v="301"/>
    <x v="3"/>
    <d v="2016-04-30T00:00:00"/>
    <n v="5386703000"/>
    <x v="1154"/>
    <s v=" $-   "/>
    <s v=" $-   "/>
    <s v=" $-   "/>
    <x v="3"/>
    <x v="54"/>
  </r>
  <r>
    <x v="302"/>
    <x v="0"/>
    <d v="2012-12-31T00:00:00"/>
    <n v="9781000000"/>
    <x v="1155"/>
    <n v="98000000"/>
    <s v=" $-   "/>
    <n v="1054000000"/>
    <x v="5"/>
    <x v="11"/>
  </r>
  <r>
    <x v="302"/>
    <x v="1"/>
    <d v="2013-12-31T00:00:00"/>
    <n v="9968000000"/>
    <x v="1156"/>
    <n v="68000000"/>
    <s v=" $-   "/>
    <n v="1178000000"/>
    <x v="5"/>
    <x v="11"/>
  </r>
  <r>
    <x v="302"/>
    <x v="2"/>
    <d v="2014-12-31T00:00:00"/>
    <n v="10886000000"/>
    <x v="1157"/>
    <s v=" $-   "/>
    <s v=" $-   "/>
    <n v="1227000000"/>
    <x v="5"/>
    <x v="11"/>
  </r>
  <r>
    <x v="302"/>
    <x v="3"/>
    <d v="2015-12-31T00:00:00"/>
    <n v="10415000000"/>
    <x v="1158"/>
    <s v=" $-   "/>
    <s v=" $-   "/>
    <n v="1214000000"/>
    <x v="5"/>
    <x v="11"/>
  </r>
  <r>
    <x v="303"/>
    <x v="0"/>
    <d v="2013-12-28T00:00:00"/>
    <n v="66415000000"/>
    <x v="1159"/>
    <n v="25357000000"/>
    <s v=" $-   "/>
    <n v="110000000"/>
    <x v="4"/>
    <x v="69"/>
  </r>
  <r>
    <x v="303"/>
    <x v="1"/>
    <d v="2014-12-27T00:00:00"/>
    <n v="66683000000"/>
    <x v="1160"/>
    <n v="25772000000"/>
    <s v=" $-   "/>
    <n v="92000000"/>
    <x v="4"/>
    <x v="69"/>
  </r>
  <r>
    <x v="303"/>
    <x v="2"/>
    <d v="2015-12-26T00:00:00"/>
    <n v="63056000000"/>
    <x v="1161"/>
    <n v="24538000000"/>
    <s v=" $-   "/>
    <n v="75000000"/>
    <x v="4"/>
    <x v="69"/>
  </r>
  <r>
    <x v="303"/>
    <x v="3"/>
    <d v="2016-12-31T00:00:00"/>
    <n v="62799000000"/>
    <x v="1162"/>
    <n v="24735000000"/>
    <s v=" $-   "/>
    <n v="70000000"/>
    <x v="4"/>
    <x v="69"/>
  </r>
  <r>
    <x v="304"/>
    <x v="0"/>
    <d v="2012-12-31T00:00:00"/>
    <n v="54657000000"/>
    <x v="1163"/>
    <n v="15171000000"/>
    <n v="7482000000"/>
    <n v="5109000000"/>
    <x v="3"/>
    <x v="3"/>
  </r>
  <r>
    <x v="304"/>
    <x v="1"/>
    <d v="2013-12-31T00:00:00"/>
    <n v="51584000000"/>
    <x v="1164"/>
    <n v="14355000000"/>
    <n v="6678000000"/>
    <n v="4599000000"/>
    <x v="3"/>
    <x v="3"/>
  </r>
  <r>
    <x v="304"/>
    <x v="2"/>
    <d v="2014-12-31T00:00:00"/>
    <n v="49605000000"/>
    <x v="1165"/>
    <n v="14097000000"/>
    <n v="8393000000"/>
    <n v="4039000000"/>
    <x v="3"/>
    <x v="3"/>
  </r>
  <r>
    <x v="304"/>
    <x v="3"/>
    <d v="2015-12-31T00:00:00"/>
    <n v="48851000000"/>
    <x v="1166"/>
    <n v="14809000000"/>
    <n v="7690000000"/>
    <n v="3728000000"/>
    <x v="3"/>
    <x v="3"/>
  </r>
  <r>
    <x v="305"/>
    <x v="0"/>
    <d v="2013-12-31T00:00:00"/>
    <n v="9289500000"/>
    <x v="1167"/>
    <n v="189000000"/>
    <s v=" $-   "/>
    <n v="3292900000"/>
    <x v="6"/>
    <x v="97"/>
  </r>
  <r>
    <x v="305"/>
    <x v="1"/>
    <d v="2014-12-31T00:00:00"/>
    <n v="10477600000"/>
    <x v="1168"/>
    <n v="177400000"/>
    <s v=" $-   "/>
    <n v="3574300000"/>
    <x v="6"/>
    <x v="97"/>
  </r>
  <r>
    <x v="305"/>
    <x v="2"/>
    <d v="2015-12-31T00:00:00"/>
    <n v="11964400000"/>
    <x v="1169"/>
    <n v="163500000"/>
    <s v=" $-   "/>
    <n v="3672400000"/>
    <x v="6"/>
    <x v="97"/>
  </r>
  <r>
    <x v="305"/>
    <x v="3"/>
    <d v="2016-12-31T00:00:00"/>
    <n v="12394100000"/>
    <x v="1170"/>
    <n v="156600000"/>
    <s v=" $-   "/>
    <n v="3732600000"/>
    <x v="6"/>
    <x v="97"/>
  </r>
  <r>
    <x v="306"/>
    <x v="0"/>
    <d v="2013-12-31T00:00:00"/>
    <n v="2104745000"/>
    <x v="1171"/>
    <n v="346393000"/>
    <n v="859947000"/>
    <s v=" $-   "/>
    <x v="4"/>
    <x v="56"/>
  </r>
  <r>
    <x v="306"/>
    <x v="1"/>
    <d v="2014-12-31T00:00:00"/>
    <n v="2819557000"/>
    <x v="1172"/>
    <n v="519267000"/>
    <n v="1271353000"/>
    <s v=" $-   "/>
    <x v="4"/>
    <x v="56"/>
  </r>
  <r>
    <x v="306"/>
    <x v="2"/>
    <d v="2015-12-31T00:00:00"/>
    <n v="4103728000"/>
    <x v="1173"/>
    <n v="838526000"/>
    <n v="1620577000"/>
    <s v=" $-   "/>
    <x v="4"/>
    <x v="56"/>
  </r>
  <r>
    <x v="306"/>
    <x v="3"/>
    <d v="2016-12-31T00:00:00"/>
    <n v="4860427000"/>
    <x v="1174"/>
    <n v="1177697000"/>
    <n v="2052295000"/>
    <s v=" $-   "/>
    <x v="4"/>
    <x v="56"/>
  </r>
  <r>
    <x v="307"/>
    <x v="0"/>
    <d v="2012-12-31T00:00:00"/>
    <n v="17083900000"/>
    <x v="1175"/>
    <n v="15400000"/>
    <s v=" $-   "/>
    <n v="36100000"/>
    <x v="6"/>
    <x v="13"/>
  </r>
  <r>
    <x v="307"/>
    <x v="1"/>
    <d v="2013-12-31T00:00:00"/>
    <n v="18170900000"/>
    <x v="1176"/>
    <n v="18800000"/>
    <s v=" $-   "/>
    <n v="38800000"/>
    <x v="6"/>
    <x v="13"/>
  </r>
  <r>
    <x v="307"/>
    <x v="2"/>
    <d v="2014-12-31T00:00:00"/>
    <n v="19391400000"/>
    <x v="1177"/>
    <n v="18900000"/>
    <s v=" $-   "/>
    <n v="50900000"/>
    <x v="6"/>
    <x v="13"/>
  </r>
  <r>
    <x v="307"/>
    <x v="3"/>
    <d v="2015-12-31T00:00:00"/>
    <n v="20853800000"/>
    <x v="1178"/>
    <n v="22800000"/>
    <s v=" $-   "/>
    <n v="77500000"/>
    <x v="6"/>
    <x v="13"/>
  </r>
  <r>
    <x v="308"/>
    <x v="0"/>
    <d v="2013-06-30T00:00:00"/>
    <n v="13015704000"/>
    <x v="1179"/>
    <n v="1554973000"/>
    <s v=" $-   "/>
    <s v=" $-   "/>
    <x v="0"/>
    <x v="53"/>
  </r>
  <r>
    <x v="308"/>
    <x v="1"/>
    <d v="2014-06-30T00:00:00"/>
    <n v="13215971000"/>
    <x v="1180"/>
    <n v="1633992000"/>
    <s v=" $-   "/>
    <s v=" $-   "/>
    <x v="0"/>
    <x v="53"/>
  </r>
  <r>
    <x v="308"/>
    <x v="2"/>
    <d v="2015-06-30T00:00:00"/>
    <n v="12711744000"/>
    <x v="1181"/>
    <n v="1544746000"/>
    <s v=" $-   "/>
    <s v=" $-   "/>
    <x v="0"/>
    <x v="53"/>
  </r>
  <r>
    <x v="308"/>
    <x v="3"/>
    <d v="2016-06-30T00:00:00"/>
    <n v="11360753000"/>
    <x v="1182"/>
    <n v="1359360000"/>
    <s v=" $-   "/>
    <s v=" $-   "/>
    <x v="0"/>
    <x v="53"/>
  </r>
  <r>
    <x v="309"/>
    <x v="0"/>
    <d v="2013-12-31T00:00:00"/>
    <n v="5679595000"/>
    <x v="1183"/>
    <n v="568500000"/>
    <s v=" $-   "/>
    <s v=" $-   "/>
    <x v="1"/>
    <x v="66"/>
  </r>
  <r>
    <x v="309"/>
    <x v="1"/>
    <d v="2014-12-31T00:00:00"/>
    <n v="5822363000"/>
    <x v="1184"/>
    <n v="861390000"/>
    <s v=" $-   "/>
    <s v=" $-   "/>
    <x v="1"/>
    <x v="66"/>
  </r>
  <r>
    <x v="309"/>
    <x v="2"/>
    <d v="2015-12-31T00:00:00"/>
    <n v="5981964000"/>
    <x v="1185"/>
    <n v="794728000"/>
    <s v=" $-   "/>
    <s v=" $-   "/>
    <x v="1"/>
    <x v="66"/>
  </r>
  <r>
    <x v="309"/>
    <x v="3"/>
    <d v="2016-12-31T00:00:00"/>
    <n v="7668476000"/>
    <x v="1186"/>
    <n v="957150000"/>
    <s v=" $-   "/>
    <s v=" $-   "/>
    <x v="1"/>
    <x v="66"/>
  </r>
  <r>
    <x v="310"/>
    <x v="0"/>
    <d v="2012-12-30T00:00:00"/>
    <n v="2105188000"/>
    <x v="1187"/>
    <n v="627370000"/>
    <n v="131835000"/>
    <s v=" $-   "/>
    <x v="3"/>
    <x v="5"/>
  </r>
  <r>
    <x v="310"/>
    <x v="1"/>
    <d v="2013-12-29T00:00:00"/>
    <n v="2157586000"/>
    <x v="1188"/>
    <n v="581898000"/>
    <n v="132400000"/>
    <s v=" $-   "/>
    <x v="3"/>
    <x v="5"/>
  </r>
  <r>
    <x v="310"/>
    <x v="2"/>
    <d v="2014-12-28T00:00:00"/>
    <n v="2237219000"/>
    <x v="1189"/>
    <n v="659335000"/>
    <n v="121141000"/>
    <s v=" $-   "/>
    <x v="3"/>
    <x v="5"/>
  </r>
  <r>
    <x v="310"/>
    <x v="3"/>
    <d v="2016-01-03T00:00:00"/>
    <n v="2262359000"/>
    <x v="1190"/>
    <n v="598848000"/>
    <n v="125928000"/>
    <s v=" $-   "/>
    <x v="3"/>
    <x v="5"/>
  </r>
  <r>
    <x v="311"/>
    <x v="0"/>
    <d v="2013-12-31T00:00:00"/>
    <n v="80029000000"/>
    <x v="1191"/>
    <n v="6890000000"/>
    <s v=" $-   "/>
    <n v="93000000"/>
    <x v="4"/>
    <x v="101"/>
  </r>
  <r>
    <x v="311"/>
    <x v="1"/>
    <d v="2014-12-31T00:00:00"/>
    <n v="80106000000"/>
    <x v="1192"/>
    <n v="7001000000"/>
    <s v=" $-   "/>
    <n v="93000000"/>
    <x v="4"/>
    <x v="101"/>
  </r>
  <r>
    <x v="311"/>
    <x v="2"/>
    <d v="2015-12-31T00:00:00"/>
    <n v="73908000000"/>
    <x v="1193"/>
    <n v="6656000000"/>
    <s v=" $-   "/>
    <n v="82000000"/>
    <x v="4"/>
    <x v="101"/>
  </r>
  <r>
    <x v="311"/>
    <x v="3"/>
    <d v="2016-12-31T00:00:00"/>
    <n v="74953000000"/>
    <x v="1194"/>
    <n v="6405000000"/>
    <s v=" $-   "/>
    <n v="74000000"/>
    <x v="4"/>
    <x v="101"/>
  </r>
  <r>
    <x v="312"/>
    <x v="0"/>
    <d v="2012-12-31T00:00:00"/>
    <n v="16606000000"/>
    <x v="1195"/>
    <n v="10486000000"/>
    <s v=" $-   "/>
    <n v="987000000"/>
    <x v="6"/>
    <x v="35"/>
  </r>
  <r>
    <x v="312"/>
    <x v="1"/>
    <d v="2013-12-31T00:00:00"/>
    <n v="16872000000"/>
    <x v="1196"/>
    <n v="9681000000"/>
    <s v=" $-   "/>
    <n v="643000000"/>
    <x v="6"/>
    <x v="35"/>
  </r>
  <r>
    <x v="312"/>
    <x v="2"/>
    <d v="2014-12-31T00:00:00"/>
    <n v="16281000000"/>
    <x v="1197"/>
    <n v="9488000000"/>
    <s v=" $-   "/>
    <n v="273000000"/>
    <x v="6"/>
    <x v="35"/>
  </r>
  <r>
    <x v="312"/>
    <x v="3"/>
    <d v="2015-12-31T00:00:00"/>
    <n v="16270000000"/>
    <x v="1198"/>
    <n v="9463000000"/>
    <s v=" $-   "/>
    <n v="255000000"/>
    <x v="6"/>
    <x v="35"/>
  </r>
  <r>
    <x v="313"/>
    <x v="0"/>
    <d v="2012-12-31T00:00:00"/>
    <n v="4306800000"/>
    <x v="1199"/>
    <n v="1117700000"/>
    <n v="92300000"/>
    <s v=" $-   "/>
    <x v="0"/>
    <x v="52"/>
  </r>
  <r>
    <x v="313"/>
    <x v="1"/>
    <d v="2013-12-31T00:00:00"/>
    <n v="6999700000"/>
    <x v="1200"/>
    <n v="1493700000"/>
    <n v="122800000"/>
    <s v=" $-   "/>
    <x v="0"/>
    <x v="52"/>
  </r>
  <r>
    <x v="313"/>
    <x v="2"/>
    <d v="2014-12-31T00:00:00"/>
    <n v="7039000000"/>
    <x v="1201"/>
    <n v="1493800000"/>
    <n v="117300000"/>
    <s v=" $-   "/>
    <x v="0"/>
    <x v="52"/>
  </r>
  <r>
    <x v="313"/>
    <x v="3"/>
    <d v="2015-12-31T00:00:00"/>
    <n v="6449000000"/>
    <x v="1202"/>
    <n v="1334300000"/>
    <n v="119600000"/>
    <s v=" $-   "/>
    <x v="0"/>
    <x v="52"/>
  </r>
  <r>
    <x v="314"/>
    <x v="0"/>
    <d v="2012-12-31T00:00:00"/>
    <n v="3301804000"/>
    <x v="1203"/>
    <n v="166154000"/>
    <s v=" $-   "/>
    <n v="404336000"/>
    <x v="5"/>
    <x v="10"/>
  </r>
  <r>
    <x v="314"/>
    <x v="1"/>
    <d v="2013-12-31T00:00:00"/>
    <n v="3454628000"/>
    <x v="1204"/>
    <n v="172161000"/>
    <s v=" $-   "/>
    <n v="415708000"/>
    <x v="5"/>
    <x v="10"/>
  </r>
  <r>
    <x v="314"/>
    <x v="2"/>
    <d v="2014-12-31T00:00:00"/>
    <n v="3491632000"/>
    <x v="1205"/>
    <n v="175178000"/>
    <s v=" $-   "/>
    <n v="417358000"/>
    <x v="5"/>
    <x v="10"/>
  </r>
  <r>
    <x v="314"/>
    <x v="3"/>
    <d v="2015-12-31T00:00:00"/>
    <n v="3495443000"/>
    <x v="1206"/>
    <n v="176744000"/>
    <s v=" $-   "/>
    <n v="494422000"/>
    <x v="5"/>
    <x v="10"/>
  </r>
  <r>
    <x v="315"/>
    <x v="0"/>
    <d v="2013-12-31T00:00:00"/>
    <n v="14265000000"/>
    <x v="1207"/>
    <n v="3486000000"/>
    <n v="463000000"/>
    <n v="452000000"/>
    <x v="8"/>
    <x v="63"/>
  </r>
  <r>
    <x v="315"/>
    <x v="1"/>
    <d v="2014-12-31T00:00:00"/>
    <n v="14791000000"/>
    <x v="1208"/>
    <n v="4013000000"/>
    <n v="483000000"/>
    <n v="450000000"/>
    <x v="8"/>
    <x v="63"/>
  </r>
  <r>
    <x v="315"/>
    <x v="2"/>
    <d v="2015-12-31T00:00:00"/>
    <n v="14766000000"/>
    <x v="1209"/>
    <n v="3624000000"/>
    <n v="476000000"/>
    <n v="471000000"/>
    <x v="8"/>
    <x v="63"/>
  </r>
  <r>
    <x v="315"/>
    <x v="3"/>
    <d v="2016-12-31T00:00:00"/>
    <n v="14751000000"/>
    <x v="1210"/>
    <n v="4630000000"/>
    <n v="466000000"/>
    <n v="462000000"/>
    <x v="8"/>
    <x v="63"/>
  </r>
  <r>
    <x v="316"/>
    <x v="0"/>
    <d v="2012-12-31T00:00:00"/>
    <n v="12132000000"/>
    <x v="1211"/>
    <n v="3143000000"/>
    <s v=" $-   "/>
    <n v="1087000000"/>
    <x v="5"/>
    <x v="11"/>
  </r>
  <r>
    <x v="316"/>
    <x v="1"/>
    <d v="2013-12-31T00:00:00"/>
    <n v="7263000000"/>
    <x v="1212"/>
    <n v="2108000000"/>
    <s v=" $-   "/>
    <n v="843000000"/>
    <x v="5"/>
    <x v="11"/>
  </r>
  <r>
    <x v="316"/>
    <x v="2"/>
    <d v="2014-12-31T00:00:00"/>
    <n v="7852000000"/>
    <x v="1213"/>
    <n v="2173000000"/>
    <s v=" $-   "/>
    <n v="923000000"/>
    <x v="5"/>
    <x v="11"/>
  </r>
  <r>
    <x v="316"/>
    <x v="3"/>
    <d v="2015-12-31T00:00:00"/>
    <n v="7669000000"/>
    <x v="1214"/>
    <n v="2237000000"/>
    <s v=" $-   "/>
    <n v="883000000"/>
    <x v="5"/>
    <x v="11"/>
  </r>
  <r>
    <x v="317"/>
    <x v="0"/>
    <d v="2012-12-31T00:00:00"/>
    <n v="84847000000"/>
    <x v="1215"/>
    <n v="17504000000"/>
    <s v=" $-   "/>
    <s v=" $-   "/>
    <x v="6"/>
    <x v="97"/>
  </r>
  <r>
    <x v="317"/>
    <x v="1"/>
    <d v="2013-12-31T00:00:00"/>
    <n v="41461000000"/>
    <x v="1216"/>
    <n v="16172000000"/>
    <s v=" $-   "/>
    <s v=" $-   "/>
    <x v="6"/>
    <x v="97"/>
  </r>
  <r>
    <x v="317"/>
    <x v="2"/>
    <d v="2014-12-31T00:00:00"/>
    <n v="54105000000"/>
    <x v="1217"/>
    <n v="18786000000"/>
    <s v=" $-   "/>
    <s v=" $-   "/>
    <x v="6"/>
    <x v="97"/>
  </r>
  <r>
    <x v="317"/>
    <x v="3"/>
    <d v="2015-12-31T00:00:00"/>
    <n v="57119000000"/>
    <x v="1218"/>
    <n v="16603000000"/>
    <s v=" $-   "/>
    <s v=" $-   "/>
    <x v="6"/>
    <x v="97"/>
  </r>
  <r>
    <x v="318"/>
    <x v="0"/>
    <d v="2012-12-31T00:00:00"/>
    <n v="179290000000"/>
    <x v="1219"/>
    <n v="15443000000"/>
    <s v=" $-   "/>
    <n v="931000000"/>
    <x v="9"/>
    <x v="92"/>
  </r>
  <r>
    <x v="318"/>
    <x v="1"/>
    <d v="2013-12-31T00:00:00"/>
    <n v="171596000000"/>
    <x v="1220"/>
    <n v="15597000000"/>
    <s v=" $-   "/>
    <n v="971000000"/>
    <x v="9"/>
    <x v="92"/>
  </r>
  <r>
    <x v="318"/>
    <x v="2"/>
    <d v="2014-12-31T00:00:00"/>
    <n v="161212000000"/>
    <x v="1221"/>
    <n v="16703000000"/>
    <s v=" $-   "/>
    <n v="1019000000"/>
    <x v="9"/>
    <x v="92"/>
  </r>
  <r>
    <x v="318"/>
    <x v="3"/>
    <d v="2015-12-31T00:00:00"/>
    <n v="98975000000"/>
    <x v="1222"/>
    <n v="15747000000"/>
    <s v=" $-   "/>
    <n v="1099000000"/>
    <x v="9"/>
    <x v="92"/>
  </r>
  <r>
    <x v="319"/>
    <x v="0"/>
    <d v="2013-02-03T00:00:00"/>
    <n v="6043000000"/>
    <x v="1223"/>
    <n v="2594300000"/>
    <s v=" $-   "/>
    <s v=" $-   "/>
    <x v="1"/>
    <x v="82"/>
  </r>
  <r>
    <x v="319"/>
    <x v="1"/>
    <d v="2014-02-02T00:00:00"/>
    <n v="8186400000"/>
    <x v="1224"/>
    <n v="3673500000"/>
    <s v=" $-   "/>
    <s v=" $-   "/>
    <x v="1"/>
    <x v="82"/>
  </r>
  <r>
    <x v="319"/>
    <x v="2"/>
    <d v="2015-02-01T00:00:00"/>
    <n v="8241200000"/>
    <x v="1225"/>
    <n v="3713600000"/>
    <s v=" $-   "/>
    <s v=" $-   "/>
    <x v="1"/>
    <x v="82"/>
  </r>
  <r>
    <x v="319"/>
    <x v="3"/>
    <d v="2016-01-31T00:00:00"/>
    <n v="8020300000"/>
    <x v="1226"/>
    <n v="3417700000"/>
    <s v=" $-   "/>
    <s v=" $-   "/>
    <x v="1"/>
    <x v="82"/>
  </r>
  <r>
    <x v="320"/>
    <x v="0"/>
    <d v="2012-12-31T00:00:00"/>
    <n v="5920269000"/>
    <x v="1227"/>
    <n v="434894000"/>
    <s v=" $-   "/>
    <n v="37691000"/>
    <x v="0"/>
    <x v="53"/>
  </r>
  <r>
    <x v="320"/>
    <x v="1"/>
    <d v="2013-12-31T00:00:00"/>
    <n v="6411577000"/>
    <x v="1228"/>
    <n v="485069000"/>
    <s v=" $-   "/>
    <n v="25865000"/>
    <x v="0"/>
    <x v="53"/>
  </r>
  <r>
    <x v="320"/>
    <x v="2"/>
    <d v="2014-12-31T00:00:00"/>
    <n v="7747229000"/>
    <x v="1229"/>
    <n v="705477000"/>
    <s v=" $-   "/>
    <n v="34257000"/>
    <x v="0"/>
    <x v="53"/>
  </r>
  <r>
    <x v="320"/>
    <x v="3"/>
    <d v="2015-12-31T00:00:00"/>
    <n v="7572436000"/>
    <x v="1230"/>
    <n v="592863000"/>
    <s v=" $-   "/>
    <n v="34848000"/>
    <x v="0"/>
    <x v="53"/>
  </r>
  <r>
    <x v="321"/>
    <x v="0"/>
    <d v="2012-12-31T00:00:00"/>
    <n v="11224000000"/>
    <x v="1231"/>
    <n v="1227000000"/>
    <n v="98000000"/>
    <n v="1001000000"/>
    <x v="8"/>
    <x v="28"/>
  </r>
  <r>
    <x v="321"/>
    <x v="1"/>
    <d v="2013-12-31T00:00:00"/>
    <n v="11925000000"/>
    <x v="1232"/>
    <n v="1349000000"/>
    <n v="98000000"/>
    <n v="1109000000"/>
    <x v="8"/>
    <x v="28"/>
  </r>
  <r>
    <x v="321"/>
    <x v="2"/>
    <d v="2014-12-31T00:00:00"/>
    <n v="12273000000"/>
    <x v="1233"/>
    <n v="1437000000"/>
    <n v="96000000"/>
    <n v="1170000000"/>
    <x v="8"/>
    <x v="28"/>
  </r>
  <r>
    <x v="321"/>
    <x v="3"/>
    <d v="2015-12-31T00:00:00"/>
    <n v="10776000000"/>
    <x v="1234"/>
    <n v="1296000000"/>
    <n v="93000000"/>
    <n v="1106000000"/>
    <x v="8"/>
    <x v="28"/>
  </r>
  <r>
    <x v="322"/>
    <x v="0"/>
    <d v="2013-09-29T00:00:00"/>
    <n v="24866000000"/>
    <x v="1235"/>
    <n v="2849000000"/>
    <n v="4967000000"/>
    <s v=" $-   "/>
    <x v="2"/>
    <x v="7"/>
  </r>
  <r>
    <x v="322"/>
    <x v="1"/>
    <d v="2014-09-28T00:00:00"/>
    <n v="26487000000"/>
    <x v="1236"/>
    <n v="2774000000"/>
    <n v="5477000000"/>
    <s v=" $-   "/>
    <x v="2"/>
    <x v="7"/>
  </r>
  <r>
    <x v="322"/>
    <x v="2"/>
    <d v="2015-09-27T00:00:00"/>
    <n v="25281000000"/>
    <x v="1237"/>
    <n v="3637000000"/>
    <n v="5490000000"/>
    <s v=" $-   "/>
    <x v="2"/>
    <x v="7"/>
  </r>
  <r>
    <x v="322"/>
    <x v="3"/>
    <d v="2016-09-25T00:00:00"/>
    <n v="23554000000"/>
    <x v="1238"/>
    <n v="2159000000"/>
    <n v="5151000000"/>
    <s v=" $-   "/>
    <x v="2"/>
    <x v="7"/>
  </r>
  <r>
    <x v="323"/>
    <x v="0"/>
    <d v="2014-03-29T00:00:00"/>
    <n v="1148231000"/>
    <x v="1239"/>
    <n v="180317000"/>
    <n v="197269000"/>
    <s v=" $-   "/>
    <x v="2"/>
    <x v="7"/>
  </r>
  <r>
    <x v="323"/>
    <x v="1"/>
    <d v="2015-03-28T00:00:00"/>
    <n v="1710966000"/>
    <x v="1240"/>
    <n v="309348000"/>
    <n v="257494000"/>
    <s v=" $-   "/>
    <x v="2"/>
    <x v="7"/>
  </r>
  <r>
    <x v="323"/>
    <x v="2"/>
    <d v="2016-04-02T00:00:00"/>
    <n v="2610726000"/>
    <x v="1241"/>
    <n v="588822000"/>
    <n v="448763000"/>
    <s v=" $-   "/>
    <x v="2"/>
    <x v="7"/>
  </r>
  <r>
    <x v="324"/>
    <x v="0"/>
    <d v="2013-12-31T00:00:00"/>
    <n v="6419285000"/>
    <x v="1242"/>
    <n v="922340000"/>
    <s v=" $-   "/>
    <s v=" $-   "/>
    <x v="0"/>
    <x v="53"/>
  </r>
  <r>
    <x v="324"/>
    <x v="1"/>
    <d v="2014-12-31T00:00:00"/>
    <n v="6638774000"/>
    <x v="1243"/>
    <n v="1030014000"/>
    <s v=" $-   "/>
    <s v=" $-   "/>
    <x v="0"/>
    <x v="53"/>
  </r>
  <r>
    <x v="324"/>
    <x v="2"/>
    <d v="2015-12-31T00:00:00"/>
    <n v="6571893000"/>
    <x v="1244"/>
    <n v="961579000"/>
    <s v=" $-   "/>
    <s v=" $-   "/>
    <x v="0"/>
    <x v="53"/>
  </r>
  <r>
    <x v="324"/>
    <x v="3"/>
    <d v="2016-12-31T00:00:00"/>
    <n v="6786984000"/>
    <x v="1245"/>
    <n v="956158000"/>
    <s v=" $-   "/>
    <s v=" $-   "/>
    <x v="0"/>
    <x v="53"/>
  </r>
  <r>
    <x v="325"/>
    <x v="0"/>
    <d v="2012-12-31T00:00:00"/>
    <n v="7688024000"/>
    <x v="1246"/>
    <n v="1011543000"/>
    <s v=" $-   "/>
    <n v="730493000"/>
    <x v="1"/>
    <x v="43"/>
  </r>
  <r>
    <x v="325"/>
    <x v="1"/>
    <d v="2013-12-31T00:00:00"/>
    <n v="7959894000"/>
    <x v="1247"/>
    <n v="1044819000"/>
    <s v=" $-   "/>
    <n v="754711000"/>
    <x v="1"/>
    <x v="43"/>
  </r>
  <r>
    <x v="325"/>
    <x v="2"/>
    <d v="2014-12-31T00:00:00"/>
    <n v="8073855000"/>
    <x v="1248"/>
    <n v="1048952000"/>
    <s v=" $-   "/>
    <n v="772445000"/>
    <x v="1"/>
    <x v="43"/>
  </r>
  <r>
    <x v="325"/>
    <x v="3"/>
    <d v="2015-12-31T00:00:00"/>
    <n v="8299074000"/>
    <x v="1249"/>
    <n v="1086504000"/>
    <s v=" $-   "/>
    <n v="827008000"/>
    <x v="1"/>
    <x v="43"/>
  </r>
  <r>
    <x v="326"/>
    <x v="0"/>
    <d v="2013-12-31T00:00:00"/>
    <n v="2104745000"/>
    <x v="1171"/>
    <n v="346393000"/>
    <n v="859947000"/>
    <s v=" $-   "/>
    <x v="3"/>
    <x v="19"/>
  </r>
  <r>
    <x v="326"/>
    <x v="1"/>
    <d v="2014-12-31T00:00:00"/>
    <n v="2819557000"/>
    <x v="1172"/>
    <n v="519267000"/>
    <n v="1271353000"/>
    <s v=" $-   "/>
    <x v="3"/>
    <x v="19"/>
  </r>
  <r>
    <x v="326"/>
    <x v="2"/>
    <d v="2015-12-31T00:00:00"/>
    <n v="4103728000"/>
    <x v="1173"/>
    <n v="838526000"/>
    <n v="1620577000"/>
    <s v=" $-   "/>
    <x v="3"/>
    <x v="19"/>
  </r>
  <r>
    <x v="326"/>
    <x v="3"/>
    <d v="2016-12-31T00:00:00"/>
    <n v="4860427000"/>
    <x v="1174"/>
    <n v="1177697000"/>
    <n v="2052295000"/>
    <s v=" $-   "/>
    <x v="3"/>
    <x v="19"/>
  </r>
  <r>
    <x v="327"/>
    <x v="0"/>
    <d v="2013-12-31T00:00:00"/>
    <n v="4245895000"/>
    <x v="1250"/>
    <n v="1324815000"/>
    <s v=" $-   "/>
    <n v="1700000"/>
    <x v="0"/>
    <x v="108"/>
  </r>
  <r>
    <x v="327"/>
    <x v="1"/>
    <d v="2014-12-31T00:00:00"/>
    <n v="4695014000"/>
    <x v="1251"/>
    <n v="1425734000"/>
    <s v=" $-   "/>
    <n v="557000"/>
    <x v="0"/>
    <x v="108"/>
  </r>
  <r>
    <x v="327"/>
    <x v="2"/>
    <d v="2015-12-31T00:00:00"/>
    <n v="5094933000"/>
    <x v="1252"/>
    <n v="1533799000"/>
    <s v=" $-   "/>
    <n v="192000"/>
    <x v="0"/>
    <x v="108"/>
  </r>
  <r>
    <x v="327"/>
    <x v="3"/>
    <d v="2016-12-31T00:00:00"/>
    <n v="5250399000"/>
    <x v="1253"/>
    <n v="1606217000"/>
    <s v=" $-   "/>
    <n v="1237000"/>
    <x v="0"/>
    <x v="108"/>
  </r>
  <r>
    <x v="328"/>
    <x v="0"/>
    <d v="2013-02-28T00:00:00"/>
    <n v="1328817000"/>
    <x v="1254"/>
    <n v="660887000"/>
    <n v="263150000"/>
    <s v=" $-   "/>
    <x v="2"/>
    <x v="102"/>
  </r>
  <r>
    <x v="328"/>
    <x v="1"/>
    <d v="2014-02-28T00:00:00"/>
    <n v="1534615000"/>
    <x v="1255"/>
    <n v="750292000"/>
    <n v="317263000"/>
    <s v=" $-   "/>
    <x v="2"/>
    <x v="102"/>
  </r>
  <r>
    <x v="328"/>
    <x v="2"/>
    <d v="2015-02-28T00:00:00"/>
    <n v="1789489000"/>
    <x v="1256"/>
    <n v="898440000"/>
    <n v="367856000"/>
    <s v=" $-   "/>
    <x v="2"/>
    <x v="102"/>
  </r>
  <r>
    <x v="328"/>
    <x v="3"/>
    <d v="2016-02-29T00:00:00"/>
    <n v="2052230000"/>
    <x v="1257"/>
    <n v="1041231000"/>
    <n v="413322000"/>
    <s v=" $-   "/>
    <x v="2"/>
    <x v="102"/>
  </r>
  <r>
    <x v="329"/>
    <x v="0"/>
    <d v="2013-03-30T00:00:00"/>
    <n v="6945000000"/>
    <x v="1258"/>
    <n v="2971000000"/>
    <s v=" $-   "/>
    <n v="27000000"/>
    <x v="1"/>
    <x v="82"/>
  </r>
  <r>
    <x v="329"/>
    <x v="1"/>
    <d v="2014-03-29T00:00:00"/>
    <n v="7450000000"/>
    <x v="1259"/>
    <n v="3142000000"/>
    <s v=" $-   "/>
    <n v="35000000"/>
    <x v="1"/>
    <x v="82"/>
  </r>
  <r>
    <x v="329"/>
    <x v="2"/>
    <d v="2015-03-28T00:00:00"/>
    <n v="7620000000"/>
    <x v="1260"/>
    <n v="3301000000"/>
    <s v=" $-   "/>
    <n v="25000000"/>
    <x v="1"/>
    <x v="82"/>
  </r>
  <r>
    <x v="329"/>
    <x v="3"/>
    <d v="2016-04-02T00:00:00"/>
    <n v="7405000000"/>
    <x v="1261"/>
    <n v="3389000000"/>
    <s v=" $-   "/>
    <n v="24000000"/>
    <x v="1"/>
    <x v="82"/>
  </r>
  <r>
    <x v="330"/>
    <x v="0"/>
    <d v="2013-09-30T00:00:00"/>
    <n v="6351900000"/>
    <x v="1262"/>
    <n v="1537700000"/>
    <s v=" $-   "/>
    <s v=" $-   "/>
    <x v="0"/>
    <x v="53"/>
  </r>
  <r>
    <x v="330"/>
    <x v="1"/>
    <d v="2014-09-30T00:00:00"/>
    <n v="6623500000"/>
    <x v="1263"/>
    <n v="1570100000"/>
    <s v=" $-   "/>
    <s v=" $-   "/>
    <x v="0"/>
    <x v="53"/>
  </r>
  <r>
    <x v="330"/>
    <x v="2"/>
    <d v="2015-09-30T00:00:00"/>
    <n v="6307900000"/>
    <x v="1264"/>
    <n v="1506400000"/>
    <s v=" $-   "/>
    <s v=" $-   "/>
    <x v="0"/>
    <x v="53"/>
  </r>
  <r>
    <x v="330"/>
    <x v="3"/>
    <d v="2016-09-30T00:00:00"/>
    <n v="5879500000"/>
    <x v="1265"/>
    <n v="1467400000"/>
    <s v=" $-   "/>
    <s v=" $-   "/>
    <x v="0"/>
    <x v="53"/>
  </r>
  <r>
    <x v="331"/>
    <x v="0"/>
    <d v="2012-12-31T00:00:00"/>
    <n v="2993489000"/>
    <x v="1266"/>
    <n v="914130000"/>
    <s v=" $-   "/>
    <s v=" $-   "/>
    <x v="0"/>
    <x v="53"/>
  </r>
  <r>
    <x v="331"/>
    <x v="1"/>
    <d v="2013-12-31T00:00:00"/>
    <n v="3238128000"/>
    <x v="1267"/>
    <n v="1040567000"/>
    <s v=" $-   "/>
    <s v=" $-   "/>
    <x v="0"/>
    <x v="53"/>
  </r>
  <r>
    <x v="331"/>
    <x v="2"/>
    <d v="2014-12-31T00:00:00"/>
    <n v="3549494000"/>
    <x v="1268"/>
    <n v="1102426000"/>
    <s v=" $-   "/>
    <s v=" $-   "/>
    <x v="0"/>
    <x v="53"/>
  </r>
  <r>
    <x v="331"/>
    <x v="3"/>
    <d v="2015-12-31T00:00:00"/>
    <n v="3582395000"/>
    <x v="1269"/>
    <n v="1136728000"/>
    <s v=" $-   "/>
    <s v=" $-   "/>
    <x v="0"/>
    <x v="53"/>
  </r>
  <r>
    <x v="332"/>
    <x v="0"/>
    <d v="2013-02-02T00:00:00"/>
    <n v="9721065000"/>
    <x v="1270"/>
    <n v="1437886000"/>
    <s v=" $-   "/>
    <s v=" $-   "/>
    <x v="1"/>
    <x v="74"/>
  </r>
  <r>
    <x v="332"/>
    <x v="1"/>
    <d v="2014-02-01T00:00:00"/>
    <n v="10230353000"/>
    <x v="1271"/>
    <n v="1526366000"/>
    <s v=" $-   "/>
    <s v=" $-   "/>
    <x v="1"/>
    <x v="74"/>
  </r>
  <r>
    <x v="332"/>
    <x v="2"/>
    <d v="2015-01-31T00:00:00"/>
    <n v="11041677000"/>
    <x v="1272"/>
    <n v="1615371000"/>
    <s v=" $-   "/>
    <s v=" $-   "/>
    <x v="1"/>
    <x v="74"/>
  </r>
  <r>
    <x v="332"/>
    <x v="3"/>
    <d v="2016-01-30T00:00:00"/>
    <n v="11939999000"/>
    <x v="1273"/>
    <n v="1738755000"/>
    <s v=" $-   "/>
    <s v=" $-   "/>
    <x v="1"/>
    <x v="74"/>
  </r>
  <r>
    <x v="333"/>
    <x v="0"/>
    <d v="2012-12-31T00:00:00"/>
    <n v="1367135000"/>
    <x v="1274"/>
    <n v="248136000"/>
    <s v=" $-   "/>
    <n v="445228000"/>
    <x v="9"/>
    <x v="27"/>
  </r>
  <r>
    <x v="333"/>
    <x v="1"/>
    <d v="2013-12-31T00:00:00"/>
    <n v="1832253000"/>
    <x v="1275"/>
    <n v="391707000"/>
    <s v=" $-   "/>
    <n v="492397000"/>
    <x v="9"/>
    <x v="27"/>
  </r>
  <r>
    <x v="333"/>
    <x v="2"/>
    <d v="2014-12-31T00:00:00"/>
    <n v="2042537000"/>
    <x v="1276"/>
    <n v="191802000"/>
    <s v=" $-   "/>
    <n v="551032000"/>
    <x v="9"/>
    <x v="27"/>
  </r>
  <r>
    <x v="333"/>
    <x v="3"/>
    <d v="2015-12-31T00:00:00"/>
    <n v="1181704000"/>
    <x v="1277"/>
    <n v="165318000"/>
    <s v=" $-   "/>
    <n v="581155000"/>
    <x v="9"/>
    <x v="27"/>
  </r>
  <r>
    <x v="334"/>
    <x v="0"/>
    <d v="2013-12-31T00:00:00"/>
    <n v="8417200000"/>
    <x v="1278"/>
    <n v="1088100000"/>
    <s v=" $-   "/>
    <n v="877400000"/>
    <x v="0"/>
    <x v="53"/>
  </r>
  <r>
    <x v="334"/>
    <x v="1"/>
    <d v="2014-12-31T00:00:00"/>
    <n v="8803300000"/>
    <x v="1279"/>
    <n v="998400000"/>
    <s v=" $-   "/>
    <n v="906900000"/>
    <x v="0"/>
    <x v="53"/>
  </r>
  <r>
    <x v="334"/>
    <x v="2"/>
    <d v="2015-12-31T00:00:00"/>
    <n v="9115000000"/>
    <x v="1280"/>
    <n v="1067000000"/>
    <s v=" $-   "/>
    <n v="970600000"/>
    <x v="0"/>
    <x v="53"/>
  </r>
  <r>
    <x v="334"/>
    <x v="3"/>
    <d v="2016-12-31T00:00:00"/>
    <n v="9387700000"/>
    <x v="1281"/>
    <n v="1054500000"/>
    <s v=" $-   "/>
    <n v="991100000"/>
    <x v="0"/>
    <x v="53"/>
  </r>
  <r>
    <x v="335"/>
    <x v="0"/>
    <d v="2013-09-29T00:00:00"/>
    <n v="14866800000"/>
    <x v="1282"/>
    <n v="5655800000"/>
    <s v=" $-   "/>
    <n v="621400000"/>
    <x v="1"/>
    <x v="51"/>
  </r>
  <r>
    <x v="335"/>
    <x v="1"/>
    <d v="2014-09-28T00:00:00"/>
    <n v="16447800000"/>
    <x v="1283"/>
    <n v="6086800000"/>
    <s v=" $-   "/>
    <n v="709600000"/>
    <x v="1"/>
    <x v="51"/>
  </r>
  <r>
    <x v="335"/>
    <x v="2"/>
    <d v="2015-09-27T00:00:00"/>
    <n v="19162700000"/>
    <x v="1284"/>
    <n v="7130200000"/>
    <s v=" $-   "/>
    <n v="893900000"/>
    <x v="1"/>
    <x v="51"/>
  </r>
  <r>
    <x v="335"/>
    <x v="3"/>
    <d v="2016-10-02T00:00:00"/>
    <n v="21315900000"/>
    <x v="1285"/>
    <n v="7970300000"/>
    <s v=" $-   "/>
    <n v="980800000"/>
    <x v="1"/>
    <x v="51"/>
  </r>
  <r>
    <x v="336"/>
    <x v="0"/>
    <d v="2012-12-31T00:00:00"/>
    <n v="4176000000"/>
    <x v="1286"/>
    <n v="207000000"/>
    <s v=" $-   "/>
    <n v="356000000"/>
    <x v="5"/>
    <x v="10"/>
  </r>
  <r>
    <x v="336"/>
    <x v="1"/>
    <d v="2013-12-31T00:00:00"/>
    <n v="4495000000"/>
    <x v="1287"/>
    <n v="220000000"/>
    <s v=" $-   "/>
    <n v="378000000"/>
    <x v="5"/>
    <x v="10"/>
  </r>
  <r>
    <x v="336"/>
    <x v="2"/>
    <d v="2014-12-31T00:00:00"/>
    <n v="4951000000"/>
    <x v="1288"/>
    <n v="229000000"/>
    <s v=" $-   "/>
    <n v="384000000"/>
    <x v="5"/>
    <x v="10"/>
  </r>
  <r>
    <x v="336"/>
    <x v="3"/>
    <d v="2015-12-31T00:00:00"/>
    <n v="4380000000"/>
    <x v="1289"/>
    <n v="234000000"/>
    <s v=" $-   "/>
    <n v="358000000"/>
    <x v="5"/>
    <x v="10"/>
  </r>
  <r>
    <x v="337"/>
    <x v="0"/>
    <d v="2012-12-31T00:00:00"/>
    <n v="5075000000"/>
    <x v="1290"/>
    <n v="337000000"/>
    <s v=" $-   "/>
    <n v="746000000"/>
    <x v="9"/>
    <x v="92"/>
  </r>
  <r>
    <x v="337"/>
    <x v="1"/>
    <d v="2013-12-31T00:00:00"/>
    <n v="5518000000"/>
    <x v="1291"/>
    <n v="373000000"/>
    <s v=" $-   "/>
    <n v="772000000"/>
    <x v="9"/>
    <x v="92"/>
  </r>
  <r>
    <x v="337"/>
    <x v="2"/>
    <d v="2014-12-31T00:00:00"/>
    <n v="5903000000"/>
    <x v="1292"/>
    <n v="393000000"/>
    <s v=" $-   "/>
    <n v="796000000"/>
    <x v="9"/>
    <x v="92"/>
  </r>
  <r>
    <x v="337"/>
    <x v="3"/>
    <d v="2015-12-31T00:00:00"/>
    <n v="5234000000"/>
    <x v="1293"/>
    <n v="353000000"/>
    <s v=" $-   "/>
    <n v="764000000"/>
    <x v="9"/>
    <x v="92"/>
  </r>
  <r>
    <x v="338"/>
    <x v="0"/>
    <d v="2013-12-31T00:00:00"/>
    <n v="7690800000"/>
    <x v="1294"/>
    <n v="1788300000"/>
    <s v=" $-   "/>
    <n v="123200000"/>
    <x v="8"/>
    <x v="32"/>
  </r>
  <r>
    <x v="338"/>
    <x v="1"/>
    <d v="2014-12-31T00:00:00"/>
    <n v="7750500000"/>
    <x v="1295"/>
    <n v="1849400000"/>
    <s v=" $-   "/>
    <n v="118900000"/>
    <x v="8"/>
    <x v="32"/>
  </r>
  <r>
    <x v="338"/>
    <x v="2"/>
    <d v="2015-12-31T00:00:00"/>
    <n v="7031500000"/>
    <x v="1296"/>
    <n v="1656200000"/>
    <s v=" $-   "/>
    <n v="88700000"/>
    <x v="8"/>
    <x v="32"/>
  </r>
  <r>
    <x v="338"/>
    <x v="3"/>
    <d v="2016-12-31T00:00:00"/>
    <n v="6778300000"/>
    <x v="1297"/>
    <n v="1604400000"/>
    <s v=" $-   "/>
    <n v="94900000"/>
    <x v="8"/>
    <x v="32"/>
  </r>
  <r>
    <x v="339"/>
    <x v="0"/>
    <d v="2012-12-31T00:00:00"/>
    <n v="9534462000"/>
    <x v="1298"/>
    <n v="3264896000"/>
    <s v=" $-   "/>
    <s v=" $-   "/>
    <x v="8"/>
    <x v="17"/>
  </r>
  <r>
    <x v="339"/>
    <x v="1"/>
    <d v="2013-12-31T00:00:00"/>
    <n v="10185532000"/>
    <x v="1299"/>
    <n v="3470200000"/>
    <s v=" $-   "/>
    <s v=" $-   "/>
    <x v="8"/>
    <x v="17"/>
  </r>
  <r>
    <x v="339"/>
    <x v="2"/>
    <d v="2014-12-31T00:00:00"/>
    <n v="11129533000"/>
    <x v="1300"/>
    <n v="3860448000"/>
    <s v=" $-   "/>
    <s v=" $-   "/>
    <x v="8"/>
    <x v="17"/>
  </r>
  <r>
    <x v="339"/>
    <x v="3"/>
    <d v="2015-12-31T00:00:00"/>
    <n v="11339304000"/>
    <x v="1301"/>
    <n v="3943786000"/>
    <s v=" $-   "/>
    <s v=" $-   "/>
    <x v="8"/>
    <x v="17"/>
  </r>
  <r>
    <x v="340"/>
    <x v="0"/>
    <d v="2013-02-02T00:00:00"/>
    <n v="3983400000"/>
    <x v="1302"/>
    <n v="976900000"/>
    <s v=" $-   "/>
    <s v=" $-   "/>
    <x v="1"/>
    <x v="25"/>
  </r>
  <r>
    <x v="340"/>
    <x v="1"/>
    <d v="2014-02-01T00:00:00"/>
    <n v="4209200000"/>
    <x v="1303"/>
    <n v="1010000000"/>
    <s v=" $-   "/>
    <s v=" $-   "/>
    <x v="1"/>
    <x v="25"/>
  </r>
  <r>
    <x v="340"/>
    <x v="2"/>
    <d v="2015-02-02T00:00:00"/>
    <n v="5736300000"/>
    <x v="1304"/>
    <n v="1497600000"/>
    <s v=" $-   "/>
    <s v=" $-   "/>
    <x v="1"/>
    <x v="25"/>
  </r>
  <r>
    <x v="340"/>
    <x v="3"/>
    <d v="2016-01-30T00:00:00"/>
    <n v="6550200000"/>
    <x v="1305"/>
    <n v="1736700000"/>
    <s v=" $-   "/>
    <s v=" $-   "/>
    <x v="1"/>
    <x v="25"/>
  </r>
  <r>
    <x v="341"/>
    <x v="0"/>
    <d v="2013-04-30T00:00:00"/>
    <n v="5897700000"/>
    <x v="1306"/>
    <n v="1020400000"/>
    <s v=" $-   "/>
    <n v="96800000"/>
    <x v="4"/>
    <x v="40"/>
  </r>
  <r>
    <x v="341"/>
    <x v="1"/>
    <d v="2014-04-30T00:00:00"/>
    <n v="5610600000"/>
    <x v="1307"/>
    <n v="1013100000"/>
    <s v=" $-   "/>
    <n v="98900000"/>
    <x v="4"/>
    <x v="40"/>
  </r>
  <r>
    <x v="341"/>
    <x v="2"/>
    <d v="2015-04-30T00:00:00"/>
    <n v="5692700000"/>
    <x v="1308"/>
    <n v="1085800000"/>
    <s v=" $-   "/>
    <n v="110900000"/>
    <x v="4"/>
    <x v="40"/>
  </r>
  <r>
    <x v="341"/>
    <x v="3"/>
    <d v="2016-04-30T00:00:00"/>
    <n v="7811200000"/>
    <x v="1309"/>
    <n v="1614100000"/>
    <s v=" $-   "/>
    <n v="208400000"/>
    <x v="4"/>
    <x v="40"/>
  </r>
  <r>
    <x v="342"/>
    <x v="0"/>
    <d v="2012-12-31T00:00:00"/>
    <n v="1290052000"/>
    <x v="1310"/>
    <n v="120310000"/>
    <s v=" $-   "/>
    <n v="330418000"/>
    <x v="7"/>
    <x v="109"/>
  </r>
  <r>
    <x v="342"/>
    <x v="1"/>
    <d v="2013-12-31T00:00:00"/>
    <n v="1371065000"/>
    <x v="1311"/>
    <n v="122128000"/>
    <s v=" $-   "/>
    <n v="340316000"/>
    <x v="7"/>
    <x v="109"/>
  </r>
  <r>
    <x v="342"/>
    <x v="2"/>
    <d v="2014-12-31T00:00:00"/>
    <n v="1519978000"/>
    <x v="1312"/>
    <n v="133502000"/>
    <s v=" $-   "/>
    <n v="393987000"/>
    <x v="7"/>
    <x v="109"/>
  </r>
  <r>
    <x v="342"/>
    <x v="3"/>
    <d v="2015-12-31T00:00:00"/>
    <n v="1662829000"/>
    <x v="1313"/>
    <n v="139137000"/>
    <s v=" $-   "/>
    <n v="588235000"/>
    <x v="7"/>
    <x v="109"/>
  </r>
  <r>
    <x v="343"/>
    <x v="0"/>
    <d v="2013-12-31T00:00:00"/>
    <n v="3237500000"/>
    <x v="1314"/>
    <n v="1012400000"/>
    <s v=" $-   "/>
    <s v=" $-   "/>
    <x v="1"/>
    <x v="110"/>
  </r>
  <r>
    <x v="343"/>
    <x v="1"/>
    <d v="2015-01-03T00:00:00"/>
    <n v="3492600000"/>
    <x v="1315"/>
    <n v="1048700000"/>
    <s v=" $-   "/>
    <s v=" $-   "/>
    <x v="1"/>
    <x v="110"/>
  </r>
  <r>
    <x v="343"/>
    <x v="2"/>
    <d v="2016-01-02T00:00:00"/>
    <n v="3593100000"/>
    <x v="1316"/>
    <n v="1053700000"/>
    <s v=" $-   "/>
    <s v=" $-   "/>
    <x v="1"/>
    <x v="110"/>
  </r>
  <r>
    <x v="343"/>
    <x v="3"/>
    <d v="2016-12-31T00:00:00"/>
    <n v="3711800000"/>
    <x v="1317"/>
    <n v="1054100000"/>
    <s v=" $-   "/>
    <s v=" $-   "/>
    <x v="1"/>
    <x v="110"/>
  </r>
  <r>
    <x v="344"/>
    <x v="0"/>
    <d v="2012-12-31T00:00:00"/>
    <n v="2307182000"/>
    <x v="1318"/>
    <n v="655473000"/>
    <s v=" $-   "/>
    <n v="107591000"/>
    <x v="1"/>
    <x v="67"/>
  </r>
  <r>
    <x v="344"/>
    <x v="1"/>
    <d v="2013-12-31T00:00:00"/>
    <n v="2530809000"/>
    <x v="1319"/>
    <n v="729055000"/>
    <s v=" $-   "/>
    <n v="117580000"/>
    <x v="1"/>
    <x v="67"/>
  </r>
  <r>
    <x v="344"/>
    <x v="2"/>
    <d v="2014-12-31T00:00:00"/>
    <n v="2665456000"/>
    <x v="1320"/>
    <n v="764799000"/>
    <s v=" $-   "/>
    <n v="128582000"/>
    <x v="1"/>
    <x v="67"/>
  </r>
  <r>
    <x v="344"/>
    <x v="3"/>
    <d v="2015-12-31T00:00:00"/>
    <n v="3018227000"/>
    <x v="1321"/>
    <n v="785179000"/>
    <s v=" $-   "/>
    <n v="137596000"/>
    <x v="1"/>
    <x v="67"/>
  </r>
  <r>
    <x v="345"/>
    <x v="0"/>
    <d v="2012-12-31T00:00:00"/>
    <n v="16537000000"/>
    <x v="1322"/>
    <n v="914000000"/>
    <s v=" $-   "/>
    <n v="1787000000"/>
    <x v="5"/>
    <x v="11"/>
  </r>
  <r>
    <x v="345"/>
    <x v="1"/>
    <d v="2013-12-31T00:00:00"/>
    <n v="17087000000"/>
    <x v="1323"/>
    <n v="934000000"/>
    <s v=" $-   "/>
    <n v="1901000000"/>
    <x v="5"/>
    <x v="11"/>
  </r>
  <r>
    <x v="345"/>
    <x v="2"/>
    <d v="2014-12-31T00:00:00"/>
    <n v="18467000000"/>
    <x v="1324"/>
    <n v="981000000"/>
    <s v=" $-   "/>
    <n v="1945000000"/>
    <x v="5"/>
    <x v="11"/>
  </r>
  <r>
    <x v="345"/>
    <x v="3"/>
    <d v="2015-12-31T00:00:00"/>
    <n v="17489000000"/>
    <x v="1325"/>
    <n v="997000000"/>
    <s v=" $-   "/>
    <n v="2034000000"/>
    <x v="5"/>
    <x v="11"/>
  </r>
  <r>
    <x v="346"/>
    <x v="0"/>
    <d v="2012-12-31T00:00:00"/>
    <n v="4256157000"/>
    <x v="1326"/>
    <n v="376687000"/>
    <s v=" $-   "/>
    <n v="1068382000"/>
    <x v="7"/>
    <x v="14"/>
  </r>
  <r>
    <x v="346"/>
    <x v="1"/>
    <d v="2013-12-31T00:00:00"/>
    <n v="4543849000"/>
    <x v="1327"/>
    <n v="402369000"/>
    <s v=" $-   "/>
    <n v="1107700000"/>
    <x v="7"/>
    <x v="14"/>
  </r>
  <r>
    <x v="346"/>
    <x v="2"/>
    <d v="2014-12-31T00:00:00"/>
    <n v="4870818000"/>
    <x v="1328"/>
    <n v="446845000"/>
    <s v=" $-   "/>
    <n v="1143827000"/>
    <x v="7"/>
    <x v="14"/>
  </r>
  <r>
    <x v="346"/>
    <x v="3"/>
    <d v="2015-12-31T00:00:00"/>
    <n v="5266103000"/>
    <x v="1329"/>
    <n v="452835000"/>
    <s v=" $-   "/>
    <n v="1177568000"/>
    <x v="7"/>
    <x v="14"/>
  </r>
  <r>
    <x v="347"/>
    <x v="0"/>
    <d v="2013-02-02T00:00:00"/>
    <n v="24380510000"/>
    <x v="1330"/>
    <n v="4884284000"/>
    <s v=" $-   "/>
    <n v="78900000"/>
    <x v="1"/>
    <x v="25"/>
  </r>
  <r>
    <x v="347"/>
    <x v="1"/>
    <d v="2014-02-01T00:00:00"/>
    <n v="23114000000"/>
    <x v="1331"/>
    <n v="4735000000"/>
    <s v=" $-   "/>
    <n v="55000000"/>
    <x v="1"/>
    <x v="25"/>
  </r>
  <r>
    <x v="347"/>
    <x v="2"/>
    <d v="2015-01-31T00:00:00"/>
    <n v="22492000000"/>
    <x v="1332"/>
    <n v="4816000000"/>
    <s v=" $-   "/>
    <n v="62000000"/>
    <x v="1"/>
    <x v="25"/>
  </r>
  <r>
    <x v="347"/>
    <x v="3"/>
    <d v="2016-01-30T00:00:00"/>
    <n v="21059000000"/>
    <x v="1333"/>
    <n v="4600000000"/>
    <s v=" $-   "/>
    <n v="67000000"/>
    <x v="1"/>
    <x v="25"/>
  </r>
  <r>
    <x v="348"/>
    <x v="0"/>
    <d v="2012-12-31T00:00:00"/>
    <n v="1913149000"/>
    <x v="1334"/>
    <n v="356817000"/>
    <s v=" $-   "/>
    <n v="31652000"/>
    <x v="0"/>
    <x v="53"/>
  </r>
  <r>
    <x v="348"/>
    <x v="1"/>
    <d v="2013-12-31T00:00:00"/>
    <n v="2142807000"/>
    <x v="1335"/>
    <n v="390610000"/>
    <s v=" $-   "/>
    <n v="38405000"/>
    <x v="0"/>
    <x v="53"/>
  </r>
  <r>
    <x v="348"/>
    <x v="2"/>
    <d v="2014-12-31T00:00:00"/>
    <n v="2555601000"/>
    <x v="1336"/>
    <n v="489937000"/>
    <s v=" $-   "/>
    <n v="48138000"/>
    <x v="0"/>
    <x v="53"/>
  </r>
  <r>
    <x v="348"/>
    <x v="3"/>
    <d v="2015-12-31T00:00:00"/>
    <n v="2985908000"/>
    <x v="1337"/>
    <n v="712803000"/>
    <s v=" $-   "/>
    <n v="65770000"/>
    <x v="0"/>
    <x v="53"/>
  </r>
  <r>
    <x v="349"/>
    <x v="0"/>
    <d v="2012-12-31T00:00:00"/>
    <n v="9647000000"/>
    <x v="878"/>
    <n v="359000000"/>
    <s v=" $-   "/>
    <n v="1090000000"/>
    <x v="5"/>
    <x v="10"/>
  </r>
  <r>
    <x v="349"/>
    <x v="1"/>
    <d v="2013-12-31T00:00:00"/>
    <n v="10557000000"/>
    <x v="1338"/>
    <n v="574000000"/>
    <s v=" $-   "/>
    <n v="1113000000"/>
    <x v="5"/>
    <x v="10"/>
  </r>
  <r>
    <x v="349"/>
    <x v="2"/>
    <d v="2014-12-31T00:00:00"/>
    <n v="11035000000"/>
    <x v="1339"/>
    <n v="414000000"/>
    <s v=" $-   "/>
    <n v="1156000000"/>
    <x v="5"/>
    <x v="10"/>
  </r>
  <r>
    <x v="349"/>
    <x v="3"/>
    <d v="2015-12-31T00:00:00"/>
    <n v="10231000000"/>
    <x v="1340"/>
    <n v="397000000"/>
    <s v=" $-   "/>
    <n v="1250000000"/>
    <x v="5"/>
    <x v="10"/>
  </r>
  <r>
    <x v="350"/>
    <x v="0"/>
    <d v="2012-12-31T00:00:00"/>
    <n v="11240000000"/>
    <x v="186"/>
    <n v="6073000000"/>
    <s v=" $-   "/>
    <n v="1441000000"/>
    <x v="6"/>
    <x v="35"/>
  </r>
  <r>
    <x v="350"/>
    <x v="1"/>
    <d v="2013-12-31T00:00:00"/>
    <n v="8602000000"/>
    <x v="1341"/>
    <n v="5808000000"/>
    <s v=" $-   "/>
    <n v="576000000"/>
    <x v="6"/>
    <x v="35"/>
  </r>
  <r>
    <x v="350"/>
    <x v="2"/>
    <d v="2014-12-31T00:00:00"/>
    <n v="8707000000"/>
    <x v="1342"/>
    <n v="5518000000"/>
    <s v=" $-   "/>
    <n v="367000000"/>
    <x v="6"/>
    <x v="35"/>
  </r>
  <r>
    <x v="350"/>
    <x v="3"/>
    <d v="2015-12-31T00:00:00"/>
    <n v="8533000000"/>
    <x v="1343"/>
    <n v="5120000000"/>
    <s v=" $-   "/>
    <n v="205000000"/>
    <x v="6"/>
    <x v="35"/>
  </r>
  <r>
    <x v="351"/>
    <x v="0"/>
    <d v="2013-06-28T00:00:00"/>
    <n v="14351000000"/>
    <x v="1344"/>
    <n v="635000000"/>
    <n v="1133000000"/>
    <n v="79000000"/>
    <x v="2"/>
    <x v="111"/>
  </r>
  <r>
    <x v="351"/>
    <x v="1"/>
    <d v="2014-06-27T00:00:00"/>
    <n v="13724000000"/>
    <x v="1345"/>
    <n v="722000000"/>
    <n v="1226000000"/>
    <n v="98000000"/>
    <x v="2"/>
    <x v="111"/>
  </r>
  <r>
    <x v="351"/>
    <x v="2"/>
    <d v="2015-07-03T00:00:00"/>
    <n v="13739000000"/>
    <x v="1346"/>
    <n v="237000000"/>
    <n v="1353000000"/>
    <n v="129000000"/>
    <x v="2"/>
    <x v="111"/>
  </r>
  <r>
    <x v="351"/>
    <x v="3"/>
    <d v="2016-07-01T00:00:00"/>
    <n v="11160000000"/>
    <x v="1347"/>
    <n v="635000000"/>
    <n v="1237000000"/>
    <n v="123000000"/>
    <x v="2"/>
    <x v="111"/>
  </r>
  <r>
    <x v="352"/>
    <x v="0"/>
    <d v="2013-02-28T00:00:00"/>
    <n v="2796100000"/>
    <x v="1348"/>
    <n v="585400000"/>
    <s v=" $-   "/>
    <s v=" $-   "/>
    <x v="4"/>
    <x v="112"/>
  </r>
  <r>
    <x v="352"/>
    <x v="1"/>
    <d v="2014-02-28T00:00:00"/>
    <n v="4867700000"/>
    <x v="1349"/>
    <n v="895100000"/>
    <s v=" $-   "/>
    <s v=" $-   "/>
    <x v="4"/>
    <x v="112"/>
  </r>
  <r>
    <x v="352"/>
    <x v="2"/>
    <d v="2015-02-28T00:00:00"/>
    <n v="6028000000"/>
    <x v="1350"/>
    <n v="1078400000"/>
    <s v=" $-   "/>
    <s v=" $-   "/>
    <x v="4"/>
    <x v="112"/>
  </r>
  <r>
    <x v="352"/>
    <x v="3"/>
    <d v="2016-02-29T00:00:00"/>
    <n v="6548400000"/>
    <x v="1351"/>
    <n v="1177200000"/>
    <s v=" $-   "/>
    <s v=" $-   "/>
    <x v="4"/>
    <x v="112"/>
  </r>
  <r>
    <x v="353"/>
    <x v="0"/>
    <d v="2013-12-28T00:00:00"/>
    <n v="10889500000"/>
    <x v="1352"/>
    <n v="2960300000"/>
    <s v=" $-   "/>
    <s v=" $-   "/>
    <x v="1"/>
    <x v="110"/>
  </r>
  <r>
    <x v="353"/>
    <x v="1"/>
    <d v="2015-01-03T00:00:00"/>
    <n v="11338600000"/>
    <x v="1353"/>
    <n v="2814600000"/>
    <s v=" $-   "/>
    <s v=" $-   "/>
    <x v="1"/>
    <x v="110"/>
  </r>
  <r>
    <x v="353"/>
    <x v="2"/>
    <d v="2016-01-02T00:00:00"/>
    <n v="11171800000"/>
    <x v="1354"/>
    <n v="2681100000"/>
    <s v=" $-   "/>
    <s v=" $-   "/>
    <x v="1"/>
    <x v="110"/>
  </r>
  <r>
    <x v="353"/>
    <x v="3"/>
    <d v="2016-12-31T00:00:00"/>
    <n v="11406900000"/>
    <x v="1355"/>
    <n v="2798900000"/>
    <s v=" $-   "/>
    <s v=" $-   "/>
    <x v="1"/>
    <x v="110"/>
  </r>
  <r>
    <x v="354"/>
    <x v="0"/>
    <d v="2013-09-27T00:00:00"/>
    <n v="1792000000"/>
    <x v="1356"/>
    <n v="159700000"/>
    <n v="226300000"/>
    <n v="29100000"/>
    <x v="2"/>
    <x v="7"/>
  </r>
  <r>
    <x v="354"/>
    <x v="1"/>
    <d v="2014-10-03T00:00:00"/>
    <n v="2291500000"/>
    <x v="1357"/>
    <n v="179100000"/>
    <n v="252200000"/>
    <n v="25900000"/>
    <x v="2"/>
    <x v="7"/>
  </r>
  <r>
    <x v="354"/>
    <x v="2"/>
    <d v="2015-10-02T00:00:00"/>
    <n v="3258400000"/>
    <x v="1358"/>
    <n v="191300000"/>
    <n v="303200000"/>
    <n v="33500000"/>
    <x v="2"/>
    <x v="7"/>
  </r>
  <r>
    <x v="354"/>
    <x v="3"/>
    <d v="2016-09-30T00:00:00"/>
    <n v="3289000000"/>
    <x v="1359"/>
    <n v="195900000"/>
    <n v="312400000"/>
    <n v="33400000"/>
    <x v="2"/>
    <x v="7"/>
  </r>
  <r>
    <x v="355"/>
    <x v="0"/>
    <d v="2012-12-31T00:00:00"/>
    <n v="2730000000"/>
    <x v="1360"/>
    <n v="835000000"/>
    <s v=" $-   "/>
    <n v="811000000"/>
    <x v="9"/>
    <x v="27"/>
  </r>
  <r>
    <x v="355"/>
    <x v="1"/>
    <d v="2013-12-31T00:00:00"/>
    <n v="3371000000"/>
    <x v="1361"/>
    <n v="1052000000"/>
    <s v=" $-   "/>
    <n v="787000000"/>
    <x v="9"/>
    <x v="27"/>
  </r>
  <r>
    <x v="355"/>
    <x v="2"/>
    <d v="2014-12-31T00:00:00"/>
    <n v="4038000000"/>
    <x v="1362"/>
    <n v="1296000000"/>
    <s v=" $-   "/>
    <n v="942000000"/>
    <x v="9"/>
    <x v="27"/>
  </r>
  <r>
    <x v="355"/>
    <x v="3"/>
    <d v="2015-12-31T00:00:00"/>
    <n v="3133000000"/>
    <x v="1363"/>
    <n v="1208000000"/>
    <s v=" $-   "/>
    <n v="1091000000"/>
    <x v="9"/>
    <x v="27"/>
  </r>
  <r>
    <x v="356"/>
    <x v="0"/>
    <d v="2012-12-31T00:00:00"/>
    <n v="10793000000"/>
    <x v="1364"/>
    <n v="2123000000"/>
    <s v=" $-   "/>
    <n v="4549000000"/>
    <x v="6"/>
    <x v="34"/>
  </r>
  <r>
    <x v="356"/>
    <x v="1"/>
    <d v="2013-12-31T00:00:00"/>
    <n v="11813000000"/>
    <x v="1365"/>
    <n v="2484000000"/>
    <s v=" $-   "/>
    <n v="5445000000"/>
    <x v="6"/>
    <x v="34"/>
  </r>
  <r>
    <x v="356"/>
    <x v="2"/>
    <d v="2014-12-31T00:00:00"/>
    <n v="12727000000"/>
    <x v="1366"/>
    <n v="2927000000"/>
    <s v=" $-   "/>
    <n v="5492000000"/>
    <x v="6"/>
    <x v="34"/>
  </r>
  <r>
    <x v="356"/>
    <x v="3"/>
    <d v="2015-12-31T00:00:00"/>
    <n v="13620000000"/>
    <x v="1367"/>
    <n v="3264000000"/>
    <s v=" $-   "/>
    <n v="5690000000"/>
    <x v="6"/>
    <x v="34"/>
  </r>
  <r>
    <x v="357"/>
    <x v="0"/>
    <d v="2013-12-31T00:00:00"/>
    <n v="9021000000"/>
    <x v="1368"/>
    <n v="4089000000"/>
    <n v="536000000"/>
    <n v="138000000"/>
    <x v="3"/>
    <x v="5"/>
  </r>
  <r>
    <x v="357"/>
    <x v="1"/>
    <d v="2014-12-31T00:00:00"/>
    <n v="9675000000"/>
    <x v="1369"/>
    <n v="4308000000"/>
    <n v="614000000"/>
    <n v="188000000"/>
    <x v="3"/>
    <x v="5"/>
  </r>
  <r>
    <x v="357"/>
    <x v="2"/>
    <d v="2015-12-31T00:00:00"/>
    <n v="9946000000"/>
    <x v="1370"/>
    <n v="3906000000"/>
    <n v="625000000"/>
    <n v="210000000"/>
    <x v="3"/>
    <x v="5"/>
  </r>
  <r>
    <x v="357"/>
    <x v="3"/>
    <d v="2016-12-31T00:00:00"/>
    <n v="11325000000"/>
    <x v="1371"/>
    <n v="4295000000"/>
    <n v="715000000"/>
    <n v="319000000"/>
    <x v="3"/>
    <x v="5"/>
  </r>
  <r>
    <x v="358"/>
    <x v="0"/>
    <d v="2013-03-29T00:00:00"/>
    <n v="6906000000"/>
    <x v="1372"/>
    <n v="3236000000"/>
    <n v="1026000000"/>
    <n v="286000000"/>
    <x v="2"/>
    <x v="6"/>
  </r>
  <r>
    <x v="358"/>
    <x v="1"/>
    <d v="2014-03-28T00:00:00"/>
    <n v="4183000000"/>
    <x v="1373"/>
    <n v="2186000000"/>
    <n v="722000000"/>
    <n v="93000000"/>
    <x v="2"/>
    <x v="6"/>
  </r>
  <r>
    <x v="358"/>
    <x v="2"/>
    <d v="2015-04-03T00:00:00"/>
    <n v="3956000000"/>
    <x v="1374"/>
    <n v="2012000000"/>
    <n v="812000000"/>
    <n v="87000000"/>
    <x v="2"/>
    <x v="6"/>
  </r>
  <r>
    <x v="358"/>
    <x v="3"/>
    <d v="2016-04-01T00:00:00"/>
    <n v="3600000000"/>
    <x v="1375"/>
    <n v="1587000000"/>
    <n v="748000000"/>
    <n v="57000000"/>
    <x v="2"/>
    <x v="6"/>
  </r>
  <r>
    <x v="359"/>
    <x v="0"/>
    <d v="2013-06-29T00:00:00"/>
    <n v="44411233000"/>
    <x v="1376"/>
    <n v="6338129000"/>
    <s v=" $-   "/>
    <s v=" $-   "/>
    <x v="4"/>
    <x v="113"/>
  </r>
  <r>
    <x v="359"/>
    <x v="1"/>
    <d v="2014-06-28T00:00:00"/>
    <n v="46516712000"/>
    <x v="1377"/>
    <s v=" $-   "/>
    <s v=" $-   "/>
    <s v=" $-   "/>
    <x v="4"/>
    <x v="113"/>
  </r>
  <r>
    <x v="359"/>
    <x v="2"/>
    <d v="2015-06-27T00:00:00"/>
    <n v="48680752000"/>
    <x v="1378"/>
    <s v=" $-   "/>
    <s v=" $-   "/>
    <s v=" $-   "/>
    <x v="4"/>
    <x v="113"/>
  </r>
  <r>
    <x v="359"/>
    <x v="3"/>
    <d v="2016-07-02T00:00:00"/>
    <n v="50366919000"/>
    <x v="1379"/>
    <s v=" $-   "/>
    <s v=" $-   "/>
    <s v=" $-   "/>
    <x v="4"/>
    <x v="113"/>
  </r>
  <r>
    <x v="360"/>
    <x v="0"/>
    <d v="2012-12-31T00:00:00"/>
    <n v="127434000000"/>
    <x v="1380"/>
    <n v="41066000000"/>
    <s v=" $-   "/>
    <n v="18143000000"/>
    <x v="10"/>
    <x v="61"/>
  </r>
  <r>
    <x v="360"/>
    <x v="1"/>
    <d v="2013-12-31T00:00:00"/>
    <n v="128752000000"/>
    <x v="1381"/>
    <n v="28414000000"/>
    <s v=" $-   "/>
    <n v="18395000000"/>
    <x v="10"/>
    <x v="61"/>
  </r>
  <r>
    <x v="360"/>
    <x v="2"/>
    <d v="2014-12-31T00:00:00"/>
    <n v="132447000000"/>
    <x v="1382"/>
    <n v="41817000000"/>
    <s v=" $-   "/>
    <n v="18273000000"/>
    <x v="10"/>
    <x v="61"/>
  </r>
  <r>
    <x v="360"/>
    <x v="3"/>
    <d v="2015-12-31T00:00:00"/>
    <n v="146801000000"/>
    <x v="1383"/>
    <n v="32954000000"/>
    <s v=" $-   "/>
    <n v="22016000000"/>
    <x v="10"/>
    <x v="61"/>
  </r>
  <r>
    <x v="361"/>
    <x v="0"/>
    <d v="2013-12-31T00:00:00"/>
    <n v="4206100000"/>
    <x v="1384"/>
    <n v="1193800000"/>
    <s v=" $-   "/>
    <s v=" $-   "/>
    <x v="4"/>
    <x v="114"/>
  </r>
  <r>
    <x v="361"/>
    <x v="1"/>
    <d v="2014-12-31T00:00:00"/>
    <n v="4146300000"/>
    <x v="1385"/>
    <n v="1163900000"/>
    <s v=" $-   "/>
    <s v=" $-   "/>
    <x v="4"/>
    <x v="114"/>
  </r>
  <r>
    <x v="361"/>
    <x v="2"/>
    <d v="2015-12-31T00:00:00"/>
    <n v="3567500000"/>
    <x v="1386"/>
    <n v="1051800000"/>
    <s v=" $-   "/>
    <s v=" $-   "/>
    <x v="4"/>
    <x v="114"/>
  </r>
  <r>
    <x v="361"/>
    <x v="3"/>
    <d v="2016-12-31T00:00:00"/>
    <n v="4885000000"/>
    <x v="1387"/>
    <n v="1597300000"/>
    <s v=" $-   "/>
    <s v=" $-   "/>
    <x v="4"/>
    <x v="114"/>
  </r>
  <r>
    <x v="362"/>
    <x v="0"/>
    <d v="2012-12-31T00:00:00"/>
    <n v="2665000000"/>
    <x v="1388"/>
    <n v="728000000"/>
    <n v="183000000"/>
    <s v=" $-   "/>
    <x v="2"/>
    <x v="6"/>
  </r>
  <r>
    <x v="362"/>
    <x v="1"/>
    <d v="2013-12-31T00:00:00"/>
    <n v="2692000000"/>
    <x v="1389"/>
    <n v="757000000"/>
    <n v="184000000"/>
    <s v=" $-   "/>
    <x v="2"/>
    <x v="6"/>
  </r>
  <r>
    <x v="362"/>
    <x v="2"/>
    <d v="2014-12-31T00:00:00"/>
    <n v="2732000000"/>
    <x v="1390"/>
    <n v="770000000"/>
    <n v="206000000"/>
    <s v=" $-   "/>
    <x v="2"/>
    <x v="6"/>
  </r>
  <r>
    <x v="362"/>
    <x v="3"/>
    <d v="2015-12-31T00:00:00"/>
    <n v="2530000000"/>
    <x v="1391"/>
    <n v="765000000"/>
    <n v="228000000"/>
    <s v=" $-   "/>
    <x v="2"/>
    <x v="6"/>
  </r>
  <r>
    <x v="363"/>
    <x v="0"/>
    <d v="2013-09-30T00:00:00"/>
    <n v="1924400000"/>
    <x v="1392"/>
    <n v="254468000"/>
    <s v=" $-   "/>
    <n v="45639000"/>
    <x v="0"/>
    <x v="30"/>
  </r>
  <r>
    <x v="363"/>
    <x v="1"/>
    <d v="2014-09-30T00:00:00"/>
    <n v="2372906000"/>
    <x v="1393"/>
    <n v="276446000"/>
    <s v=" $-   "/>
    <n v="63608000"/>
    <x v="0"/>
    <x v="30"/>
  </r>
  <r>
    <x v="363"/>
    <x v="2"/>
    <d v="2015-09-30T00:00:00"/>
    <n v="2707115000"/>
    <x v="1394"/>
    <n v="321624000"/>
    <s v=" $-   "/>
    <n v="54219000"/>
    <x v="0"/>
    <x v="30"/>
  </r>
  <r>
    <x v="363"/>
    <x v="3"/>
    <d v="2016-09-30T00:00:00"/>
    <n v="3171411000"/>
    <x v="1395"/>
    <n v="382858000"/>
    <s v=" $-   "/>
    <n v="77445000"/>
    <x v="0"/>
    <x v="30"/>
  </r>
  <r>
    <x v="364"/>
    <x v="0"/>
    <d v="2013-09-27T00:00:00"/>
    <n v="11390000000"/>
    <x v="1396"/>
    <n v="1440000000"/>
    <n v="590000000"/>
    <s v=" $-   "/>
    <x v="2"/>
    <x v="115"/>
  </r>
  <r>
    <x v="364"/>
    <x v="1"/>
    <d v="2014-09-26T00:00:00"/>
    <n v="11973000000"/>
    <x v="1397"/>
    <n v="1534000000"/>
    <n v="583000000"/>
    <s v=" $-   "/>
    <x v="2"/>
    <x v="115"/>
  </r>
  <r>
    <x v="364"/>
    <x v="2"/>
    <d v="2015-09-25T00:00:00"/>
    <n v="12233000000"/>
    <x v="1398"/>
    <n v="1504000000"/>
    <n v="627000000"/>
    <s v=" $-   "/>
    <x v="2"/>
    <x v="115"/>
  </r>
  <r>
    <x v="364"/>
    <x v="3"/>
    <d v="2016-09-30T00:00:00"/>
    <n v="12238000000"/>
    <x v="1399"/>
    <n v="1463000000"/>
    <n v="644000000"/>
    <s v=" $-   "/>
    <x v="2"/>
    <x v="115"/>
  </r>
  <r>
    <x v="365"/>
    <x v="0"/>
    <d v="2012-12-30T00:00:00"/>
    <n v="5353197000"/>
    <x v="1400"/>
    <n v="1303427000"/>
    <s v=" $-   "/>
    <n v="194039000"/>
    <x v="1"/>
    <x v="116"/>
  </r>
  <r>
    <x v="365"/>
    <x v="1"/>
    <d v="2013-12-29T00:00:00"/>
    <n v="1603123000"/>
    <x v="1401"/>
    <n v="531932000"/>
    <s v=" $-   "/>
    <n v="74833000"/>
    <x v="1"/>
    <x v="116"/>
  </r>
  <r>
    <x v="365"/>
    <x v="2"/>
    <d v="2014-12-31T00:00:00"/>
    <n v="2626141000"/>
    <x v="1402"/>
    <n v="766854000"/>
    <s v=" $-   "/>
    <n v="151837000"/>
    <x v="1"/>
    <x v="116"/>
  </r>
  <r>
    <x v="365"/>
    <x v="3"/>
    <d v="2015-12-31T00:00:00"/>
    <n v="3050945000"/>
    <x v="1403"/>
    <n v="1068221000"/>
    <s v=" $-   "/>
    <n v="205087000"/>
    <x v="1"/>
    <x v="116"/>
  </r>
  <r>
    <x v="366"/>
    <x v="0"/>
    <d v="2013-02-02T00:00:00"/>
    <n v="73301000000"/>
    <x v="1404"/>
    <n v="15110000000"/>
    <s v=" $-   "/>
    <n v="2044000000"/>
    <x v="1"/>
    <x v="64"/>
  </r>
  <r>
    <x v="366"/>
    <x v="1"/>
    <d v="2014-02-01T00:00:00"/>
    <n v="71279000000"/>
    <x v="1405"/>
    <n v="14465000000"/>
    <s v=" $-   "/>
    <n v="1996000000"/>
    <x v="1"/>
    <x v="64"/>
  </r>
  <r>
    <x v="366"/>
    <x v="2"/>
    <d v="2015-01-31T00:00:00"/>
    <n v="72618000000"/>
    <x v="1406"/>
    <n v="14676000000"/>
    <s v=" $-   "/>
    <n v="2129000000"/>
    <x v="1"/>
    <x v="64"/>
  </r>
  <r>
    <x v="366"/>
    <x v="3"/>
    <d v="2016-01-30T00:00:00"/>
    <n v="73785000000"/>
    <x v="1407"/>
    <n v="14665000000"/>
    <s v=" $-   "/>
    <n v="2213000000"/>
    <x v="1"/>
    <x v="64"/>
  </r>
  <r>
    <x v="367"/>
    <x v="0"/>
    <d v="2013-01-31T00:00:00"/>
    <n v="3794249000"/>
    <x v="1408"/>
    <n v="1466067000"/>
    <s v=" $-   "/>
    <s v=" $-   "/>
    <x v="1"/>
    <x v="82"/>
  </r>
  <r>
    <x v="367"/>
    <x v="1"/>
    <d v="2014-01-31T00:00:00"/>
    <n v="4031100000"/>
    <x v="1409"/>
    <n v="2036100000"/>
    <s v=" $-   "/>
    <s v=" $-   "/>
    <x v="1"/>
    <x v="82"/>
  </r>
  <r>
    <x v="367"/>
    <x v="2"/>
    <d v="2015-01-31T00:00:00"/>
    <n v="4249900000"/>
    <x v="1410"/>
    <n v="1645800000"/>
    <s v=" $-   "/>
    <s v=" $-   "/>
    <x v="1"/>
    <x v="82"/>
  </r>
  <r>
    <x v="367"/>
    <x v="3"/>
    <d v="2016-01-31T00:00:00"/>
    <n v="4104900000"/>
    <x v="1411"/>
    <n v="1731200000"/>
    <s v=" $-   "/>
    <s v=" $-   "/>
    <x v="1"/>
    <x v="82"/>
  </r>
  <r>
    <x v="368"/>
    <x v="0"/>
    <d v="2013-02-02T00:00:00"/>
    <n v="25878372000"/>
    <x v="1412"/>
    <n v="4250446000"/>
    <s v=" $-   "/>
    <s v=" $-   "/>
    <x v="1"/>
    <x v="74"/>
  </r>
  <r>
    <x v="368"/>
    <x v="1"/>
    <d v="2014-02-01T00:00:00"/>
    <n v="27422696000"/>
    <x v="1413"/>
    <n v="4467089000"/>
    <s v=" $-   "/>
    <s v=" $-   "/>
    <x v="1"/>
    <x v="74"/>
  </r>
  <r>
    <x v="368"/>
    <x v="2"/>
    <d v="2015-01-31T00:00:00"/>
    <n v="29078407000"/>
    <x v="1414"/>
    <n v="4695384000"/>
    <s v=" $-   "/>
    <s v=" $-   "/>
    <x v="1"/>
    <x v="74"/>
  </r>
  <r>
    <x v="368"/>
    <x v="3"/>
    <d v="2016-01-30T00:00:00"/>
    <n v="30944938000"/>
    <x v="1415"/>
    <n v="5205715000"/>
    <s v=" $-   "/>
    <s v=" $-   "/>
    <x v="1"/>
    <x v="74"/>
  </r>
  <r>
    <x v="369"/>
    <x v="0"/>
    <d v="2012-12-31T00:00:00"/>
    <n v="3589516000"/>
    <x v="1416"/>
    <s v=" $-   "/>
    <s v=" $-   "/>
    <n v="787329000"/>
    <x v="6"/>
    <x v="12"/>
  </r>
  <r>
    <x v="369"/>
    <x v="1"/>
    <d v="2013-12-31T00:00:00"/>
    <n v="3494253000"/>
    <x v="1417"/>
    <s v=" $-   "/>
    <s v=" $-   "/>
    <n v="819711000"/>
    <x v="6"/>
    <x v="12"/>
  </r>
  <r>
    <x v="369"/>
    <x v="2"/>
    <d v="2014-12-31T00:00:00"/>
    <n v="3620095000"/>
    <x v="1418"/>
    <s v=" $-   "/>
    <s v=" $-   "/>
    <n v="855908000"/>
    <x v="6"/>
    <x v="12"/>
  </r>
  <r>
    <x v="369"/>
    <x v="3"/>
    <d v="2015-12-31T00:00:00"/>
    <n v="3766065000"/>
    <x v="1419"/>
    <s v=" $-   "/>
    <s v=" $-   "/>
    <n v="907024000"/>
    <x v="6"/>
    <x v="12"/>
  </r>
  <r>
    <x v="370"/>
    <x v="0"/>
    <d v="2012-12-31T00:00:00"/>
    <n v="12509900000"/>
    <x v="1420"/>
    <n v="3354900000"/>
    <n v="376400000"/>
    <s v=" $-   "/>
    <x v="3"/>
    <x v="5"/>
  </r>
  <r>
    <x v="370"/>
    <x v="1"/>
    <d v="2013-12-31T00:00:00"/>
    <n v="13090300000"/>
    <x v="1421"/>
    <n v="3446300000"/>
    <n v="395500000"/>
    <s v=" $-   "/>
    <x v="3"/>
    <x v="5"/>
  </r>
  <r>
    <x v="370"/>
    <x v="2"/>
    <d v="2014-12-31T00:00:00"/>
    <n v="16889600000"/>
    <x v="1422"/>
    <n v="4896100000"/>
    <n v="691100000"/>
    <s v=" $-   "/>
    <x v="3"/>
    <x v="5"/>
  </r>
  <r>
    <x v="370"/>
    <x v="3"/>
    <d v="2015-12-31T00:00:00"/>
    <n v="16965400000"/>
    <x v="1423"/>
    <n v="4612100000"/>
    <n v="692300000"/>
    <s v=" $-   "/>
    <x v="3"/>
    <x v="5"/>
  </r>
  <r>
    <x v="371"/>
    <x v="0"/>
    <d v="2012-12-31T00:00:00"/>
    <n v="763000000"/>
    <x v="1424"/>
    <n v="429000000"/>
    <s v=" $-   "/>
    <n v="26000000"/>
    <x v="1"/>
    <x v="24"/>
  </r>
  <r>
    <x v="371"/>
    <x v="1"/>
    <d v="2013-12-31T00:00:00"/>
    <n v="945000000"/>
    <x v="1425"/>
    <n v="597000000"/>
    <s v=" $-   "/>
    <n v="36000000"/>
    <x v="1"/>
    <x v="24"/>
  </r>
  <r>
    <x v="371"/>
    <x v="2"/>
    <d v="2014-12-31T00:00:00"/>
    <n v="1246000000"/>
    <x v="307"/>
    <n v="801000000"/>
    <s v=" $-   "/>
    <n v="65000000"/>
    <x v="1"/>
    <x v="24"/>
  </r>
  <r>
    <x v="371"/>
    <x v="3"/>
    <d v="2015-12-31T00:00:00"/>
    <n v="1492000000"/>
    <x v="1426"/>
    <n v="1109000000"/>
    <s v=" $-   "/>
    <n v="93000000"/>
    <x v="1"/>
    <x v="24"/>
  </r>
  <r>
    <x v="372"/>
    <x v="0"/>
    <d v="2013-12-31T00:00:00"/>
    <n v="26191000000"/>
    <x v="1427"/>
    <n v="3757000000"/>
    <s v=" $-   "/>
    <n v="3821000000"/>
    <x v="6"/>
    <x v="13"/>
  </r>
  <r>
    <x v="372"/>
    <x v="1"/>
    <d v="2014-12-31T00:00:00"/>
    <n v="27174000000"/>
    <x v="1428"/>
    <n v="3964000000"/>
    <s v=" $-   "/>
    <n v="3882000000"/>
    <x v="6"/>
    <x v="13"/>
  </r>
  <r>
    <x v="372"/>
    <x v="2"/>
    <d v="2015-12-31T00:00:00"/>
    <n v="26815000000"/>
    <x v="1429"/>
    <n v="4094000000"/>
    <s v=" $-   "/>
    <n v="3885000000"/>
    <x v="6"/>
    <x v="13"/>
  </r>
  <r>
    <x v="372"/>
    <x v="3"/>
    <d v="2016-12-31T00:00:00"/>
    <n v="27625000000"/>
    <x v="1430"/>
    <n v="4154000000"/>
    <s v=" $-   "/>
    <n v="3985000000"/>
    <x v="6"/>
    <x v="13"/>
  </r>
  <r>
    <x v="373"/>
    <x v="0"/>
    <d v="2012-12-29T00:00:00"/>
    <n v="4664120000"/>
    <x v="1431"/>
    <n v="1040287000"/>
    <s v=" $-   "/>
    <n v="88975000"/>
    <x v="1"/>
    <x v="117"/>
  </r>
  <r>
    <x v="373"/>
    <x v="1"/>
    <d v="2013-12-28T00:00:00"/>
    <n v="5164784000"/>
    <x v="1432"/>
    <n v="1138934000"/>
    <s v=" $-   "/>
    <n v="100025000"/>
    <x v="1"/>
    <x v="117"/>
  </r>
  <r>
    <x v="373"/>
    <x v="2"/>
    <d v="2014-12-27T00:00:00"/>
    <n v="5711715000"/>
    <x v="1433"/>
    <n v="1246308000"/>
    <s v=" $-   "/>
    <n v="114635000"/>
    <x v="1"/>
    <x v="117"/>
  </r>
  <r>
    <x v="373"/>
    <x v="3"/>
    <d v="2015-12-26T00:00:00"/>
    <n v="6226507000"/>
    <x v="1434"/>
    <n v="1369097000"/>
    <s v=" $-   "/>
    <n v="123569000"/>
    <x v="1"/>
    <x v="117"/>
  </r>
  <r>
    <x v="374"/>
    <x v="0"/>
    <d v="2013-10-03T00:00:00"/>
    <n v="34374000000"/>
    <x v="1435"/>
    <n v="983000000"/>
    <s v=" $-   "/>
    <s v=" $-   "/>
    <x v="4"/>
    <x v="40"/>
  </r>
  <r>
    <x v="374"/>
    <x v="1"/>
    <d v="2014-10-03T00:00:00"/>
    <n v="37580000000"/>
    <x v="1436"/>
    <n v="1255000000"/>
    <s v=" $-   "/>
    <s v=" $-   "/>
    <x v="4"/>
    <x v="40"/>
  </r>
  <r>
    <x v="374"/>
    <x v="2"/>
    <d v="2015-10-03T00:00:00"/>
    <n v="41373000000"/>
    <x v="1437"/>
    <n v="1748000000"/>
    <s v=" $-   "/>
    <s v=" $-   "/>
    <x v="4"/>
    <x v="40"/>
  </r>
  <r>
    <x v="374"/>
    <x v="3"/>
    <d v="2016-10-01T00:00:00"/>
    <n v="36881000000"/>
    <x v="1438"/>
    <n v="1864000000"/>
    <s v=" $-   "/>
    <s v=" $-   "/>
    <x v="4"/>
    <x v="40"/>
  </r>
  <r>
    <x v="375"/>
    <x v="0"/>
    <d v="2012-12-31T00:00:00"/>
    <n v="29809000000"/>
    <x v="1439"/>
    <n v="1702000000"/>
    <s v=" $-   "/>
    <n v="418000000"/>
    <x v="9"/>
    <x v="92"/>
  </r>
  <r>
    <x v="375"/>
    <x v="1"/>
    <d v="2013-12-31T00:00:00"/>
    <n v="37601000000"/>
    <x v="1440"/>
    <n v="2248000000"/>
    <s v=" $-   "/>
    <n v="489000000"/>
    <x v="9"/>
    <x v="92"/>
  </r>
  <r>
    <x v="375"/>
    <x v="2"/>
    <d v="2014-12-31T00:00:00"/>
    <n v="40633000000"/>
    <x v="1441"/>
    <n v="2762000000"/>
    <s v=" $-   "/>
    <n v="562000000"/>
    <x v="9"/>
    <x v="92"/>
  </r>
  <r>
    <x v="375"/>
    <x v="3"/>
    <d v="2015-12-31T00:00:00"/>
    <n v="28711000000"/>
    <x v="1442"/>
    <n v="2620000000"/>
    <s v=" $-   "/>
    <n v="756000000"/>
    <x v="9"/>
    <x v="92"/>
  </r>
  <r>
    <x v="376"/>
    <x v="0"/>
    <d v="2012-12-31T00:00:00"/>
    <n v="1793557000"/>
    <x v="1443"/>
    <n v="247597000"/>
    <s v=" $-   "/>
    <s v=" $-   "/>
    <x v="2"/>
    <x v="16"/>
  </r>
  <r>
    <x v="376"/>
    <x v="1"/>
    <d v="2013-12-31T00:00:00"/>
    <n v="2064305000"/>
    <x v="1444"/>
    <n v="312367000"/>
    <s v=" $-   "/>
    <s v=" $-   "/>
    <x v="2"/>
    <x v="16"/>
  </r>
  <r>
    <x v="376"/>
    <x v="2"/>
    <d v="2014-12-31T00:00:00"/>
    <n v="2446877000"/>
    <x v="1445"/>
    <n v="346345000"/>
    <s v=" $-   "/>
    <s v=" $-   "/>
    <x v="2"/>
    <x v="16"/>
  </r>
  <r>
    <x v="376"/>
    <x v="3"/>
    <d v="2015-12-31T00:00:00"/>
    <n v="2779541000"/>
    <x v="1446"/>
    <n v="390253000"/>
    <s v=" $-   "/>
    <s v=" $-   "/>
    <x v="2"/>
    <x v="16"/>
  </r>
  <r>
    <x v="377"/>
    <x v="0"/>
    <d v="2012-12-31T00:00:00"/>
    <n v="12825000000"/>
    <x v="1447"/>
    <n v="1804000000"/>
    <n v="1877000000"/>
    <s v=" $-   "/>
    <x v="2"/>
    <x v="7"/>
  </r>
  <r>
    <x v="377"/>
    <x v="1"/>
    <d v="2013-12-31T00:00:00"/>
    <n v="12205000000"/>
    <x v="1448"/>
    <n v="1858000000"/>
    <n v="1522000000"/>
    <s v=" $-   "/>
    <x v="2"/>
    <x v="7"/>
  </r>
  <r>
    <x v="377"/>
    <x v="2"/>
    <d v="2014-12-31T00:00:00"/>
    <n v="13045000000"/>
    <x v="1449"/>
    <n v="1843000000"/>
    <n v="1358000000"/>
    <s v=" $-   "/>
    <x v="2"/>
    <x v="7"/>
  </r>
  <r>
    <x v="377"/>
    <x v="3"/>
    <d v="2015-12-31T00:00:00"/>
    <n v="13000000000"/>
    <x v="1450"/>
    <n v="1748000000"/>
    <n v="1280000000"/>
    <s v=" $-   "/>
    <x v="2"/>
    <x v="7"/>
  </r>
  <r>
    <x v="378"/>
    <x v="0"/>
    <d v="2012-12-29T00:00:00"/>
    <n v="12237000000"/>
    <x v="1451"/>
    <n v="1165000000"/>
    <s v=" $-   "/>
    <s v=" $-   "/>
    <x v="0"/>
    <x v="53"/>
  </r>
  <r>
    <x v="378"/>
    <x v="1"/>
    <d v="2013-12-28T00:00:00"/>
    <n v="12104000000"/>
    <x v="1452"/>
    <n v="1126000000"/>
    <s v=" $-   "/>
    <s v=" $-   "/>
    <x v="0"/>
    <x v="53"/>
  </r>
  <r>
    <x v="378"/>
    <x v="2"/>
    <d v="2015-01-03T00:00:00"/>
    <n v="13878000000"/>
    <x v="1453"/>
    <n v="1361000000"/>
    <s v=" $-   "/>
    <s v=" $-   "/>
    <x v="0"/>
    <x v="53"/>
  </r>
  <r>
    <x v="378"/>
    <x v="3"/>
    <d v="2016-01-02T00:00:00"/>
    <n v="13423000000"/>
    <x v="1454"/>
    <n v="1304000000"/>
    <s v=" $-   "/>
    <s v=" $-   "/>
    <x v="0"/>
    <x v="53"/>
  </r>
  <r>
    <x v="379"/>
    <x v="0"/>
    <d v="2012-12-31T00:00:00"/>
    <n v="1834921000"/>
    <x v="1455"/>
    <n v="670602000"/>
    <s v=" $-   "/>
    <s v=" $-   "/>
    <x v="1"/>
    <x v="82"/>
  </r>
  <r>
    <x v="379"/>
    <x v="1"/>
    <d v="2013-12-31T00:00:00"/>
    <n v="2332051000"/>
    <x v="1456"/>
    <n v="871572000"/>
    <s v=" $-   "/>
    <s v=" $-   "/>
    <x v="1"/>
    <x v="82"/>
  </r>
  <r>
    <x v="379"/>
    <x v="2"/>
    <d v="2014-12-31T00:00:00"/>
    <n v="3084370000"/>
    <x v="1457"/>
    <n v="1158251000"/>
    <s v=" $-   "/>
    <s v=" $-   "/>
    <x v="1"/>
    <x v="82"/>
  </r>
  <r>
    <x v="379"/>
    <x v="3"/>
    <d v="2015-12-31T00:00:00"/>
    <n v="3963313000"/>
    <x v="1458"/>
    <n v="1497000000"/>
    <s v=" $-   "/>
    <s v=" $-   "/>
    <x v="1"/>
    <x v="82"/>
  </r>
  <r>
    <x v="380"/>
    <x v="0"/>
    <d v="2012-12-31T00:00:00"/>
    <n v="1834921000"/>
    <x v="1455"/>
    <n v="670602000"/>
    <s v=" $-   "/>
    <s v=" $-   "/>
    <x v="1"/>
    <x v="82"/>
  </r>
  <r>
    <x v="380"/>
    <x v="1"/>
    <d v="2013-12-31T00:00:00"/>
    <n v="2332051000"/>
    <x v="1456"/>
    <n v="871572000"/>
    <s v=" $-   "/>
    <s v=" $-   "/>
    <x v="1"/>
    <x v="82"/>
  </r>
  <r>
    <x v="380"/>
    <x v="2"/>
    <d v="2014-12-31T00:00:00"/>
    <n v="3084370000"/>
    <x v="1457"/>
    <n v="1158251000"/>
    <s v=" $-   "/>
    <s v=" $-   "/>
    <x v="1"/>
    <x v="82"/>
  </r>
  <r>
    <x v="380"/>
    <x v="3"/>
    <d v="2015-12-31T00:00:00"/>
    <n v="3963313000"/>
    <x v="1458"/>
    <n v="1497000000"/>
    <s v=" $-   "/>
    <s v=" $-   "/>
    <x v="1"/>
    <x v="82"/>
  </r>
  <r>
    <x v="381"/>
    <x v="0"/>
    <d v="2012-12-31T00:00:00"/>
    <n v="37152000000"/>
    <x v="1459"/>
    <n v="16448000000"/>
    <s v=" $-   "/>
    <n v="1522000000"/>
    <x v="0"/>
    <x v="0"/>
  </r>
  <r>
    <x v="381"/>
    <x v="1"/>
    <d v="2013-12-31T00:00:00"/>
    <n v="38279000000"/>
    <x v="1460"/>
    <n v="17629000000"/>
    <s v=" $-   "/>
    <n v="1689000000"/>
    <x v="0"/>
    <x v="0"/>
  </r>
  <r>
    <x v="381"/>
    <x v="2"/>
    <d v="2014-12-31T00:00:00"/>
    <n v="38901000000"/>
    <x v="1461"/>
    <n v="17795000000"/>
    <s v=" $-   "/>
    <n v="1679000000"/>
    <x v="0"/>
    <x v="0"/>
  </r>
  <r>
    <x v="381"/>
    <x v="3"/>
    <d v="2015-12-31T00:00:00"/>
    <n v="37864000000"/>
    <x v="1462"/>
    <n v="18423000000"/>
    <s v=" $-   "/>
    <n v="1819000000"/>
    <x v="0"/>
    <x v="0"/>
  </r>
  <r>
    <x v="382"/>
    <x v="0"/>
    <d v="2012-12-31T00:00:00"/>
    <n v="716612000"/>
    <x v="1463"/>
    <n v="58005000"/>
    <s v=" $-   "/>
    <n v="346031000"/>
    <x v="7"/>
    <x v="70"/>
  </r>
  <r>
    <x v="382"/>
    <x v="1"/>
    <d v="2013-12-31T00:00:00"/>
    <n v="758926000"/>
    <x v="1464"/>
    <n v="37121000"/>
    <s v=" $-   "/>
    <n v="346273000"/>
    <x v="7"/>
    <x v="70"/>
  </r>
  <r>
    <x v="382"/>
    <x v="2"/>
    <d v="2014-12-31T00:00:00"/>
    <n v="818046000"/>
    <x v="1465"/>
    <n v="56612000"/>
    <s v=" $-   "/>
    <n v="363929000"/>
    <x v="7"/>
    <x v="70"/>
  </r>
  <r>
    <x v="382"/>
    <x v="3"/>
    <d v="2015-12-31T00:00:00"/>
    <n v="894638000"/>
    <x v="1466"/>
    <n v="71733000"/>
    <s v=" $-   "/>
    <n v="381277000"/>
    <x v="7"/>
    <x v="70"/>
  </r>
  <r>
    <x v="383"/>
    <x v="0"/>
    <d v="2013-02-02T00:00:00"/>
    <n v="2220256000"/>
    <x v="1467"/>
    <n v="488880000"/>
    <s v=" $-   "/>
    <s v=" $-   "/>
    <x v="1"/>
    <x v="25"/>
  </r>
  <r>
    <x v="383"/>
    <x v="1"/>
    <d v="2014-02-02T00:00:00"/>
    <n v="2670573000"/>
    <x v="1468"/>
    <n v="596390000"/>
    <s v=" $-   "/>
    <s v=" $-   "/>
    <x v="1"/>
    <x v="25"/>
  </r>
  <r>
    <x v="383"/>
    <x v="2"/>
    <d v="2015-01-31T00:00:00"/>
    <n v="3241369000"/>
    <x v="1469"/>
    <n v="712006000"/>
    <s v=" $-   "/>
    <s v=" $-   "/>
    <x v="1"/>
    <x v="25"/>
  </r>
  <r>
    <x v="383"/>
    <x v="3"/>
    <d v="2016-01-31T00:00:00"/>
    <n v="3924116000"/>
    <x v="1470"/>
    <n v="863354000"/>
    <s v=" $-   "/>
    <s v=" $-   "/>
    <x v="1"/>
    <x v="25"/>
  </r>
  <r>
    <x v="384"/>
    <x v="0"/>
    <d v="2013-12-31T00:00:00"/>
    <n v="122489000000"/>
    <x v="1471"/>
    <s v=" $-   "/>
    <s v=" $-   "/>
    <n v="23207000000"/>
    <x v="3"/>
    <x v="26"/>
  </r>
  <r>
    <x v="384"/>
    <x v="1"/>
    <d v="2014-12-31T00:00:00"/>
    <n v="130474000000"/>
    <x v="1472"/>
    <s v=" $-   "/>
    <s v=" $-   "/>
    <n v="26567000000"/>
    <x v="3"/>
    <x v="26"/>
  </r>
  <r>
    <x v="384"/>
    <x v="2"/>
    <d v="2015-12-31T00:00:00"/>
    <n v="157107000000"/>
    <x v="1473"/>
    <s v=" $-   "/>
    <s v=" $-   "/>
    <n v="42211000000"/>
    <x v="3"/>
    <x v="26"/>
  </r>
  <r>
    <x v="384"/>
    <x v="3"/>
    <d v="2016-12-31T00:00:00"/>
    <n v="184840000000"/>
    <x v="1474"/>
    <s v=" $-   "/>
    <s v=" $-   "/>
    <n v="54872000000"/>
    <x v="3"/>
    <x v="26"/>
  </r>
  <r>
    <x v="385"/>
    <x v="0"/>
    <d v="2012-12-31T00:00:00"/>
    <n v="10515400000"/>
    <x v="1475"/>
    <n v="786800000"/>
    <s v=" $-   "/>
    <n v="1161600000"/>
    <x v="6"/>
    <x v="97"/>
  </r>
  <r>
    <x v="385"/>
    <x v="1"/>
    <d v="2013-12-31T00:00:00"/>
    <n v="10368600000"/>
    <x v="1476"/>
    <n v="790400000"/>
    <s v=" $-   "/>
    <n v="1170400000"/>
    <x v="6"/>
    <x v="97"/>
  </r>
  <r>
    <x v="385"/>
    <x v="2"/>
    <d v="2014-12-31T00:00:00"/>
    <n v="10524500000"/>
    <x v="1477"/>
    <n v="820900000"/>
    <s v=" $-   "/>
    <n v="1272000000"/>
    <x v="6"/>
    <x v="97"/>
  </r>
  <r>
    <x v="385"/>
    <x v="3"/>
    <d v="2015-12-31T00:00:00"/>
    <n v="10731300000"/>
    <x v="1478"/>
    <n v="835100000"/>
    <s v=" $-   "/>
    <n v="1295700000"/>
    <x v="6"/>
    <x v="97"/>
  </r>
  <r>
    <x v="386"/>
    <x v="0"/>
    <d v="2013-12-31T00:00:00"/>
    <n v="21963000000"/>
    <x v="1479"/>
    <n v="6891000000"/>
    <s v=" $-   "/>
    <n v="1777000000"/>
    <x v="0"/>
    <x v="59"/>
  </r>
  <r>
    <x v="386"/>
    <x v="1"/>
    <d v="2014-12-31T00:00:00"/>
    <n v="23988000000"/>
    <x v="1480"/>
    <n v="7234000000"/>
    <s v=" $-   "/>
    <n v="1904000000"/>
    <x v="0"/>
    <x v="59"/>
  </r>
  <r>
    <x v="386"/>
    <x v="2"/>
    <d v="2015-12-31T00:00:00"/>
    <n v="21813000000"/>
    <x v="1481"/>
    <n v="7315000000"/>
    <s v=" $-   "/>
    <n v="2012000000"/>
    <x v="0"/>
    <x v="59"/>
  </r>
  <r>
    <x v="386"/>
    <x v="3"/>
    <d v="2016-12-31T00:00:00"/>
    <n v="19941000000"/>
    <x v="1482"/>
    <n v="6884000000"/>
    <s v=" $-   "/>
    <n v="2038000000"/>
    <x v="0"/>
    <x v="59"/>
  </r>
  <r>
    <x v="387"/>
    <x v="0"/>
    <d v="2012-12-31T00:00:00"/>
    <n v="54127000000"/>
    <x v="1483"/>
    <n v="37352000000"/>
    <s v=" $-   "/>
    <n v="1858000000"/>
    <x v="0"/>
    <x v="49"/>
  </r>
  <r>
    <x v="387"/>
    <x v="1"/>
    <d v="2013-12-31T00:00:00"/>
    <n v="55438000000"/>
    <x v="1484"/>
    <n v="32834000000"/>
    <s v=" $-   "/>
    <n v="1867000000"/>
    <x v="0"/>
    <x v="49"/>
  </r>
  <r>
    <x v="387"/>
    <x v="2"/>
    <d v="2014-12-31T00:00:00"/>
    <n v="58232000000"/>
    <x v="1485"/>
    <n v="36583000000"/>
    <s v=" $-   "/>
    <n v="1923000000"/>
    <x v="0"/>
    <x v="49"/>
  </r>
  <r>
    <x v="387"/>
    <x v="3"/>
    <d v="2015-12-31T00:00:00"/>
    <n v="58363000000"/>
    <x v="1486"/>
    <n v="35664000000"/>
    <s v=" $-   "/>
    <n v="2084000000"/>
    <x v="0"/>
    <x v="49"/>
  </r>
  <r>
    <x v="388"/>
    <x v="0"/>
    <d v="2013-01-31T00:00:00"/>
    <n v="2794925000"/>
    <x v="1487"/>
    <n v="657246000"/>
    <s v=" $-   "/>
    <s v=" $-   "/>
    <x v="1"/>
    <x v="74"/>
  </r>
  <r>
    <x v="388"/>
    <x v="1"/>
    <d v="2014-01-31T00:00:00"/>
    <n v="3086608000"/>
    <x v="1488"/>
    <n v="734511000"/>
    <s v=" $-   "/>
    <s v=" $-   "/>
    <x v="1"/>
    <x v="74"/>
  </r>
  <r>
    <x v="388"/>
    <x v="2"/>
    <d v="2015-01-31T00:00:00"/>
    <n v="3323077000"/>
    <x v="1489"/>
    <n v="809545000"/>
    <s v=" $-   "/>
    <s v=" $-   "/>
    <x v="1"/>
    <x v="74"/>
  </r>
  <r>
    <x v="388"/>
    <x v="3"/>
    <d v="2016-01-31T00:00:00"/>
    <n v="3445134000"/>
    <x v="1490"/>
    <n v="848323000"/>
    <s v=" $-   "/>
    <s v=" $-   "/>
    <x v="1"/>
    <x v="74"/>
  </r>
  <r>
    <x v="389"/>
    <x v="0"/>
    <d v="2013-07-31T00:00:00"/>
    <n v="2436948000"/>
    <x v="1491"/>
    <n v="441168000"/>
    <n v="62630000"/>
    <s v=" $-   "/>
    <x v="6"/>
    <x v="35"/>
  </r>
  <r>
    <x v="389"/>
    <x v="1"/>
    <d v="2014-07-31T00:00:00"/>
    <n v="2473500000"/>
    <x v="1492"/>
    <n v="460300000"/>
    <n v="61800000"/>
    <s v=" $-   "/>
    <x v="6"/>
    <x v="35"/>
  </r>
  <r>
    <x v="389"/>
    <x v="2"/>
    <d v="2015-07-31T00:00:00"/>
    <n v="2371200000"/>
    <x v="1493"/>
    <n v="460100000"/>
    <n v="60200000"/>
    <s v=" $-   "/>
    <x v="6"/>
    <x v="35"/>
  </r>
  <r>
    <x v="389"/>
    <x v="3"/>
    <d v="2016-07-31T00:00:00"/>
    <n v="2220300000"/>
    <x v="1494"/>
    <n v="425100000"/>
    <n v="55500000"/>
    <s v=" $-   "/>
    <x v="6"/>
    <x v="35"/>
  </r>
  <r>
    <x v="390"/>
    <x v="0"/>
    <d v="2013-12-31T00:00:00"/>
    <n v="56600000000"/>
    <x v="1495"/>
    <n v="5241000000"/>
    <n v="2342000000"/>
    <s v=" $-   "/>
    <x v="0"/>
    <x v="53"/>
  </r>
  <r>
    <x v="390"/>
    <x v="1"/>
    <d v="2014-12-31T00:00:00"/>
    <n v="57900000000"/>
    <x v="1496"/>
    <n v="4934000000"/>
    <n v="2475000000"/>
    <s v=" $-   "/>
    <x v="0"/>
    <x v="53"/>
  </r>
  <r>
    <x v="390"/>
    <x v="2"/>
    <d v="2015-12-31T00:00:00"/>
    <n v="56098000000"/>
    <x v="1497"/>
    <n v="6097000000"/>
    <n v="2279000000"/>
    <s v=" $-   "/>
    <x v="0"/>
    <x v="53"/>
  </r>
  <r>
    <x v="390"/>
    <x v="3"/>
    <d v="2016-12-31T00:00:00"/>
    <n v="57244000000"/>
    <x v="1498"/>
    <n v="5275000000"/>
    <n v="2337000000"/>
    <s v=" $-   "/>
    <x v="0"/>
    <x v="53"/>
  </r>
  <r>
    <x v="391"/>
    <x v="0"/>
    <d v="2013-09-30T00:00:00"/>
    <n v="11778000000"/>
    <x v="1499"/>
    <n v="2207000000"/>
    <s v=" $-   "/>
    <n v="397000000"/>
    <x v="2"/>
    <x v="16"/>
  </r>
  <r>
    <x v="391"/>
    <x v="1"/>
    <d v="2014-09-30T00:00:00"/>
    <n v="12702000000"/>
    <x v="575"/>
    <n v="2242000000"/>
    <s v=" $-   "/>
    <n v="435000000"/>
    <x v="2"/>
    <x v="16"/>
  </r>
  <r>
    <x v="391"/>
    <x v="2"/>
    <d v="2015-09-30T00:00:00"/>
    <n v="13880000000"/>
    <x v="1031"/>
    <n v="2229000000"/>
    <s v=" $-   "/>
    <n v="494000000"/>
    <x v="2"/>
    <x v="16"/>
  </r>
  <r>
    <x v="391"/>
    <x v="3"/>
    <d v="2016-09-30T00:00:00"/>
    <n v="15082000000"/>
    <x v="1500"/>
    <n v="4469000000"/>
    <s v=" $-   "/>
    <n v="502000000"/>
    <x v="2"/>
    <x v="16"/>
  </r>
  <r>
    <x v="392"/>
    <x v="0"/>
    <d v="2013-09-27T00:00:00"/>
    <n v="2942897000"/>
    <x v="1501"/>
    <n v="432589000"/>
    <n v="208208000"/>
    <s v=" $-   "/>
    <x v="3"/>
    <x v="5"/>
  </r>
  <r>
    <x v="392"/>
    <x v="1"/>
    <d v="2014-09-26T00:00:00"/>
    <n v="3049800000"/>
    <x v="1502"/>
    <n v="470600000"/>
    <n v="234800000"/>
    <s v=" $-   "/>
    <x v="3"/>
    <x v="5"/>
  </r>
  <r>
    <x v="392"/>
    <x v="2"/>
    <d v="2015-10-02T00:00:00"/>
    <n v="3099100000"/>
    <x v="1503"/>
    <n v="488500000"/>
    <n v="245200000"/>
    <s v=" $-   "/>
    <x v="3"/>
    <x v="5"/>
  </r>
  <r>
    <x v="392"/>
    <x v="3"/>
    <d v="2016-09-30T00:00:00"/>
    <n v="3217800000"/>
    <x v="1504"/>
    <n v="557000000"/>
    <n v="253500000"/>
    <s v=" $-   "/>
    <x v="3"/>
    <x v="5"/>
  </r>
  <r>
    <x v="393"/>
    <x v="0"/>
    <d v="2012-12-31T00:00:00"/>
    <n v="10879855000"/>
    <x v="1505"/>
    <n v="3596708000"/>
    <s v=" $-   "/>
    <s v=" $-   "/>
    <x v="1"/>
    <x v="82"/>
  </r>
  <r>
    <x v="393"/>
    <x v="1"/>
    <d v="2013-12-31T00:00:00"/>
    <n v="11419648000"/>
    <x v="1506"/>
    <n v="3841032000"/>
    <s v=" $-   "/>
    <s v=" $-   "/>
    <x v="1"/>
    <x v="82"/>
  </r>
  <r>
    <x v="393"/>
    <x v="2"/>
    <d v="2015-01-03T00:00:00"/>
    <n v="12282161000"/>
    <x v="1507"/>
    <n v="4159885000"/>
    <s v=" $-   "/>
    <s v=" $-   "/>
    <x v="1"/>
    <x v="82"/>
  </r>
  <r>
    <x v="393"/>
    <x v="3"/>
    <d v="2016-01-02T00:00:00"/>
    <n v="12376744000"/>
    <x v="1508"/>
    <n v="4178386000"/>
    <s v=" $-   "/>
    <s v=" $-   "/>
    <x v="1"/>
    <x v="82"/>
  </r>
  <r>
    <x v="394"/>
    <x v="0"/>
    <d v="2013-09-30T00:00:00"/>
    <n v="13794000000"/>
    <x v="1509"/>
    <n v="2829000000"/>
    <s v=" $-   "/>
    <n v="237000000"/>
    <x v="1"/>
    <x v="67"/>
  </r>
  <r>
    <x v="394"/>
    <x v="1"/>
    <d v="2014-09-30T00:00:00"/>
    <n v="13783000000"/>
    <x v="1510"/>
    <n v="2899000000"/>
    <s v=" $-   "/>
    <n v="217000000"/>
    <x v="1"/>
    <x v="67"/>
  </r>
  <r>
    <x v="394"/>
    <x v="2"/>
    <d v="2015-09-30T00:00:00"/>
    <n v="13268000000"/>
    <x v="1511"/>
    <n v="2860000000"/>
    <s v=" $-   "/>
    <n v="222000000"/>
    <x v="1"/>
    <x v="67"/>
  </r>
  <r>
    <x v="394"/>
    <x v="3"/>
    <d v="2016-09-30T00:00:00"/>
    <n v="12488000000"/>
    <x v="1512"/>
    <n v="2851000000"/>
    <s v=" $-   "/>
    <n v="221000000"/>
    <x v="1"/>
    <x v="67"/>
  </r>
  <r>
    <x v="395"/>
    <x v="0"/>
    <d v="2012-12-31T00:00:00"/>
    <n v="138393000000"/>
    <x v="1513"/>
    <n v="5229000000"/>
    <s v=" $-   "/>
    <n v="1549000000"/>
    <x v="9"/>
    <x v="92"/>
  </r>
  <r>
    <x v="395"/>
    <x v="1"/>
    <d v="2013-12-31T00:00:00"/>
    <n v="138074000000"/>
    <x v="1514"/>
    <n v="5081000000"/>
    <s v=" $-   "/>
    <n v="1720000000"/>
    <x v="9"/>
    <x v="92"/>
  </r>
  <r>
    <x v="395"/>
    <x v="2"/>
    <d v="2014-12-31T00:00:00"/>
    <n v="130844000000"/>
    <x v="1515"/>
    <n v="5111000000"/>
    <s v=" $-   "/>
    <n v="1690000000"/>
    <x v="9"/>
    <x v="92"/>
  </r>
  <r>
    <x v="395"/>
    <x v="3"/>
    <d v="2015-12-31T00:00:00"/>
    <n v="87804000000"/>
    <x v="1516"/>
    <n v="4953000000"/>
    <s v=" $-   "/>
    <n v="1842000000"/>
    <x v="9"/>
    <x v="92"/>
  </r>
  <r>
    <x v="396"/>
    <x v="0"/>
    <d v="2012-12-31T00:00:00"/>
    <n v="2567310000"/>
    <x v="1517"/>
    <n v="308143000"/>
    <s v=" $-   "/>
    <s v=" $-   "/>
    <x v="8"/>
    <x v="99"/>
  </r>
  <r>
    <x v="396"/>
    <x v="1"/>
    <d v="2013-12-31T00:00:00"/>
    <n v="2770709000"/>
    <x v="1518"/>
    <n v="274217000"/>
    <s v=" $-   "/>
    <s v=" $-   "/>
    <x v="8"/>
    <x v="99"/>
  </r>
  <r>
    <x v="396"/>
    <x v="2"/>
    <d v="2014-12-31T00:00:00"/>
    <n v="2994169000"/>
    <x v="1519"/>
    <n v="292358000"/>
    <s v=" $-   "/>
    <s v=" $-   "/>
    <x v="8"/>
    <x v="99"/>
  </r>
  <r>
    <x v="396"/>
    <x v="3"/>
    <d v="2015-12-31T00:00:00"/>
    <n v="3422181000"/>
    <x v="1520"/>
    <n v="312694000"/>
    <s v=" $-   "/>
    <s v=" $-   "/>
    <x v="8"/>
    <x v="99"/>
  </r>
  <r>
    <x v="397"/>
    <x v="0"/>
    <d v="2013-12-31T00:00:00"/>
    <n v="2299176000"/>
    <x v="1521"/>
    <n v="177366000"/>
    <n v="32210000"/>
    <n v="461627000"/>
    <x v="7"/>
    <x v="14"/>
  </r>
  <r>
    <x v="397"/>
    <x v="1"/>
    <d v="2014-12-31T00:00:00"/>
    <n v="2312512000"/>
    <x v="1522"/>
    <n v="169270000"/>
    <s v=" $-   "/>
    <n v="481303000"/>
    <x v="7"/>
    <x v="14"/>
  </r>
  <r>
    <x v="397"/>
    <x v="2"/>
    <d v="2015-12-31T00:00:00"/>
    <n v="2502267000"/>
    <x v="1523"/>
    <n v="175307000"/>
    <s v=" $-   "/>
    <n v="542952000"/>
    <x v="7"/>
    <x v="14"/>
  </r>
  <r>
    <x v="397"/>
    <x v="3"/>
    <d v="2016-12-31T00:00:00"/>
    <n v="2506202000"/>
    <x v="1524"/>
    <n v="179279000"/>
    <s v=" $-   "/>
    <n v="565059000"/>
    <x v="7"/>
    <x v="14"/>
  </r>
  <r>
    <x v="398"/>
    <x v="0"/>
    <d v="2012-12-31T00:00:00"/>
    <n v="1407848000"/>
    <x v="1525"/>
    <n v="220068000"/>
    <s v=" $-   "/>
    <n v="98844000"/>
    <x v="0"/>
    <x v="68"/>
  </r>
  <r>
    <x v="398"/>
    <x v="1"/>
    <d v="2013-12-31T00:00:00"/>
    <n v="1595703000"/>
    <x v="1526"/>
    <n v="228982000"/>
    <s v=" $-   "/>
    <n v="129931000"/>
    <x v="0"/>
    <x v="68"/>
  </r>
  <r>
    <x v="398"/>
    <x v="2"/>
    <d v="2014-12-31T00:00:00"/>
    <n v="1746726000"/>
    <x v="1527"/>
    <n v="227306000"/>
    <s v=" $-   "/>
    <n v="142376000"/>
    <x v="0"/>
    <x v="68"/>
  </r>
  <r>
    <x v="398"/>
    <x v="3"/>
    <d v="2015-12-31T00:00:00"/>
    <n v="2068010000"/>
    <x v="1528"/>
    <n v="312690000"/>
    <s v=" $-   "/>
    <n v="215484000"/>
    <x v="0"/>
    <x v="68"/>
  </r>
  <r>
    <x v="399"/>
    <x v="0"/>
    <d v="2012-12-31T00:00:00"/>
    <n v="873592000"/>
    <x v="1529"/>
    <n v="186971000"/>
    <n v="61694000"/>
    <s v=" $-   "/>
    <x v="2"/>
    <x v="16"/>
  </r>
  <r>
    <x v="399"/>
    <x v="1"/>
    <d v="2013-12-31T00:00:00"/>
    <n v="965087000"/>
    <x v="1530"/>
    <n v="179545000"/>
    <n v="70297000"/>
    <s v=" $-   "/>
    <x v="2"/>
    <x v="16"/>
  </r>
  <r>
    <x v="399"/>
    <x v="2"/>
    <d v="2014-12-31T00:00:00"/>
    <n v="1010117000"/>
    <x v="1531"/>
    <n v="189488000"/>
    <n v="67777000"/>
    <s v=" $-   "/>
    <x v="2"/>
    <x v="16"/>
  </r>
  <r>
    <x v="399"/>
    <x v="3"/>
    <d v="2015-12-31T00:00:00"/>
    <n v="1059366000"/>
    <x v="1532"/>
    <n v="196914000"/>
    <n v="63718000"/>
    <s v=" $-   "/>
    <x v="2"/>
    <x v="16"/>
  </r>
  <r>
    <x v="400"/>
    <x v="0"/>
    <d v="2012-12-31T00:00:00"/>
    <n v="1527042000"/>
    <x v="1533"/>
    <n v="432681000"/>
    <n v="765905000"/>
    <s v=" $-   "/>
    <x v="3"/>
    <x v="19"/>
  </r>
  <r>
    <x v="400"/>
    <x v="1"/>
    <d v="2013-12-31T00:00:00"/>
    <n v="1211975000"/>
    <x v="1534"/>
    <n v="356188000"/>
    <n v="882097000"/>
    <s v=" $-   "/>
    <x v="3"/>
    <x v="19"/>
  </r>
  <r>
    <x v="400"/>
    <x v="2"/>
    <d v="2014-12-31T00:00:00"/>
    <n v="580415000"/>
    <x v="1535"/>
    <n v="305409000"/>
    <n v="855506000"/>
    <s v=" $-   "/>
    <x v="3"/>
    <x v="19"/>
  </r>
  <r>
    <x v="400"/>
    <x v="3"/>
    <d v="2015-12-31T00:00:00"/>
    <n v="1032336000"/>
    <x v="1536"/>
    <n v="376575000"/>
    <n v="995922000"/>
    <s v=" $-   "/>
    <x v="3"/>
    <x v="19"/>
  </r>
  <r>
    <x v="401"/>
    <x v="0"/>
    <d v="2013-12-31T00:00:00"/>
    <n v="2514595000"/>
    <x v="1537"/>
    <n v="132447000"/>
    <s v=" $-   "/>
    <n v="629908000"/>
    <x v="7"/>
    <x v="14"/>
  </r>
  <r>
    <x v="401"/>
    <x v="1"/>
    <d v="2014-12-31T00:00:00"/>
    <n v="2772550000"/>
    <x v="1538"/>
    <n v="147481000"/>
    <s v=" $-   "/>
    <n v="725216000"/>
    <x v="7"/>
    <x v="14"/>
  </r>
  <r>
    <x v="401"/>
    <x v="2"/>
    <d v="2015-12-31T00:00:00"/>
    <n v="3285346000"/>
    <x v="1539"/>
    <n v="145992000"/>
    <s v=" $-   "/>
    <n v="894057000"/>
    <x v="7"/>
    <x v="14"/>
  </r>
  <r>
    <x v="401"/>
    <x v="3"/>
    <d v="2016-12-31T00:00:00"/>
    <n v="3442646000"/>
    <x v="1540"/>
    <n v="136863000"/>
    <s v=" $-   "/>
    <n v="898924000"/>
    <x v="7"/>
    <x v="14"/>
  </r>
  <r>
    <x v="402"/>
    <x v="0"/>
    <d v="2012-12-31T00:00:00"/>
    <n v="115846000000"/>
    <x v="1541"/>
    <n v="39951000000"/>
    <s v=" $-   "/>
    <n v="16460000000"/>
    <x v="10"/>
    <x v="61"/>
  </r>
  <r>
    <x v="402"/>
    <x v="1"/>
    <d v="2013-12-31T00:00:00"/>
    <n v="120550000000"/>
    <x v="1542"/>
    <n v="27089000000"/>
    <s v=" $-   "/>
    <n v="16606000000"/>
    <x v="10"/>
    <x v="61"/>
  </r>
  <r>
    <x v="402"/>
    <x v="2"/>
    <d v="2014-12-31T00:00:00"/>
    <n v="127079000000"/>
    <x v="1543"/>
    <n v="41016000000"/>
    <s v=" $-   "/>
    <n v="16533000000"/>
    <x v="10"/>
    <x v="61"/>
  </r>
  <r>
    <x v="402"/>
    <x v="3"/>
    <d v="2015-12-31T00:00:00"/>
    <n v="131620000000"/>
    <x v="1544"/>
    <n v="29986000000"/>
    <s v=" $-   "/>
    <n v="16017000000"/>
    <x v="10"/>
    <x v="61"/>
  </r>
  <r>
    <x v="403"/>
    <x v="0"/>
    <d v="2012-12-31T00:00:00"/>
    <n v="1843641000"/>
    <x v="1545"/>
    <n v="477270000"/>
    <n v="96004000"/>
    <n v="13829000"/>
    <x v="3"/>
    <x v="4"/>
  </r>
  <r>
    <x v="403"/>
    <x v="1"/>
    <d v="2013-12-31T00:00:00"/>
    <n v="1904218000"/>
    <x v="1546"/>
    <n v="492965000"/>
    <n v="100536000"/>
    <n v="9918000"/>
    <x v="3"/>
    <x v="4"/>
  </r>
  <r>
    <x v="403"/>
    <x v="2"/>
    <d v="2014-12-31T00:00:00"/>
    <n v="1989344000"/>
    <x v="1547"/>
    <n v="512707000"/>
    <n v="107726000"/>
    <n v="10634000"/>
    <x v="3"/>
    <x v="4"/>
  </r>
  <r>
    <x v="403"/>
    <x v="3"/>
    <d v="2015-12-31T00:00:00"/>
    <n v="2042332000"/>
    <x v="1548"/>
    <n v="495747000"/>
    <n v="118545000"/>
    <n v="10123000"/>
    <x v="3"/>
    <x v="4"/>
  </r>
  <r>
    <x v="404"/>
    <x v="0"/>
    <d v="2013-06-28T00:00:00"/>
    <n v="15351000000"/>
    <x v="1549"/>
    <n v="1525000000"/>
    <n v="1572000000"/>
    <s v=" $-   "/>
    <x v="2"/>
    <x v="111"/>
  </r>
  <r>
    <x v="404"/>
    <x v="1"/>
    <d v="2014-06-27T00:00:00"/>
    <n v="15130000000"/>
    <x v="1550"/>
    <n v="908000000"/>
    <n v="1661000000"/>
    <s v=" $-   "/>
    <x v="2"/>
    <x v="111"/>
  </r>
  <r>
    <x v="404"/>
    <x v="2"/>
    <d v="2015-07-03T00:00:00"/>
    <n v="14572000000"/>
    <x v="1551"/>
    <n v="964000000"/>
    <n v="1646000000"/>
    <s v=" $-   "/>
    <x v="2"/>
    <x v="111"/>
  </r>
  <r>
    <x v="404"/>
    <x v="3"/>
    <d v="2016-07-01T00:00:00"/>
    <n v="12994000000"/>
    <x v="1552"/>
    <n v="1342000000"/>
    <n v="1627000000"/>
    <s v=" $-   "/>
    <x v="2"/>
    <x v="111"/>
  </r>
  <r>
    <x v="405"/>
    <x v="0"/>
    <d v="2012-12-31T00:00:00"/>
    <n v="4246400000"/>
    <x v="1553"/>
    <n v="121400000"/>
    <s v=" $-   "/>
    <n v="364200000"/>
    <x v="5"/>
    <x v="11"/>
  </r>
  <r>
    <x v="405"/>
    <x v="1"/>
    <d v="2013-12-31T00:00:00"/>
    <n v="4519000000"/>
    <x v="1554"/>
    <n v="116700000"/>
    <s v=" $-   "/>
    <n v="340100000"/>
    <x v="5"/>
    <x v="11"/>
  </r>
  <r>
    <x v="405"/>
    <x v="2"/>
    <d v="2014-12-31T00:00:00"/>
    <n v="4997100000"/>
    <x v="1555"/>
    <n v="121800000"/>
    <s v=" $-   "/>
    <n v="391400000"/>
    <x v="5"/>
    <x v="11"/>
  </r>
  <r>
    <x v="405"/>
    <x v="3"/>
    <d v="2015-12-31T00:00:00"/>
    <n v="5926100000"/>
    <x v="1556"/>
    <n v="164400000"/>
    <s v=" $-   "/>
    <n v="561800000"/>
    <x v="5"/>
    <x v="11"/>
  </r>
  <r>
    <x v="406"/>
    <x v="0"/>
    <d v="2012-12-31T00:00:00"/>
    <n v="91247000000"/>
    <x v="1557"/>
    <n v="48724000000"/>
    <s v=" $-   "/>
    <n v="8891000000"/>
    <x v="6"/>
    <x v="35"/>
  </r>
  <r>
    <x v="406"/>
    <x v="1"/>
    <d v="2013-12-31T00:00:00"/>
    <n v="88069000000"/>
    <x v="1558"/>
    <n v="47338000000"/>
    <s v=" $-   "/>
    <n v="3813000000"/>
    <x v="6"/>
    <x v="35"/>
  </r>
  <r>
    <x v="406"/>
    <x v="2"/>
    <d v="2014-12-31T00:00:00"/>
    <n v="88372000000"/>
    <x v="1559"/>
    <n v="47667000000"/>
    <s v=" $-   "/>
    <n v="2765000000"/>
    <x v="6"/>
    <x v="35"/>
  </r>
  <r>
    <x v="406"/>
    <x v="3"/>
    <d v="2015-12-31T00:00:00"/>
    <n v="90033000000"/>
    <x v="1560"/>
    <n v="48728000000"/>
    <s v=" $-   "/>
    <n v="3688000000"/>
    <x v="6"/>
    <x v="35"/>
  </r>
  <r>
    <x v="407"/>
    <x v="0"/>
    <d v="2013-09-29T00:00:00"/>
    <n v="12917000000"/>
    <x v="1561"/>
    <n v="3682000000"/>
    <s v=" $-   "/>
    <s v=" $-   "/>
    <x v="4"/>
    <x v="93"/>
  </r>
  <r>
    <x v="407"/>
    <x v="1"/>
    <d v="2014-09-28T00:00:00"/>
    <n v="14194000000"/>
    <x v="1562"/>
    <n v="4032000000"/>
    <s v=" $-   "/>
    <s v=" $-   "/>
    <x v="4"/>
    <x v="93"/>
  </r>
  <r>
    <x v="407"/>
    <x v="2"/>
    <d v="2015-09-27T00:00:00"/>
    <n v="15389000000"/>
    <x v="204"/>
    <n v="4472000000"/>
    <s v=" $-   "/>
    <s v=" $-   "/>
    <x v="4"/>
    <x v="93"/>
  </r>
  <r>
    <x v="407"/>
    <x v="3"/>
    <d v="2016-09-25T00:00:00"/>
    <n v="15724000000"/>
    <x v="1563"/>
    <n v="4477000000"/>
    <s v=" $-   "/>
    <s v=" $-   "/>
    <x v="4"/>
    <x v="93"/>
  </r>
  <r>
    <x v="408"/>
    <x v="0"/>
    <d v="2013-12-31T00:00:00"/>
    <n v="18769000000"/>
    <x v="1564"/>
    <n v="1828000000"/>
    <s v=" $-   "/>
    <n v="25000000"/>
    <x v="1"/>
    <x v="110"/>
  </r>
  <r>
    <x v="408"/>
    <x v="1"/>
    <d v="2014-12-31T00:00:00"/>
    <n v="19872000000"/>
    <x v="1565"/>
    <n v="2038000000"/>
    <s v=" $-   "/>
    <n v="33000000"/>
    <x v="1"/>
    <x v="110"/>
  </r>
  <r>
    <x v="408"/>
    <x v="2"/>
    <d v="2015-12-31T00:00:00"/>
    <n v="20891000000"/>
    <x v="1566"/>
    <n v="2130000000"/>
    <s v=" $-   "/>
    <n v="74000000"/>
    <x v="1"/>
    <x v="110"/>
  </r>
  <r>
    <x v="408"/>
    <x v="3"/>
    <d v="2016-12-31T00:00:00"/>
    <n v="20718000000"/>
    <x v="1567"/>
    <n v="2084000000"/>
    <s v=" $-   "/>
    <n v="71000000"/>
    <x v="1"/>
    <x v="110"/>
  </r>
  <r>
    <x v="409"/>
    <x v="0"/>
    <d v="2013-12-31T00:00:00"/>
    <n v="13983000000"/>
    <x v="1568"/>
    <n v="1468000000"/>
    <s v=" $-   "/>
    <n v="1333000000"/>
    <x v="0"/>
    <x v="118"/>
  </r>
  <r>
    <x v="409"/>
    <x v="1"/>
    <d v="2014-12-31T00:00:00"/>
    <n v="13996000000"/>
    <x v="1569"/>
    <n v="1481000000"/>
    <s v=" $-   "/>
    <n v="1292000000"/>
    <x v="0"/>
    <x v="118"/>
  </r>
  <r>
    <x v="409"/>
    <x v="2"/>
    <d v="2015-12-31T00:00:00"/>
    <n v="12961000000"/>
    <x v="1570"/>
    <n v="1343000000"/>
    <s v=" $-   "/>
    <n v="1245000000"/>
    <x v="0"/>
    <x v="118"/>
  </r>
  <r>
    <x v="409"/>
    <x v="3"/>
    <d v="2016-12-31T00:00:00"/>
    <n v="13609000000"/>
    <x v="1571"/>
    <n v="1410000000"/>
    <s v=" $-   "/>
    <n v="1301000000"/>
    <x v="0"/>
    <x v="118"/>
  </r>
  <r>
    <x v="410"/>
    <x v="0"/>
    <d v="2012-12-31T00:00:00"/>
    <n v="7486000000"/>
    <x v="1572"/>
    <n v="595000000"/>
    <s v=" $-   "/>
    <n v="756000000"/>
    <x v="9"/>
    <x v="27"/>
  </r>
  <r>
    <x v="410"/>
    <x v="1"/>
    <d v="2013-12-31T00:00:00"/>
    <n v="6860000000"/>
    <x v="1573"/>
    <n v="546000000"/>
    <s v=" $-   "/>
    <n v="815000000"/>
    <x v="9"/>
    <x v="27"/>
  </r>
  <r>
    <x v="410"/>
    <x v="2"/>
    <d v="2014-12-31T00:00:00"/>
    <n v="7637000000"/>
    <x v="12"/>
    <n v="384000000"/>
    <s v=" $-   "/>
    <n v="1176000000"/>
    <x v="9"/>
    <x v="27"/>
  </r>
  <r>
    <x v="410"/>
    <x v="3"/>
    <d v="2015-12-31T00:00:00"/>
    <n v="7360000000"/>
    <x v="1574"/>
    <n v="864000000"/>
    <s v=" $-   "/>
    <n v="1738000000"/>
    <x v="9"/>
    <x v="27"/>
  </r>
  <r>
    <x v="411"/>
    <x v="0"/>
    <d v="2013-01-31T00:00:00"/>
    <n v="468651000000"/>
    <x v="1575"/>
    <n v="88629000000"/>
    <s v=" $-   "/>
    <s v=" $-   "/>
    <x v="4"/>
    <x v="55"/>
  </r>
  <r>
    <x v="411"/>
    <x v="1"/>
    <d v="2014-01-31T00:00:00"/>
    <n v="476294000000"/>
    <x v="1576"/>
    <n v="91353000000"/>
    <s v=" $-   "/>
    <s v=" $-   "/>
    <x v="4"/>
    <x v="55"/>
  </r>
  <r>
    <x v="411"/>
    <x v="2"/>
    <d v="2015-01-31T00:00:00"/>
    <n v="485651000000"/>
    <x v="1577"/>
    <n v="93418000000"/>
    <s v=" $-   "/>
    <s v=" $-   "/>
    <x v="4"/>
    <x v="55"/>
  </r>
  <r>
    <x v="411"/>
    <x v="3"/>
    <d v="2016-01-31T00:00:00"/>
    <n v="482130000000"/>
    <x v="1578"/>
    <n v="97041000000"/>
    <s v=" $-   "/>
    <s v=" $-   "/>
    <x v="4"/>
    <x v="55"/>
  </r>
  <r>
    <x v="412"/>
    <x v="0"/>
    <d v="2014-09-30T00:00:00"/>
    <n v="9895100000"/>
    <x v="1579"/>
    <n v="937600000"/>
    <s v=" $-   "/>
    <n v="86000000"/>
    <x v="8"/>
    <x v="32"/>
  </r>
  <r>
    <x v="412"/>
    <x v="1"/>
    <d v="2015-09-30T00:00:00"/>
    <n v="11124800000"/>
    <x v="1580"/>
    <n v="1026100000"/>
    <s v=" $-   "/>
    <n v="118900000"/>
    <x v="8"/>
    <x v="32"/>
  </r>
  <r>
    <x v="412"/>
    <x v="2"/>
    <d v="2016-09-30T00:00:00"/>
    <n v="14171800000"/>
    <x v="1581"/>
    <n v="1750100000"/>
    <s v=" $-   "/>
    <n v="211800000"/>
    <x v="8"/>
    <x v="32"/>
  </r>
  <r>
    <x v="413"/>
    <x v="0"/>
    <d v="2012-12-31T00:00:00"/>
    <n v="5664800000"/>
    <x v="1582"/>
    <n v="1140600000"/>
    <s v=" $-   "/>
    <s v=" $-   "/>
    <x v="2"/>
    <x v="16"/>
  </r>
  <r>
    <x v="413"/>
    <x v="1"/>
    <d v="2013-12-31T00:00:00"/>
    <n v="5542000000"/>
    <x v="1583"/>
    <n v="1199600000"/>
    <s v=" $-   "/>
    <s v=" $-   "/>
    <x v="2"/>
    <x v="16"/>
  </r>
  <r>
    <x v="413"/>
    <x v="2"/>
    <d v="2014-12-31T00:00:00"/>
    <n v="5607200000"/>
    <x v="1584"/>
    <n v="1169300000"/>
    <s v=" $-   "/>
    <s v=" $-   "/>
    <x v="2"/>
    <x v="16"/>
  </r>
  <r>
    <x v="413"/>
    <x v="3"/>
    <d v="2015-12-31T00:00:00"/>
    <n v="5483700000"/>
    <x v="1585"/>
    <n v="1174900000"/>
    <s v=" $-   "/>
    <s v=" $-   "/>
    <x v="2"/>
    <x v="16"/>
  </r>
  <r>
    <x v="414"/>
    <x v="0"/>
    <d v="2012-12-31T00:00:00"/>
    <n v="5989000000"/>
    <x v="1586"/>
    <n v="320000000"/>
    <n v="32000000"/>
    <s v=" $-   "/>
    <x v="7"/>
    <x v="14"/>
  </r>
  <r>
    <x v="414"/>
    <x v="1"/>
    <d v="2013-12-31T00:00:00"/>
    <n v="7254000000"/>
    <x v="1587"/>
    <n v="494000000"/>
    <n v="33000000"/>
    <s v=" $-   "/>
    <x v="7"/>
    <x v="14"/>
  </r>
  <r>
    <x v="414"/>
    <x v="2"/>
    <d v="2014-12-31T00:00:00"/>
    <n v="7403000000"/>
    <x v="1588"/>
    <n v="249000000"/>
    <n v="27000000"/>
    <s v=" $-   "/>
    <x v="7"/>
    <x v="14"/>
  </r>
  <r>
    <x v="414"/>
    <x v="3"/>
    <d v="2015-12-31T00:00:00"/>
    <n v="7082000000"/>
    <x v="1589"/>
    <n v="420000000"/>
    <n v="24000000"/>
    <s v=" $-   "/>
    <x v="7"/>
    <x v="14"/>
  </r>
  <r>
    <x v="415"/>
    <x v="0"/>
    <d v="2012-12-31T00:00:00"/>
    <n v="4534000000"/>
    <x v="1590"/>
    <n v="1389000000"/>
    <s v=" $-   "/>
    <n v="185000000"/>
    <x v="1"/>
    <x v="43"/>
  </r>
  <r>
    <x v="415"/>
    <x v="1"/>
    <d v="2013-12-31T00:00:00"/>
    <n v="5009000000"/>
    <x v="1591"/>
    <n v="1471000000"/>
    <s v=" $-   "/>
    <n v="216000000"/>
    <x v="1"/>
    <x v="43"/>
  </r>
  <r>
    <x v="415"/>
    <x v="2"/>
    <d v="2014-12-31T00:00:00"/>
    <n v="5281000000"/>
    <x v="1592"/>
    <n v="1557000000"/>
    <s v=" $-   "/>
    <n v="233000000"/>
    <x v="1"/>
    <x v="43"/>
  </r>
  <r>
    <x v="415"/>
    <x v="3"/>
    <d v="2015-12-31T00:00:00"/>
    <n v="5536000000"/>
    <x v="1593"/>
    <n v="1574000000"/>
    <s v=" $-   "/>
    <n v="234000000"/>
    <x v="1"/>
    <x v="43"/>
  </r>
  <r>
    <x v="416"/>
    <x v="0"/>
    <d v="2012-12-31T00:00:00"/>
    <n v="5154284000"/>
    <x v="1594"/>
    <n v="481677000"/>
    <s v=" $-   "/>
    <n v="373199000"/>
    <x v="1"/>
    <x v="119"/>
  </r>
  <r>
    <x v="416"/>
    <x v="1"/>
    <d v="2013-12-31T00:00:00"/>
    <n v="5620936000"/>
    <x v="1595"/>
    <n v="465926000"/>
    <s v=" $-   "/>
    <n v="371051000"/>
    <x v="1"/>
    <x v="119"/>
  </r>
  <r>
    <x v="416"/>
    <x v="2"/>
    <d v="2014-12-31T00:00:00"/>
    <n v="5433661000"/>
    <x v="1596"/>
    <n v="502901000"/>
    <s v=" $-   "/>
    <n v="314119000"/>
    <x v="1"/>
    <x v="119"/>
  </r>
  <r>
    <x v="416"/>
    <x v="3"/>
    <d v="2015-12-31T00:00:00"/>
    <n v="4075883000"/>
    <x v="1597"/>
    <n v="475328000"/>
    <s v=" $-   "/>
    <n v="322629000"/>
    <x v="1"/>
    <x v="119"/>
  </r>
  <r>
    <x v="417"/>
    <x v="0"/>
    <d v="2012-12-31T00:00:00"/>
    <n v="1623938000"/>
    <x v="1598"/>
    <n v="188302000"/>
    <s v=" $-   "/>
    <n v="513916000"/>
    <x v="9"/>
    <x v="27"/>
  </r>
  <r>
    <x v="417"/>
    <x v="1"/>
    <d v="2013-12-31T00:00:00"/>
    <n v="1998051000"/>
    <x v="1599"/>
    <n v="72143000"/>
    <s v=" $-   "/>
    <n v="615874000"/>
    <x v="9"/>
    <x v="27"/>
  </r>
  <r>
    <x v="417"/>
    <x v="2"/>
    <d v="2014-12-31T00:00:00"/>
    <n v="2424176000"/>
    <x v="1600"/>
    <n v="225070000"/>
    <s v=" $-   "/>
    <n v="806021000"/>
    <x v="9"/>
    <x v="27"/>
  </r>
  <r>
    <x v="417"/>
    <x v="3"/>
    <d v="2015-12-31T00:00:00"/>
    <n v="1452619000"/>
    <x v="1601"/>
    <n v="179867000"/>
    <s v=" $-   "/>
    <n v="778923000"/>
    <x v="9"/>
    <x v="27"/>
  </r>
  <r>
    <x v="418"/>
    <x v="0"/>
    <d v="2012-12-31T00:00:00"/>
    <n v="10128223000"/>
    <x v="1602"/>
    <n v="669451000"/>
    <s v=" $-   "/>
    <n v="926053000"/>
    <x v="5"/>
    <x v="10"/>
  </r>
  <r>
    <x v="418"/>
    <x v="1"/>
    <d v="2013-12-31T00:00:00"/>
    <n v="10914922000"/>
    <x v="1603"/>
    <n v="681226000"/>
    <s v=" $-   "/>
    <n v="977863000"/>
    <x v="5"/>
    <x v="10"/>
  </r>
  <r>
    <x v="418"/>
    <x v="2"/>
    <d v="2014-12-31T00:00:00"/>
    <n v="11686135000"/>
    <x v="1604"/>
    <n v="767608000"/>
    <s v=" $-   "/>
    <n v="1019045000"/>
    <x v="5"/>
    <x v="10"/>
  </r>
  <r>
    <x v="418"/>
    <x v="3"/>
    <d v="2015-12-31T00:00:00"/>
    <n v="11024486000"/>
    <x v="1605"/>
    <n v="865817000"/>
    <s v=" $-   "/>
    <n v="1124524000"/>
    <x v="5"/>
    <x v="10"/>
  </r>
  <r>
    <x v="419"/>
    <x v="0"/>
    <d v="2012-12-31T00:00:00"/>
    <n v="7232397000"/>
    <x v="1606"/>
    <s v=" $-   "/>
    <s v=" $-   "/>
    <n v="1173955000"/>
    <x v="6"/>
    <x v="13"/>
  </r>
  <r>
    <x v="419"/>
    <x v="1"/>
    <d v="2013-12-31T00:00:00"/>
    <n v="7541234000"/>
    <x v="1607"/>
    <s v=" $-   "/>
    <s v=" $-   "/>
    <n v="1213178000"/>
    <x v="6"/>
    <x v="13"/>
  </r>
  <r>
    <x v="419"/>
    <x v="2"/>
    <d v="2014-12-31T00:00:00"/>
    <n v="6602267000"/>
    <x v="1608"/>
    <s v=" $-   "/>
    <s v=" $-   "/>
    <n v="1341315000"/>
    <x v="6"/>
    <x v="13"/>
  </r>
  <r>
    <x v="419"/>
    <x v="3"/>
    <d v="2015-12-31T00:00:00"/>
    <n v="9308926000"/>
    <x v="1609"/>
    <s v=" $-   "/>
    <s v=" $-   "/>
    <n v="1966939000"/>
    <x v="6"/>
    <x v="13"/>
  </r>
  <r>
    <x v="420"/>
    <x v="0"/>
    <d v="2013-03-30T00:00:00"/>
    <n v="2168652000"/>
    <x v="1610"/>
    <n v="365684000"/>
    <n v="475522000"/>
    <n v="9508000"/>
    <x v="2"/>
    <x v="7"/>
  </r>
  <r>
    <x v="420"/>
    <x v="1"/>
    <d v="2014-03-29T00:00:00"/>
    <n v="2382531000"/>
    <x v="1611"/>
    <n v="378607000"/>
    <n v="492447000"/>
    <n v="9887000"/>
    <x v="2"/>
    <x v="7"/>
  </r>
  <r>
    <x v="420"/>
    <x v="2"/>
    <d v="2015-03-28T00:00:00"/>
    <n v="2377344000"/>
    <x v="1612"/>
    <n v="353670000"/>
    <n v="525745000"/>
    <n v="9537000"/>
    <x v="2"/>
    <x v="7"/>
  </r>
  <r>
    <x v="420"/>
    <x v="3"/>
    <d v="2016-04-02T00:00:00"/>
    <n v="2213881000"/>
    <x v="1613"/>
    <n v="331652000"/>
    <n v="533891000"/>
    <n v="6550000"/>
    <x v="2"/>
    <x v="7"/>
  </r>
  <r>
    <x v="421"/>
    <x v="0"/>
    <d v="2012-12-31T00:00:00"/>
    <n v="451509000000"/>
    <x v="1614"/>
    <n v="81844000000"/>
    <s v=" $-   "/>
    <n v="15888000000"/>
    <x v="9"/>
    <x v="48"/>
  </r>
  <r>
    <x v="421"/>
    <x v="1"/>
    <d v="2013-12-31T00:00:00"/>
    <n v="420836000000"/>
    <x v="1615"/>
    <n v="76696000000"/>
    <s v=" $-   "/>
    <n v="17182000000"/>
    <x v="9"/>
    <x v="48"/>
  </r>
  <r>
    <x v="421"/>
    <x v="2"/>
    <d v="2014-12-31T00:00:00"/>
    <n v="394105000000"/>
    <x v="1616"/>
    <n v="74226000000"/>
    <s v=" $-   "/>
    <n v="17297000000"/>
    <x v="9"/>
    <x v="48"/>
  </r>
  <r>
    <x v="421"/>
    <x v="3"/>
    <d v="2015-12-31T00:00:00"/>
    <n v="259488000000"/>
    <x v="1617"/>
    <n v="61444000000"/>
    <s v=" $-   "/>
    <n v="18048000000"/>
    <x v="9"/>
    <x v="48"/>
  </r>
  <r>
    <x v="422"/>
    <x v="0"/>
    <d v="2012-12-31T00:00:00"/>
    <n v="2928429000"/>
    <x v="1618"/>
    <n v="1148731000"/>
    <s v=" $-   "/>
    <s v=" $-   "/>
    <x v="3"/>
    <x v="54"/>
  </r>
  <r>
    <x v="422"/>
    <x v="1"/>
    <d v="2013-12-31T00:00:00"/>
    <n v="2950800000"/>
    <x v="1619"/>
    <n v="1144800000"/>
    <s v=" $-   "/>
    <s v=" $-   "/>
    <x v="3"/>
    <x v="54"/>
  </r>
  <r>
    <x v="422"/>
    <x v="2"/>
    <d v="2014-12-31T00:00:00"/>
    <n v="2922600000"/>
    <x v="1620"/>
    <n v="1143100000"/>
    <s v=" $-   "/>
    <s v=" $-   "/>
    <x v="3"/>
    <x v="54"/>
  </r>
  <r>
    <x v="422"/>
    <x v="3"/>
    <d v="2015-12-31T00:00:00"/>
    <n v="2674300000"/>
    <x v="1621"/>
    <n v="1077300000"/>
    <s v=" $-   "/>
    <s v=" $-   "/>
    <x v="3"/>
    <x v="54"/>
  </r>
  <r>
    <x v="423"/>
    <x v="0"/>
    <d v="2012-12-31T00:00:00"/>
    <n v="20421000000"/>
    <x v="1622"/>
    <n v="4398000000"/>
    <n v="655000000"/>
    <n v="301000000"/>
    <x v="2"/>
    <x v="58"/>
  </r>
  <r>
    <x v="423"/>
    <x v="1"/>
    <d v="2013-12-31T00:00:00"/>
    <n v="20006000000"/>
    <x v="1623"/>
    <n v="4219000000"/>
    <n v="603000000"/>
    <n v="305000000"/>
    <x v="2"/>
    <x v="58"/>
  </r>
  <r>
    <x v="423"/>
    <x v="2"/>
    <d v="2014-12-31T00:00:00"/>
    <n v="19540000000"/>
    <x v="1624"/>
    <n v="4020000000"/>
    <n v="577000000"/>
    <n v="315000000"/>
    <x v="2"/>
    <x v="58"/>
  </r>
  <r>
    <x v="423"/>
    <x v="3"/>
    <d v="2015-12-31T00:00:00"/>
    <n v="18045000000"/>
    <x v="1625"/>
    <n v="3792000000"/>
    <n v="563000000"/>
    <n v="310000000"/>
    <x v="2"/>
    <x v="58"/>
  </r>
  <r>
    <x v="424"/>
    <x v="0"/>
    <d v="2012-12-31T00:00:00"/>
    <n v="3791000000"/>
    <x v="1626"/>
    <n v="936000000"/>
    <n v="106000000"/>
    <s v=" $-   "/>
    <x v="0"/>
    <x v="53"/>
  </r>
  <r>
    <x v="424"/>
    <x v="1"/>
    <d v="2013-12-31T00:00:00"/>
    <n v="3837000000"/>
    <x v="1627"/>
    <n v="990000000"/>
    <n v="104000000"/>
    <s v=" $-   "/>
    <x v="0"/>
    <x v="53"/>
  </r>
  <r>
    <x v="424"/>
    <x v="2"/>
    <d v="2014-12-31T00:00:00"/>
    <n v="3916000000"/>
    <x v="1628"/>
    <n v="920000000"/>
    <n v="104000000"/>
    <s v=" $-   "/>
    <x v="0"/>
    <x v="53"/>
  </r>
  <r>
    <x v="424"/>
    <x v="3"/>
    <d v="2015-12-31T00:00:00"/>
    <n v="3653000000"/>
    <x v="1629"/>
    <n v="854000000"/>
    <n v="95000000"/>
    <s v=" $-   "/>
    <x v="0"/>
    <x v="53"/>
  </r>
  <r>
    <x v="425"/>
    <x v="0"/>
    <d v="2012-12-31T00:00:00"/>
    <n v="4986566000"/>
    <x v="1630"/>
    <n v="1641819000"/>
    <n v="885824000"/>
    <n v="35819000"/>
    <x v="2"/>
    <x v="16"/>
  </r>
  <r>
    <x v="425"/>
    <x v="1"/>
    <d v="2013-12-31T00:00:00"/>
    <n v="4680380000"/>
    <x v="1631"/>
    <n v="1751275000"/>
    <n v="957587000"/>
    <n v="44841000"/>
    <x v="2"/>
    <x v="16"/>
  </r>
  <r>
    <x v="425"/>
    <x v="2"/>
    <d v="2014-12-31T00:00:00"/>
    <n v="4618133000"/>
    <x v="1632"/>
    <n v="1770710000"/>
    <n v="1156386000"/>
    <n v="66750000"/>
    <x v="2"/>
    <x v="16"/>
  </r>
  <r>
    <x v="425"/>
    <x v="3"/>
    <d v="2015-12-31T00:00:00"/>
    <n v="4968301000"/>
    <x v="1633"/>
    <n v="1768522000"/>
    <n v="1177923000"/>
    <n v="79042000"/>
    <x v="2"/>
    <x v="16"/>
  </r>
  <r>
    <x v="426"/>
    <x v="0"/>
    <d v="2012-12-29T00:00:00"/>
    <n v="13633000000"/>
    <x v="1634"/>
    <n v="1450000000"/>
    <s v=" $-   "/>
    <s v=" $-   "/>
    <x v="1"/>
    <x v="51"/>
  </r>
  <r>
    <x v="426"/>
    <x v="1"/>
    <d v="2013-12-28T00:00:00"/>
    <n v="13084000000"/>
    <x v="1635"/>
    <n v="1454000000"/>
    <s v=" $-   "/>
    <s v=" $-   "/>
    <x v="1"/>
    <x v="51"/>
  </r>
  <r>
    <x v="426"/>
    <x v="2"/>
    <d v="2014-12-27T00:00:00"/>
    <n v="13279000000"/>
    <x v="1636"/>
    <n v="1505000000"/>
    <s v=" $-   "/>
    <s v=" $-   "/>
    <x v="1"/>
    <x v="51"/>
  </r>
  <r>
    <x v="426"/>
    <x v="3"/>
    <d v="2015-12-26T00:00:00"/>
    <n v="13105000000"/>
    <x v="1637"/>
    <n v="1746000000"/>
    <s v=" $-   "/>
    <s v=" $-   "/>
    <x v="1"/>
    <x v="51"/>
  </r>
  <r>
    <x v="427"/>
    <x v="0"/>
    <d v="2012-12-31T00:00:00"/>
    <n v="4471700000"/>
    <x v="1638"/>
    <n v="1822100000"/>
    <n v="225600000"/>
    <s v=" $-   "/>
    <x v="3"/>
    <x v="5"/>
  </r>
  <r>
    <x v="427"/>
    <x v="1"/>
    <d v="2013-12-31T00:00:00"/>
    <n v="4623400000"/>
    <x v="1639"/>
    <n v="1796300000"/>
    <n v="203000000"/>
    <n v="78500000"/>
    <x v="3"/>
    <x v="5"/>
  </r>
  <r>
    <x v="427"/>
    <x v="2"/>
    <d v="2014-12-31T00:00:00"/>
    <n v="4673300000"/>
    <x v="1640"/>
    <n v="1772200000"/>
    <n v="187400000"/>
    <n v="92500000"/>
    <x v="3"/>
    <x v="5"/>
  </r>
  <r>
    <x v="427"/>
    <x v="3"/>
    <d v="2015-12-31T00:00:00"/>
    <n v="5997800000"/>
    <x v="1641"/>
    <n v="2291900000"/>
    <n v="268800000"/>
    <n v="337400000"/>
    <x v="3"/>
    <x v="5"/>
  </r>
  <r>
    <x v="428"/>
    <x v="0"/>
    <d v="2012-12-31T00:00:00"/>
    <n v="2458592000"/>
    <x v="1642"/>
    <n v="1579007000"/>
    <s v=" $-   "/>
    <n v="31237000"/>
    <x v="6"/>
    <x v="46"/>
  </r>
  <r>
    <x v="428"/>
    <x v="1"/>
    <d v="2013-12-31T00:00:00"/>
    <n v="2278812000"/>
    <x v="1643"/>
    <n v="1700064000"/>
    <s v=" $-   "/>
    <n v="-72761000"/>
    <x v="6"/>
    <x v="46"/>
  </r>
  <r>
    <x v="428"/>
    <x v="2"/>
    <d v="2014-12-31T00:00:00"/>
    <n v="2361631000"/>
    <x v="1644"/>
    <n v="1654369000"/>
    <s v=" $-   "/>
    <n v="-87159000"/>
    <x v="6"/>
    <x v="46"/>
  </r>
  <r>
    <x v="428"/>
    <x v="3"/>
    <d v="2015-12-31T00:00:00"/>
    <n v="2210591000"/>
    <x v="1645"/>
    <n v="1591239000"/>
    <s v=" $-   "/>
    <n v="49282000"/>
    <x v="6"/>
    <x v="46"/>
  </r>
  <r>
    <x v="429"/>
    <x v="0"/>
    <d v="2013-12-31T00:00:00"/>
    <n v="4561000000"/>
    <x v="1646"/>
    <n v="1613000000"/>
    <n v="399000000"/>
    <n v="60000000"/>
    <x v="3"/>
    <x v="3"/>
  </r>
  <r>
    <x v="429"/>
    <x v="1"/>
    <d v="2014-12-31T00:00:00"/>
    <n v="4785000000"/>
    <x v="1647"/>
    <n v="1643000000"/>
    <n v="396000000"/>
    <n v="60000000"/>
    <x v="3"/>
    <x v="3"/>
  </r>
  <r>
    <x v="429"/>
    <x v="2"/>
    <d v="2015-12-31T00:00:00"/>
    <n v="4765000000"/>
    <x v="1648"/>
    <n v="1532000000"/>
    <n v="364000000"/>
    <n v="61000000"/>
    <x v="3"/>
    <x v="3"/>
  </r>
  <r>
    <x v="429"/>
    <x v="3"/>
    <d v="2016-12-31T00:00:00"/>
    <n v="4888000000"/>
    <x v="1649"/>
    <n v="1364000000"/>
    <n v="376000000"/>
    <n v="85000000"/>
    <x v="3"/>
    <x v="3"/>
  </r>
  <r>
    <x v="430"/>
    <x v="4"/>
    <m/>
    <m/>
    <x v="1650"/>
    <m/>
    <m/>
    <m/>
    <x v="11"/>
    <x v="1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6CC891-56F1-459A-A34E-1D6A661C890C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C2F9E1-84FF-4AC6-B647-44E0A605EE1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B21" firstHeaderRow="1" firstDataRow="1" firstDataCol="1" rowPageCount="1" colPageCount="1"/>
  <pivotFields count="10"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dataField="1" showAll="0">
      <items count="1652">
        <item x="349"/>
        <item x="348"/>
        <item x="1424"/>
        <item x="1425"/>
        <item x="1112"/>
        <item x="1113"/>
        <item x="307"/>
        <item x="306"/>
        <item x="305"/>
        <item x="1645"/>
        <item x="1644"/>
        <item x="1114"/>
        <item x="304"/>
        <item x="1115"/>
        <item x="1426"/>
        <item x="1643"/>
        <item x="1535"/>
        <item x="1041"/>
        <item x="1042"/>
        <item x="350"/>
        <item x="1642"/>
        <item x="1133"/>
        <item x="1132"/>
        <item x="698"/>
        <item x="1040"/>
        <item x="351"/>
        <item x="697"/>
        <item x="1131"/>
        <item x="1134"/>
        <item x="563"/>
        <item x="696"/>
        <item x="1039"/>
        <item x="944"/>
        <item x="1536"/>
        <item x="1534"/>
        <item x="564"/>
        <item x="1171"/>
        <item x="271"/>
        <item x="695"/>
        <item x="1529"/>
        <item x="945"/>
        <item x="535"/>
        <item x="565"/>
        <item x="89"/>
        <item x="88"/>
        <item x="1530"/>
        <item x="1531"/>
        <item x="627"/>
        <item x="1532"/>
        <item x="536"/>
        <item x="1254"/>
        <item x="566"/>
        <item x="1172"/>
        <item x="836"/>
        <item x="628"/>
        <item x="270"/>
        <item x="1343"/>
        <item x="837"/>
        <item x="1255"/>
        <item x="90"/>
        <item x="629"/>
        <item x="1342"/>
        <item x="272"/>
        <item x="40"/>
        <item x="188"/>
        <item x="1360"/>
        <item x="1463"/>
        <item x="595"/>
        <item x="630"/>
        <item x="91"/>
        <item x="1464"/>
        <item x="838"/>
        <item x="1465"/>
        <item x="1256"/>
        <item x="41"/>
        <item x="946"/>
        <item x="1533"/>
        <item x="947"/>
        <item x="1466"/>
        <item x="332"/>
        <item x="1341"/>
        <item x="1174"/>
        <item x="187"/>
        <item x="839"/>
        <item x="1257"/>
        <item x="596"/>
        <item x="537"/>
        <item x="900"/>
        <item x="1197"/>
        <item x="1361"/>
        <item x="1274"/>
        <item x="597"/>
        <item x="598"/>
        <item x="948"/>
        <item x="1598"/>
        <item x="901"/>
        <item x="257"/>
        <item x="42"/>
        <item x="394"/>
        <item x="903"/>
        <item x="1196"/>
        <item x="527"/>
        <item x="902"/>
        <item x="1364"/>
        <item x="538"/>
        <item x="63"/>
        <item x="43"/>
        <item x="160"/>
        <item x="1365"/>
        <item x="269"/>
        <item x="61"/>
        <item x="62"/>
        <item x="258"/>
        <item x="1195"/>
        <item x="60"/>
        <item x="1173"/>
        <item x="333"/>
        <item x="1198"/>
        <item x="1599"/>
        <item x="1078"/>
        <item x="1077"/>
        <item x="259"/>
        <item x="949"/>
        <item x="1362"/>
        <item x="186"/>
        <item x="260"/>
        <item x="950"/>
        <item x="159"/>
        <item x="528"/>
        <item x="395"/>
        <item x="446"/>
        <item x="1366"/>
        <item x="1310"/>
        <item x="161"/>
        <item x="1311"/>
        <item x="158"/>
        <item x="1079"/>
        <item x="547"/>
        <item x="1080"/>
        <item x="951"/>
        <item x="1312"/>
        <item x="382"/>
        <item x="784"/>
        <item x="69"/>
        <item x="261"/>
        <item x="1275"/>
        <item x="548"/>
        <item x="1525"/>
        <item x="1601"/>
        <item x="529"/>
        <item x="334"/>
        <item x="792"/>
        <item x="68"/>
        <item x="1313"/>
        <item x="396"/>
        <item x="397"/>
        <item x="447"/>
        <item x="385"/>
        <item x="340"/>
        <item x="785"/>
        <item x="707"/>
        <item x="1600"/>
        <item x="335"/>
        <item x="24"/>
        <item x="776"/>
        <item x="793"/>
        <item x="448"/>
        <item x="262"/>
        <item x="1276"/>
        <item x="1367"/>
        <item x="1318"/>
        <item x="70"/>
        <item x="530"/>
        <item x="416"/>
        <item x="384"/>
        <item x="1375"/>
        <item x="550"/>
        <item x="383"/>
        <item x="777"/>
        <item x="25"/>
        <item x="1526"/>
        <item x="417"/>
        <item x="523"/>
        <item x="549"/>
        <item x="341"/>
        <item x="1150"/>
        <item x="1277"/>
        <item x="449"/>
        <item x="1401"/>
        <item x="225"/>
        <item x="778"/>
        <item x="611"/>
        <item x="786"/>
        <item x="804"/>
        <item x="1613"/>
        <item x="356"/>
        <item x="1363"/>
        <item x="875"/>
        <item x="794"/>
        <item x="415"/>
        <item x="1319"/>
        <item x="1612"/>
        <item x="779"/>
        <item x="1527"/>
        <item x="805"/>
        <item x="108"/>
        <item x="71"/>
        <item x="342"/>
        <item x="1374"/>
        <item x="249"/>
        <item x="795"/>
        <item x="787"/>
        <item x="1610"/>
        <item x="1545"/>
        <item x="968"/>
        <item x="1611"/>
        <item x="1239"/>
        <item x="26"/>
        <item x="642"/>
        <item x="263"/>
        <item x="874"/>
        <item x="612"/>
        <item x="495"/>
        <item x="226"/>
        <item x="1320"/>
        <item x="264"/>
        <item x="613"/>
        <item x="1546"/>
        <item x="641"/>
        <item x="496"/>
        <item x="1373"/>
        <item x="343"/>
        <item x="976"/>
        <item x="639"/>
        <item x="1326"/>
        <item x="969"/>
        <item x="1528"/>
        <item x="614"/>
        <item x="872"/>
        <item x="806"/>
        <item x="807"/>
        <item x="640"/>
        <item x="27"/>
        <item x="977"/>
        <item x="1547"/>
        <item x="1054"/>
        <item x="524"/>
        <item x="1327"/>
        <item x="1548"/>
        <item x="1057"/>
        <item x="497"/>
        <item x="414"/>
        <item x="205"/>
        <item x="1149"/>
        <item x="109"/>
        <item x="663"/>
        <item x="227"/>
        <item x="1392"/>
        <item x="860"/>
        <item x="873"/>
        <item x="1328"/>
        <item x="525"/>
        <item x="498"/>
        <item x="736"/>
        <item x="228"/>
        <item x="526"/>
        <item x="970"/>
        <item x="1403"/>
        <item x="1521"/>
        <item x="978"/>
        <item x="28"/>
        <item x="519"/>
        <item x="1058"/>
        <item x="664"/>
        <item x="1522"/>
        <item x="1402"/>
        <item x="1455"/>
        <item x="1329"/>
        <item x="1560"/>
        <item x="971"/>
        <item x="357"/>
        <item x="979"/>
        <item x="1059"/>
        <item x="1321"/>
        <item x="250"/>
        <item x="1007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16"/>
        <item x="412"/>
        <item x="789"/>
        <item x="1035"/>
        <item x="140"/>
        <item x="790"/>
        <item x="1414"/>
        <item x="290"/>
        <item x="402"/>
        <item x="685"/>
        <item x="788"/>
        <item x="82"/>
        <item x="291"/>
        <item x="553"/>
        <item x="552"/>
        <item x="80"/>
        <item x="982"/>
        <item x="980"/>
        <item x="1415"/>
        <item x="981"/>
        <item x="1442"/>
        <item x="554"/>
        <item x="83"/>
        <item x="403"/>
        <item x="791"/>
        <item x="292"/>
        <item x="411"/>
        <item x="683"/>
        <item x="636"/>
        <item x="434"/>
        <item x="638"/>
        <item x="635"/>
        <item x="637"/>
        <item x="410"/>
        <item x="939"/>
        <item x="615"/>
        <item x="1439"/>
        <item x="435"/>
        <item x="731"/>
        <item x="1216"/>
        <item x="1036"/>
        <item x="732"/>
        <item x="684"/>
        <item x="1162"/>
        <item x="436"/>
        <item x="586"/>
        <item x="1161"/>
        <item x="240"/>
        <item x="730"/>
        <item x="437"/>
        <item x="192"/>
        <item x="190"/>
        <item x="1160"/>
        <item x="1159"/>
        <item x="191"/>
        <item x="1435"/>
        <item x="1438"/>
        <item x="768"/>
        <item x="1218"/>
        <item x="1038"/>
        <item x="1037"/>
        <item x="916"/>
        <item x="1217"/>
        <item x="58"/>
        <item x="1440"/>
        <item x="239"/>
        <item x="189"/>
        <item x="57"/>
        <item x="1436"/>
        <item x="917"/>
        <item x="909"/>
        <item x="739"/>
        <item x="1441"/>
        <item x="910"/>
        <item x="1376"/>
        <item x="59"/>
        <item x="918"/>
        <item x="738"/>
        <item x="1437"/>
        <item x="56"/>
        <item x="937"/>
        <item x="984"/>
        <item x="985"/>
        <item x="769"/>
        <item x="1377"/>
        <item x="919"/>
        <item x="987"/>
        <item x="938"/>
        <item x="986"/>
        <item x="743"/>
        <item x="737"/>
        <item x="936"/>
        <item x="1378"/>
        <item x="1497"/>
        <item x="1495"/>
        <item x="1496"/>
        <item x="775"/>
        <item x="908"/>
        <item x="1379"/>
        <item x="238"/>
        <item x="237"/>
        <item x="1498"/>
        <item x="742"/>
        <item x="911"/>
        <item x="770"/>
        <item x="1542"/>
        <item x="771"/>
        <item x="741"/>
        <item x="1541"/>
        <item x="774"/>
        <item x="120"/>
        <item x="711"/>
        <item x="773"/>
        <item x="1543"/>
        <item x="1405"/>
        <item x="1404"/>
        <item x="1381"/>
        <item x="1406"/>
        <item x="712"/>
        <item x="1407"/>
        <item x="772"/>
        <item x="1544"/>
        <item x="112"/>
        <item x="713"/>
        <item x="1380"/>
        <item x="1026"/>
        <item x="121"/>
        <item x="1193"/>
        <item x="122"/>
        <item x="1194"/>
        <item x="714"/>
        <item x="1191"/>
        <item x="1382"/>
        <item x="1192"/>
        <item x="123"/>
        <item x="113"/>
        <item x="35"/>
        <item x="1215"/>
        <item x="1383"/>
        <item x="1023"/>
        <item x="114"/>
        <item x="170"/>
        <item x="1516"/>
        <item x="34"/>
        <item x="864"/>
        <item x="171"/>
        <item x="1222"/>
        <item x="865"/>
        <item x="173"/>
        <item x="172"/>
        <item x="1025"/>
        <item x="16"/>
        <item x="867"/>
        <item x="866"/>
        <item x="33"/>
        <item x="234"/>
        <item x="740"/>
        <item x="32"/>
        <item x="1024"/>
        <item x="115"/>
        <item x="1471"/>
        <item x="344"/>
        <item x="393"/>
        <item x="1472"/>
        <item x="233"/>
        <item x="235"/>
        <item x="345"/>
        <item x="346"/>
        <item x="347"/>
        <item x="386"/>
        <item x="1473"/>
        <item x="8"/>
        <item x="9"/>
        <item x="387"/>
        <item x="236"/>
        <item x="972"/>
        <item x="17"/>
        <item x="1474"/>
        <item x="1515"/>
        <item x="567"/>
        <item x="1513"/>
        <item x="388"/>
        <item x="1514"/>
        <item x="973"/>
        <item x="11"/>
        <item x="569"/>
        <item x="568"/>
        <item x="18"/>
        <item x="657"/>
        <item x="570"/>
        <item x="655"/>
        <item x="10"/>
        <item x="1221"/>
        <item x="656"/>
        <item x="19"/>
        <item x="392"/>
        <item x="658"/>
        <item x="389"/>
        <item x="1220"/>
        <item x="1219"/>
        <item x="391"/>
        <item x="390"/>
        <item x="1617"/>
        <item x="974"/>
        <item x="975"/>
        <item x="1616"/>
        <item x="1615"/>
        <item x="1614"/>
        <item x="1575"/>
        <item x="1576"/>
        <item x="1578"/>
        <item x="1577"/>
        <item x="454"/>
        <item x="1650"/>
        <item t="default"/>
      </items>
    </pivotField>
    <pivotField showAll="0"/>
    <pivotField showAll="0"/>
    <pivotField showAll="0"/>
    <pivotField axis="axisPage" showAll="0">
      <items count="13">
        <item x="1"/>
        <item x="4"/>
        <item x="9"/>
        <item x="6"/>
        <item x="3"/>
        <item x="0"/>
        <item x="2"/>
        <item x="8"/>
        <item x="7"/>
        <item x="10"/>
        <item x="5"/>
        <item x="11"/>
        <item t="default"/>
      </items>
    </pivotField>
    <pivotField axis="axisRow" showAll="0" sortType="descending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9"/>
  </rowFields>
  <rowItems count="17">
    <i>
      <x v="21"/>
    </i>
    <i>
      <x v="73"/>
    </i>
    <i>
      <x v="104"/>
    </i>
    <i>
      <x v="71"/>
    </i>
    <i>
      <x v="111"/>
    </i>
    <i>
      <x v="112"/>
    </i>
    <i>
      <x v="83"/>
    </i>
    <i>
      <x v="22"/>
    </i>
    <i>
      <x v="103"/>
    </i>
    <i>
      <x v="39"/>
    </i>
    <i>
      <x v="41"/>
    </i>
    <i>
      <x v="28"/>
    </i>
    <i>
      <x v="114"/>
    </i>
    <i>
      <x v="8"/>
    </i>
    <i>
      <x v="53"/>
    </i>
    <i>
      <x v="40"/>
    </i>
    <i t="grand">
      <x/>
    </i>
  </rowItems>
  <colItems count="1">
    <i/>
  </colItems>
  <pageFields count="1">
    <pageField fld="8" item="6" hier="-1"/>
  </pageFields>
  <dataFields count="1">
    <dataField name="Sum of  Cost of Goods Sold " fld="4" baseField="9" baseItem="8" numFmtId="164"/>
  </dataFields>
  <formats count="2">
    <format dxfId="1">
      <pivotArea collapsedLevelsAreSubtotals="1" fieldPosition="0">
        <references count="1">
          <reference field="9" count="1">
            <x v="8"/>
          </reference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workbookViewId="0">
      <selection activeCell="M7" sqref="M7"/>
    </sheetView>
  </sheetViews>
  <sheetFormatPr defaultRowHeight="15" x14ac:dyDescent="0.25"/>
  <cols>
    <col min="2" max="2" width="13.42578125" bestFit="1" customWidth="1"/>
    <col min="4" max="4" width="13.42578125" bestFit="1" customWidth="1"/>
    <col min="5" max="5" width="16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8512-8D1D-4C6B-A09E-376521C95FCE}">
  <dimension ref="A3:C435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</cols>
  <sheetData>
    <row r="3" spans="1:3" x14ac:dyDescent="0.25">
      <c r="A3" s="3" t="s">
        <v>576</v>
      </c>
    </row>
    <row r="4" spans="1:3" x14ac:dyDescent="0.25">
      <c r="A4" s="4" t="s">
        <v>394</v>
      </c>
      <c r="C4" s="4" t="s">
        <v>394</v>
      </c>
    </row>
    <row r="5" spans="1:3" x14ac:dyDescent="0.25">
      <c r="A5" s="4" t="s">
        <v>372</v>
      </c>
      <c r="C5" s="4" t="s">
        <v>372</v>
      </c>
    </row>
    <row r="6" spans="1:3" x14ac:dyDescent="0.25">
      <c r="A6" s="4" t="s">
        <v>415</v>
      </c>
      <c r="C6" s="4" t="s">
        <v>415</v>
      </c>
    </row>
    <row r="7" spans="1:3" x14ac:dyDescent="0.25">
      <c r="A7" s="4" t="s">
        <v>10</v>
      </c>
      <c r="C7" s="4" t="s">
        <v>10</v>
      </c>
    </row>
    <row r="8" spans="1:3" x14ac:dyDescent="0.25">
      <c r="A8" s="4" t="s">
        <v>18</v>
      </c>
      <c r="C8" s="4" t="s">
        <v>18</v>
      </c>
    </row>
    <row r="9" spans="1:3" x14ac:dyDescent="0.25">
      <c r="A9" s="4" t="s">
        <v>21</v>
      </c>
      <c r="C9" s="4" t="s">
        <v>21</v>
      </c>
    </row>
    <row r="10" spans="1:3" x14ac:dyDescent="0.25">
      <c r="A10" s="4" t="s">
        <v>24</v>
      </c>
      <c r="C10" s="4" t="s">
        <v>24</v>
      </c>
    </row>
    <row r="11" spans="1:3" x14ac:dyDescent="0.25">
      <c r="A11" s="4" t="s">
        <v>27</v>
      </c>
      <c r="C11" s="4" t="s">
        <v>27</v>
      </c>
    </row>
    <row r="12" spans="1:3" x14ac:dyDescent="0.25">
      <c r="A12" s="4" t="s">
        <v>29</v>
      </c>
      <c r="C12" s="4" t="s">
        <v>29</v>
      </c>
    </row>
    <row r="13" spans="1:3" x14ac:dyDescent="0.25">
      <c r="A13" s="4" t="s">
        <v>31</v>
      </c>
      <c r="C13" s="4" t="s">
        <v>31</v>
      </c>
    </row>
    <row r="14" spans="1:3" x14ac:dyDescent="0.25">
      <c r="A14" s="4" t="s">
        <v>33</v>
      </c>
      <c r="C14" s="4" t="s">
        <v>33</v>
      </c>
    </row>
    <row r="15" spans="1:3" x14ac:dyDescent="0.25">
      <c r="A15" s="4" t="s">
        <v>35</v>
      </c>
      <c r="C15" s="4" t="s">
        <v>35</v>
      </c>
    </row>
    <row r="16" spans="1:3" x14ac:dyDescent="0.25">
      <c r="A16" s="4" t="s">
        <v>38</v>
      </c>
      <c r="C16" s="4" t="s">
        <v>38</v>
      </c>
    </row>
    <row r="17" spans="1:3" x14ac:dyDescent="0.25">
      <c r="A17" s="4" t="s">
        <v>40</v>
      </c>
      <c r="C17" s="4" t="s">
        <v>40</v>
      </c>
    </row>
    <row r="18" spans="1:3" x14ac:dyDescent="0.25">
      <c r="A18" s="4" t="s">
        <v>41</v>
      </c>
      <c r="C18" s="4" t="s">
        <v>41</v>
      </c>
    </row>
    <row r="19" spans="1:3" x14ac:dyDescent="0.25">
      <c r="A19" s="4" t="s">
        <v>44</v>
      </c>
      <c r="C19" s="4" t="s">
        <v>44</v>
      </c>
    </row>
    <row r="20" spans="1:3" x14ac:dyDescent="0.25">
      <c r="A20" s="4" t="s">
        <v>46</v>
      </c>
      <c r="C20" s="4" t="s">
        <v>46</v>
      </c>
    </row>
    <row r="21" spans="1:3" x14ac:dyDescent="0.25">
      <c r="A21" s="4" t="s">
        <v>49</v>
      </c>
      <c r="C21" s="4" t="s">
        <v>49</v>
      </c>
    </row>
    <row r="22" spans="1:3" x14ac:dyDescent="0.25">
      <c r="A22" s="4" t="s">
        <v>51</v>
      </c>
      <c r="C22" s="4" t="s">
        <v>51</v>
      </c>
    </row>
    <row r="23" spans="1:3" x14ac:dyDescent="0.25">
      <c r="A23" s="4" t="s">
        <v>54</v>
      </c>
      <c r="C23" s="4" t="s">
        <v>54</v>
      </c>
    </row>
    <row r="24" spans="1:3" x14ac:dyDescent="0.25">
      <c r="A24" s="4" t="s">
        <v>56</v>
      </c>
      <c r="C24" s="4" t="s">
        <v>56</v>
      </c>
    </row>
    <row r="25" spans="1:3" x14ac:dyDescent="0.25">
      <c r="A25" s="4" t="s">
        <v>58</v>
      </c>
      <c r="C25" s="4" t="s">
        <v>58</v>
      </c>
    </row>
    <row r="26" spans="1:3" x14ac:dyDescent="0.25">
      <c r="A26" s="4" t="s">
        <v>61</v>
      </c>
      <c r="C26" s="4" t="s">
        <v>61</v>
      </c>
    </row>
    <row r="27" spans="1:3" x14ac:dyDescent="0.25">
      <c r="A27" s="4" t="s">
        <v>62</v>
      </c>
      <c r="C27" s="4" t="s">
        <v>62</v>
      </c>
    </row>
    <row r="28" spans="1:3" x14ac:dyDescent="0.25">
      <c r="A28" s="4" t="s">
        <v>63</v>
      </c>
      <c r="C28" s="4" t="s">
        <v>63</v>
      </c>
    </row>
    <row r="29" spans="1:3" x14ac:dyDescent="0.25">
      <c r="A29" s="4" t="s">
        <v>65</v>
      </c>
      <c r="C29" s="4" t="s">
        <v>65</v>
      </c>
    </row>
    <row r="30" spans="1:3" x14ac:dyDescent="0.25">
      <c r="A30" s="4" t="s">
        <v>67</v>
      </c>
      <c r="C30" s="4" t="s">
        <v>67</v>
      </c>
    </row>
    <row r="31" spans="1:3" x14ac:dyDescent="0.25">
      <c r="A31" s="4" t="s">
        <v>69</v>
      </c>
      <c r="C31" s="4" t="s">
        <v>69</v>
      </c>
    </row>
    <row r="32" spans="1:3" x14ac:dyDescent="0.25">
      <c r="A32" s="4" t="s">
        <v>71</v>
      </c>
      <c r="C32" s="4" t="s">
        <v>71</v>
      </c>
    </row>
    <row r="33" spans="1:3" x14ac:dyDescent="0.25">
      <c r="A33" s="4" t="s">
        <v>72</v>
      </c>
      <c r="C33" s="4" t="s">
        <v>72</v>
      </c>
    </row>
    <row r="34" spans="1:3" x14ac:dyDescent="0.25">
      <c r="A34" s="4" t="s">
        <v>74</v>
      </c>
      <c r="C34" s="4" t="s">
        <v>74</v>
      </c>
    </row>
    <row r="35" spans="1:3" x14ac:dyDescent="0.25">
      <c r="A35" s="4" t="s">
        <v>76</v>
      </c>
      <c r="C35" s="4" t="s">
        <v>76</v>
      </c>
    </row>
    <row r="36" spans="1:3" x14ac:dyDescent="0.25">
      <c r="A36" s="4" t="s">
        <v>78</v>
      </c>
      <c r="C36" s="4" t="s">
        <v>78</v>
      </c>
    </row>
    <row r="37" spans="1:3" x14ac:dyDescent="0.25">
      <c r="A37" s="4" t="s">
        <v>80</v>
      </c>
      <c r="C37" s="4" t="s">
        <v>80</v>
      </c>
    </row>
    <row r="38" spans="1:3" x14ac:dyDescent="0.25">
      <c r="A38" s="4" t="s">
        <v>82</v>
      </c>
      <c r="C38" s="4" t="s">
        <v>82</v>
      </c>
    </row>
    <row r="39" spans="1:3" x14ac:dyDescent="0.25">
      <c r="A39" s="4" t="s">
        <v>85</v>
      </c>
      <c r="C39" s="4" t="s">
        <v>85</v>
      </c>
    </row>
    <row r="40" spans="1:3" x14ac:dyDescent="0.25">
      <c r="A40" s="4" t="s">
        <v>86</v>
      </c>
      <c r="C40" s="4" t="s">
        <v>86</v>
      </c>
    </row>
    <row r="41" spans="1:3" x14ac:dyDescent="0.25">
      <c r="A41" s="4" t="s">
        <v>88</v>
      </c>
      <c r="C41" s="4" t="s">
        <v>88</v>
      </c>
    </row>
    <row r="42" spans="1:3" x14ac:dyDescent="0.25">
      <c r="A42" s="4" t="s">
        <v>90</v>
      </c>
      <c r="C42" s="4" t="s">
        <v>90</v>
      </c>
    </row>
    <row r="43" spans="1:3" x14ac:dyDescent="0.25">
      <c r="A43" s="4" t="s">
        <v>92</v>
      </c>
      <c r="C43" s="4" t="s">
        <v>92</v>
      </c>
    </row>
    <row r="44" spans="1:3" x14ac:dyDescent="0.25">
      <c r="A44" s="4" t="s">
        <v>94</v>
      </c>
      <c r="C44" s="4" t="s">
        <v>94</v>
      </c>
    </row>
    <row r="45" spans="1:3" x14ac:dyDescent="0.25">
      <c r="A45" s="4" t="s">
        <v>95</v>
      </c>
      <c r="C45" s="4" t="s">
        <v>95</v>
      </c>
    </row>
    <row r="46" spans="1:3" x14ac:dyDescent="0.25">
      <c r="A46" s="4" t="s">
        <v>97</v>
      </c>
      <c r="C46" s="4" t="s">
        <v>97</v>
      </c>
    </row>
    <row r="47" spans="1:3" x14ac:dyDescent="0.25">
      <c r="A47" s="4" t="s">
        <v>99</v>
      </c>
      <c r="C47" s="4" t="s">
        <v>99</v>
      </c>
    </row>
    <row r="48" spans="1:3" x14ac:dyDescent="0.25">
      <c r="A48" s="4" t="s">
        <v>101</v>
      </c>
      <c r="C48" s="4" t="s">
        <v>101</v>
      </c>
    </row>
    <row r="49" spans="1:3" x14ac:dyDescent="0.25">
      <c r="A49" s="4" t="s">
        <v>102</v>
      </c>
      <c r="C49" s="4" t="s">
        <v>102</v>
      </c>
    </row>
    <row r="50" spans="1:3" x14ac:dyDescent="0.25">
      <c r="A50" s="4" t="s">
        <v>103</v>
      </c>
      <c r="C50" s="4" t="s">
        <v>103</v>
      </c>
    </row>
    <row r="51" spans="1:3" x14ac:dyDescent="0.25">
      <c r="A51" s="4" t="s">
        <v>104</v>
      </c>
      <c r="C51" s="4" t="s">
        <v>104</v>
      </c>
    </row>
    <row r="52" spans="1:3" x14ac:dyDescent="0.25">
      <c r="A52" s="4" t="s">
        <v>106</v>
      </c>
      <c r="C52" s="4" t="s">
        <v>106</v>
      </c>
    </row>
    <row r="53" spans="1:3" x14ac:dyDescent="0.25">
      <c r="A53" s="4" t="s">
        <v>107</v>
      </c>
      <c r="C53" s="4" t="s">
        <v>107</v>
      </c>
    </row>
    <row r="54" spans="1:3" x14ac:dyDescent="0.25">
      <c r="A54" s="4" t="s">
        <v>108</v>
      </c>
      <c r="C54" s="4" t="s">
        <v>108</v>
      </c>
    </row>
    <row r="55" spans="1:3" x14ac:dyDescent="0.25">
      <c r="A55" s="4" t="s">
        <v>109</v>
      </c>
      <c r="C55" s="4" t="s">
        <v>109</v>
      </c>
    </row>
    <row r="56" spans="1:3" x14ac:dyDescent="0.25">
      <c r="A56" s="4" t="s">
        <v>111</v>
      </c>
      <c r="C56" s="4" t="s">
        <v>111</v>
      </c>
    </row>
    <row r="57" spans="1:3" x14ac:dyDescent="0.25">
      <c r="A57" s="4" t="s">
        <v>112</v>
      </c>
      <c r="C57" s="4" t="s">
        <v>112</v>
      </c>
    </row>
    <row r="58" spans="1:3" x14ac:dyDescent="0.25">
      <c r="A58" s="4" t="s">
        <v>113</v>
      </c>
      <c r="C58" s="4" t="s">
        <v>113</v>
      </c>
    </row>
    <row r="59" spans="1:3" x14ac:dyDescent="0.25">
      <c r="A59" s="4" t="s">
        <v>115</v>
      </c>
      <c r="C59" s="4" t="s">
        <v>115</v>
      </c>
    </row>
    <row r="60" spans="1:3" x14ac:dyDescent="0.25">
      <c r="A60" s="4" t="s">
        <v>116</v>
      </c>
      <c r="C60" s="4" t="s">
        <v>116</v>
      </c>
    </row>
    <row r="61" spans="1:3" x14ac:dyDescent="0.25">
      <c r="A61" s="4" t="s">
        <v>118</v>
      </c>
      <c r="C61" s="4" t="s">
        <v>118</v>
      </c>
    </row>
    <row r="62" spans="1:3" x14ac:dyDescent="0.25">
      <c r="A62" s="4" t="s">
        <v>119</v>
      </c>
      <c r="C62" s="4" t="s">
        <v>119</v>
      </c>
    </row>
    <row r="63" spans="1:3" x14ac:dyDescent="0.25">
      <c r="A63" s="4" t="s">
        <v>120</v>
      </c>
      <c r="C63" s="4" t="s">
        <v>120</v>
      </c>
    </row>
    <row r="64" spans="1:3" x14ac:dyDescent="0.25">
      <c r="A64" s="4" t="s">
        <v>122</v>
      </c>
      <c r="C64" s="4" t="s">
        <v>122</v>
      </c>
    </row>
    <row r="65" spans="1:3" x14ac:dyDescent="0.25">
      <c r="A65" s="4" t="s">
        <v>123</v>
      </c>
      <c r="C65" s="4" t="s">
        <v>123</v>
      </c>
    </row>
    <row r="66" spans="1:3" x14ac:dyDescent="0.25">
      <c r="A66" s="4" t="s">
        <v>125</v>
      </c>
      <c r="C66" s="4" t="s">
        <v>125</v>
      </c>
    </row>
    <row r="67" spans="1:3" x14ac:dyDescent="0.25">
      <c r="A67" s="4" t="s">
        <v>126</v>
      </c>
      <c r="C67" s="4" t="s">
        <v>126</v>
      </c>
    </row>
    <row r="68" spans="1:3" x14ac:dyDescent="0.25">
      <c r="A68" s="4" t="s">
        <v>128</v>
      </c>
      <c r="C68" s="4" t="s">
        <v>128</v>
      </c>
    </row>
    <row r="69" spans="1:3" x14ac:dyDescent="0.25">
      <c r="A69" s="4" t="s">
        <v>129</v>
      </c>
      <c r="C69" s="4" t="s">
        <v>129</v>
      </c>
    </row>
    <row r="70" spans="1:3" x14ac:dyDescent="0.25">
      <c r="A70" s="4" t="s">
        <v>131</v>
      </c>
      <c r="C70" s="4" t="s">
        <v>131</v>
      </c>
    </row>
    <row r="71" spans="1:3" x14ac:dyDescent="0.25">
      <c r="A71" s="4" t="s">
        <v>132</v>
      </c>
      <c r="C71" s="4" t="s">
        <v>132</v>
      </c>
    </row>
    <row r="72" spans="1:3" x14ac:dyDescent="0.25">
      <c r="A72" s="4" t="s">
        <v>134</v>
      </c>
      <c r="C72" s="4" t="s">
        <v>134</v>
      </c>
    </row>
    <row r="73" spans="1:3" x14ac:dyDescent="0.25">
      <c r="A73" s="4" t="s">
        <v>135</v>
      </c>
      <c r="C73" s="4" t="s">
        <v>135</v>
      </c>
    </row>
    <row r="74" spans="1:3" x14ac:dyDescent="0.25">
      <c r="A74" s="4" t="s">
        <v>137</v>
      </c>
      <c r="C74" s="4" t="s">
        <v>137</v>
      </c>
    </row>
    <row r="75" spans="1:3" x14ac:dyDescent="0.25">
      <c r="A75" s="4" t="s">
        <v>139</v>
      </c>
      <c r="C75" s="4" t="s">
        <v>139</v>
      </c>
    </row>
    <row r="76" spans="1:3" x14ac:dyDescent="0.25">
      <c r="A76" s="4" t="s">
        <v>141</v>
      </c>
      <c r="C76" s="4" t="s">
        <v>141</v>
      </c>
    </row>
    <row r="77" spans="1:3" x14ac:dyDescent="0.25">
      <c r="A77" s="4" t="s">
        <v>143</v>
      </c>
      <c r="C77" s="4" t="s">
        <v>143</v>
      </c>
    </row>
    <row r="78" spans="1:3" x14ac:dyDescent="0.25">
      <c r="A78" s="4" t="s">
        <v>145</v>
      </c>
      <c r="C78" s="4" t="s">
        <v>145</v>
      </c>
    </row>
    <row r="79" spans="1:3" x14ac:dyDescent="0.25">
      <c r="A79" s="4" t="s">
        <v>147</v>
      </c>
      <c r="C79" s="4" t="s">
        <v>147</v>
      </c>
    </row>
    <row r="80" spans="1:3" x14ac:dyDescent="0.25">
      <c r="A80" s="4" t="s">
        <v>149</v>
      </c>
      <c r="C80" s="4" t="s">
        <v>149</v>
      </c>
    </row>
    <row r="81" spans="1:3" x14ac:dyDescent="0.25">
      <c r="A81" s="4" t="s">
        <v>150</v>
      </c>
      <c r="C81" s="4" t="s">
        <v>150</v>
      </c>
    </row>
    <row r="82" spans="1:3" x14ac:dyDescent="0.25">
      <c r="A82" s="4" t="s">
        <v>151</v>
      </c>
      <c r="C82" s="4" t="s">
        <v>151</v>
      </c>
    </row>
    <row r="83" spans="1:3" x14ac:dyDescent="0.25">
      <c r="A83" s="4" t="s">
        <v>152</v>
      </c>
      <c r="C83" s="4" t="s">
        <v>152</v>
      </c>
    </row>
    <row r="84" spans="1:3" x14ac:dyDescent="0.25">
      <c r="A84" s="4" t="s">
        <v>153</v>
      </c>
      <c r="C84" s="4" t="s">
        <v>153</v>
      </c>
    </row>
    <row r="85" spans="1:3" x14ac:dyDescent="0.25">
      <c r="A85" s="4" t="s">
        <v>154</v>
      </c>
      <c r="C85" s="4" t="s">
        <v>154</v>
      </c>
    </row>
    <row r="86" spans="1:3" x14ac:dyDescent="0.25">
      <c r="A86" s="4" t="s">
        <v>156</v>
      </c>
      <c r="C86" s="4" t="s">
        <v>156</v>
      </c>
    </row>
    <row r="87" spans="1:3" x14ac:dyDescent="0.25">
      <c r="A87" s="4" t="s">
        <v>158</v>
      </c>
      <c r="C87" s="4" t="s">
        <v>158</v>
      </c>
    </row>
    <row r="88" spans="1:3" x14ac:dyDescent="0.25">
      <c r="A88" s="4" t="s">
        <v>159</v>
      </c>
      <c r="C88" s="4" t="s">
        <v>159</v>
      </c>
    </row>
    <row r="89" spans="1:3" x14ac:dyDescent="0.25">
      <c r="A89" s="4" t="s">
        <v>160</v>
      </c>
      <c r="C89" s="4" t="s">
        <v>160</v>
      </c>
    </row>
    <row r="90" spans="1:3" x14ac:dyDescent="0.25">
      <c r="A90" s="4" t="s">
        <v>161</v>
      </c>
      <c r="C90" s="4" t="s">
        <v>161</v>
      </c>
    </row>
    <row r="91" spans="1:3" x14ac:dyDescent="0.25">
      <c r="A91" s="4" t="s">
        <v>162</v>
      </c>
      <c r="C91" s="4" t="s">
        <v>162</v>
      </c>
    </row>
    <row r="92" spans="1:3" x14ac:dyDescent="0.25">
      <c r="A92" s="4" t="s">
        <v>163</v>
      </c>
      <c r="C92" s="4" t="s">
        <v>163</v>
      </c>
    </row>
    <row r="93" spans="1:3" x14ac:dyDescent="0.25">
      <c r="A93" s="4" t="s">
        <v>165</v>
      </c>
      <c r="C93" s="4" t="s">
        <v>165</v>
      </c>
    </row>
    <row r="94" spans="1:3" x14ac:dyDescent="0.25">
      <c r="A94" s="4" t="s">
        <v>167</v>
      </c>
      <c r="C94" s="4" t="s">
        <v>167</v>
      </c>
    </row>
    <row r="95" spans="1:3" x14ac:dyDescent="0.25">
      <c r="A95" s="4" t="s">
        <v>169</v>
      </c>
      <c r="C95" s="4" t="s">
        <v>169</v>
      </c>
    </row>
    <row r="96" spans="1:3" x14ac:dyDescent="0.25">
      <c r="A96" s="4" t="s">
        <v>171</v>
      </c>
      <c r="C96" s="4" t="s">
        <v>171</v>
      </c>
    </row>
    <row r="97" spans="1:3" x14ac:dyDescent="0.25">
      <c r="A97" s="4" t="s">
        <v>172</v>
      </c>
      <c r="C97" s="4" t="s">
        <v>172</v>
      </c>
    </row>
    <row r="98" spans="1:3" x14ac:dyDescent="0.25">
      <c r="A98" s="4" t="s">
        <v>173</v>
      </c>
      <c r="C98" s="4" t="s">
        <v>173</v>
      </c>
    </row>
    <row r="99" spans="1:3" x14ac:dyDescent="0.25">
      <c r="A99" s="4" t="s">
        <v>175</v>
      </c>
      <c r="C99" s="4" t="s">
        <v>175</v>
      </c>
    </row>
    <row r="100" spans="1:3" x14ac:dyDescent="0.25">
      <c r="A100" s="4" t="s">
        <v>177</v>
      </c>
      <c r="C100" s="4" t="s">
        <v>177</v>
      </c>
    </row>
    <row r="101" spans="1:3" x14ac:dyDescent="0.25">
      <c r="A101" s="4" t="s">
        <v>179</v>
      </c>
      <c r="C101" s="4" t="s">
        <v>179</v>
      </c>
    </row>
    <row r="102" spans="1:3" x14ac:dyDescent="0.25">
      <c r="A102" s="4" t="s">
        <v>181</v>
      </c>
      <c r="C102" s="4" t="s">
        <v>181</v>
      </c>
    </row>
    <row r="103" spans="1:3" x14ac:dyDescent="0.25">
      <c r="A103" s="4" t="s">
        <v>184</v>
      </c>
      <c r="C103" s="4" t="s">
        <v>184</v>
      </c>
    </row>
    <row r="104" spans="1:3" x14ac:dyDescent="0.25">
      <c r="A104" s="4" t="s">
        <v>185</v>
      </c>
      <c r="C104" s="4" t="s">
        <v>185</v>
      </c>
    </row>
    <row r="105" spans="1:3" x14ac:dyDescent="0.25">
      <c r="A105" s="4" t="s">
        <v>186</v>
      </c>
      <c r="C105" s="4" t="s">
        <v>186</v>
      </c>
    </row>
    <row r="106" spans="1:3" x14ac:dyDescent="0.25">
      <c r="A106" s="4" t="s">
        <v>188</v>
      </c>
      <c r="C106" s="4" t="s">
        <v>188</v>
      </c>
    </row>
    <row r="107" spans="1:3" x14ac:dyDescent="0.25">
      <c r="A107" s="4" t="s">
        <v>189</v>
      </c>
      <c r="C107" s="4" t="s">
        <v>189</v>
      </c>
    </row>
    <row r="108" spans="1:3" x14ac:dyDescent="0.25">
      <c r="A108" s="4" t="s">
        <v>190</v>
      </c>
      <c r="C108" s="4" t="s">
        <v>190</v>
      </c>
    </row>
    <row r="109" spans="1:3" x14ac:dyDescent="0.25">
      <c r="A109" s="4" t="s">
        <v>191</v>
      </c>
      <c r="C109" s="4" t="s">
        <v>191</v>
      </c>
    </row>
    <row r="110" spans="1:3" x14ac:dyDescent="0.25">
      <c r="A110" s="4" t="s">
        <v>192</v>
      </c>
      <c r="C110" s="4" t="s">
        <v>192</v>
      </c>
    </row>
    <row r="111" spans="1:3" x14ac:dyDescent="0.25">
      <c r="A111" s="4" t="s">
        <v>194</v>
      </c>
      <c r="C111" s="4" t="s">
        <v>194</v>
      </c>
    </row>
    <row r="112" spans="1:3" x14ac:dyDescent="0.25">
      <c r="A112" s="4" t="s">
        <v>195</v>
      </c>
      <c r="C112" s="4" t="s">
        <v>195</v>
      </c>
    </row>
    <row r="113" spans="1:3" x14ac:dyDescent="0.25">
      <c r="A113" s="4" t="s">
        <v>196</v>
      </c>
      <c r="C113" s="4" t="s">
        <v>196</v>
      </c>
    </row>
    <row r="114" spans="1:3" x14ac:dyDescent="0.25">
      <c r="A114" s="4" t="s">
        <v>198</v>
      </c>
      <c r="C114" s="4" t="s">
        <v>198</v>
      </c>
    </row>
    <row r="115" spans="1:3" x14ac:dyDescent="0.25">
      <c r="A115" s="4" t="s">
        <v>200</v>
      </c>
      <c r="C115" s="4" t="s">
        <v>200</v>
      </c>
    </row>
    <row r="116" spans="1:3" x14ac:dyDescent="0.25">
      <c r="A116" s="4" t="s">
        <v>202</v>
      </c>
      <c r="C116" s="4" t="s">
        <v>202</v>
      </c>
    </row>
    <row r="117" spans="1:3" x14ac:dyDescent="0.25">
      <c r="A117" s="4" t="s">
        <v>203</v>
      </c>
      <c r="C117" s="4" t="s">
        <v>203</v>
      </c>
    </row>
    <row r="118" spans="1:3" x14ac:dyDescent="0.25">
      <c r="A118" s="4" t="s">
        <v>205</v>
      </c>
      <c r="C118" s="4" t="s">
        <v>205</v>
      </c>
    </row>
    <row r="119" spans="1:3" x14ac:dyDescent="0.25">
      <c r="A119" s="4" t="s">
        <v>206</v>
      </c>
      <c r="C119" s="4" t="s">
        <v>206</v>
      </c>
    </row>
    <row r="120" spans="1:3" x14ac:dyDescent="0.25">
      <c r="A120" s="4" t="s">
        <v>207</v>
      </c>
      <c r="C120" s="4" t="s">
        <v>207</v>
      </c>
    </row>
    <row r="121" spans="1:3" x14ac:dyDescent="0.25">
      <c r="A121" s="4" t="s">
        <v>208</v>
      </c>
      <c r="C121" s="4" t="s">
        <v>208</v>
      </c>
    </row>
    <row r="122" spans="1:3" x14ac:dyDescent="0.25">
      <c r="A122" s="4" t="s">
        <v>209</v>
      </c>
      <c r="C122" s="4" t="s">
        <v>209</v>
      </c>
    </row>
    <row r="123" spans="1:3" x14ac:dyDescent="0.25">
      <c r="A123" s="4" t="s">
        <v>210</v>
      </c>
      <c r="C123" s="4" t="s">
        <v>210</v>
      </c>
    </row>
    <row r="124" spans="1:3" x14ac:dyDescent="0.25">
      <c r="A124" s="4" t="s">
        <v>212</v>
      </c>
      <c r="C124" s="4" t="s">
        <v>212</v>
      </c>
    </row>
    <row r="125" spans="1:3" x14ac:dyDescent="0.25">
      <c r="A125" s="4" t="s">
        <v>213</v>
      </c>
      <c r="C125" s="4" t="s">
        <v>213</v>
      </c>
    </row>
    <row r="126" spans="1:3" x14ac:dyDescent="0.25">
      <c r="A126" s="4" t="s">
        <v>215</v>
      </c>
      <c r="C126" s="4" t="s">
        <v>215</v>
      </c>
    </row>
    <row r="127" spans="1:3" x14ac:dyDescent="0.25">
      <c r="A127" s="4" t="s">
        <v>216</v>
      </c>
      <c r="C127" s="4" t="s">
        <v>216</v>
      </c>
    </row>
    <row r="128" spans="1:3" x14ac:dyDescent="0.25">
      <c r="A128" s="4" t="s">
        <v>217</v>
      </c>
      <c r="C128" s="4" t="s">
        <v>217</v>
      </c>
    </row>
    <row r="129" spans="1:3" x14ac:dyDescent="0.25">
      <c r="A129" s="4" t="s">
        <v>218</v>
      </c>
      <c r="C129" s="4" t="s">
        <v>218</v>
      </c>
    </row>
    <row r="130" spans="1:3" x14ac:dyDescent="0.25">
      <c r="A130" s="4" t="s">
        <v>219</v>
      </c>
      <c r="C130" s="4" t="s">
        <v>219</v>
      </c>
    </row>
    <row r="131" spans="1:3" x14ac:dyDescent="0.25">
      <c r="A131" s="4" t="s">
        <v>220</v>
      </c>
      <c r="C131" s="4" t="s">
        <v>220</v>
      </c>
    </row>
    <row r="132" spans="1:3" x14ac:dyDescent="0.25">
      <c r="A132" s="4" t="s">
        <v>221</v>
      </c>
      <c r="C132" s="4" t="s">
        <v>221</v>
      </c>
    </row>
    <row r="133" spans="1:3" x14ac:dyDescent="0.25">
      <c r="A133" s="4" t="s">
        <v>222</v>
      </c>
      <c r="C133" s="4" t="s">
        <v>222</v>
      </c>
    </row>
    <row r="134" spans="1:3" x14ac:dyDescent="0.25">
      <c r="A134" s="4" t="s">
        <v>223</v>
      </c>
      <c r="C134" s="4" t="s">
        <v>223</v>
      </c>
    </row>
    <row r="135" spans="1:3" x14ac:dyDescent="0.25">
      <c r="A135" s="4" t="s">
        <v>224</v>
      </c>
      <c r="C135" s="4" t="s">
        <v>224</v>
      </c>
    </row>
    <row r="136" spans="1:3" x14ac:dyDescent="0.25">
      <c r="A136" s="4" t="s">
        <v>225</v>
      </c>
      <c r="C136" s="4" t="s">
        <v>225</v>
      </c>
    </row>
    <row r="137" spans="1:3" x14ac:dyDescent="0.25">
      <c r="A137" s="4" t="s">
        <v>226</v>
      </c>
      <c r="C137" s="4" t="s">
        <v>226</v>
      </c>
    </row>
    <row r="138" spans="1:3" x14ac:dyDescent="0.25">
      <c r="A138" s="4" t="s">
        <v>227</v>
      </c>
      <c r="C138" s="4" t="s">
        <v>227</v>
      </c>
    </row>
    <row r="139" spans="1:3" x14ac:dyDescent="0.25">
      <c r="A139" s="4" t="s">
        <v>228</v>
      </c>
      <c r="C139" s="4" t="s">
        <v>228</v>
      </c>
    </row>
    <row r="140" spans="1:3" x14ac:dyDescent="0.25">
      <c r="A140" s="4" t="s">
        <v>229</v>
      </c>
      <c r="C140" s="4" t="s">
        <v>229</v>
      </c>
    </row>
    <row r="141" spans="1:3" x14ac:dyDescent="0.25">
      <c r="A141" s="4" t="s">
        <v>230</v>
      </c>
      <c r="C141" s="4" t="s">
        <v>230</v>
      </c>
    </row>
    <row r="142" spans="1:3" x14ac:dyDescent="0.25">
      <c r="A142" s="4" t="s">
        <v>231</v>
      </c>
      <c r="C142" s="4" t="s">
        <v>231</v>
      </c>
    </row>
    <row r="143" spans="1:3" x14ac:dyDescent="0.25">
      <c r="A143" s="4" t="s">
        <v>232</v>
      </c>
      <c r="C143" s="4" t="s">
        <v>232</v>
      </c>
    </row>
    <row r="144" spans="1:3" x14ac:dyDescent="0.25">
      <c r="A144" s="4" t="s">
        <v>233</v>
      </c>
      <c r="C144" s="4" t="s">
        <v>233</v>
      </c>
    </row>
    <row r="145" spans="1:3" x14ac:dyDescent="0.25">
      <c r="A145" s="4" t="s">
        <v>235</v>
      </c>
      <c r="C145" s="4" t="s">
        <v>235</v>
      </c>
    </row>
    <row r="146" spans="1:3" x14ac:dyDescent="0.25">
      <c r="A146" s="4" t="s">
        <v>237</v>
      </c>
      <c r="C146" s="4" t="s">
        <v>237</v>
      </c>
    </row>
    <row r="147" spans="1:3" x14ac:dyDescent="0.25">
      <c r="A147" s="4" t="s">
        <v>238</v>
      </c>
      <c r="C147" s="4" t="s">
        <v>238</v>
      </c>
    </row>
    <row r="148" spans="1:3" x14ac:dyDescent="0.25">
      <c r="A148" s="4" t="s">
        <v>239</v>
      </c>
      <c r="C148" s="4" t="s">
        <v>239</v>
      </c>
    </row>
    <row r="149" spans="1:3" x14ac:dyDescent="0.25">
      <c r="A149" s="4" t="s">
        <v>240</v>
      </c>
      <c r="C149" s="4" t="s">
        <v>240</v>
      </c>
    </row>
    <row r="150" spans="1:3" x14ac:dyDescent="0.25">
      <c r="A150" s="4" t="s">
        <v>241</v>
      </c>
      <c r="C150" s="4" t="s">
        <v>241</v>
      </c>
    </row>
    <row r="151" spans="1:3" x14ac:dyDescent="0.25">
      <c r="A151" s="4" t="s">
        <v>242</v>
      </c>
      <c r="C151" s="4" t="s">
        <v>242</v>
      </c>
    </row>
    <row r="152" spans="1:3" x14ac:dyDescent="0.25">
      <c r="A152" s="4" t="s">
        <v>243</v>
      </c>
      <c r="C152" s="4" t="s">
        <v>243</v>
      </c>
    </row>
    <row r="153" spans="1:3" x14ac:dyDescent="0.25">
      <c r="A153" s="4" t="s">
        <v>244</v>
      </c>
      <c r="C153" s="4" t="s">
        <v>244</v>
      </c>
    </row>
    <row r="154" spans="1:3" x14ac:dyDescent="0.25">
      <c r="A154" s="4" t="s">
        <v>246</v>
      </c>
      <c r="C154" s="4" t="s">
        <v>246</v>
      </c>
    </row>
    <row r="155" spans="1:3" x14ac:dyDescent="0.25">
      <c r="A155" s="4" t="s">
        <v>247</v>
      </c>
      <c r="C155" s="4" t="s">
        <v>247</v>
      </c>
    </row>
    <row r="156" spans="1:3" x14ac:dyDescent="0.25">
      <c r="A156" s="4" t="s">
        <v>248</v>
      </c>
      <c r="C156" s="4" t="s">
        <v>248</v>
      </c>
    </row>
    <row r="157" spans="1:3" x14ac:dyDescent="0.25">
      <c r="A157" s="4" t="s">
        <v>249</v>
      </c>
      <c r="C157" s="4" t="s">
        <v>249</v>
      </c>
    </row>
    <row r="158" spans="1:3" x14ac:dyDescent="0.25">
      <c r="A158" s="4" t="s">
        <v>251</v>
      </c>
      <c r="C158" s="4" t="s">
        <v>251</v>
      </c>
    </row>
    <row r="159" spans="1:3" x14ac:dyDescent="0.25">
      <c r="A159" s="4" t="s">
        <v>252</v>
      </c>
      <c r="C159" s="4" t="s">
        <v>252</v>
      </c>
    </row>
    <row r="160" spans="1:3" x14ac:dyDescent="0.25">
      <c r="A160" s="4" t="s">
        <v>253</v>
      </c>
      <c r="C160" s="4" t="s">
        <v>253</v>
      </c>
    </row>
    <row r="161" spans="1:3" x14ac:dyDescent="0.25">
      <c r="A161" s="4" t="s">
        <v>254</v>
      </c>
      <c r="C161" s="4" t="s">
        <v>254</v>
      </c>
    </row>
    <row r="162" spans="1:3" x14ac:dyDescent="0.25">
      <c r="A162" s="4" t="s">
        <v>255</v>
      </c>
      <c r="C162" s="4" t="s">
        <v>255</v>
      </c>
    </row>
    <row r="163" spans="1:3" x14ac:dyDescent="0.25">
      <c r="A163" s="4" t="s">
        <v>256</v>
      </c>
      <c r="C163" s="4" t="s">
        <v>256</v>
      </c>
    </row>
    <row r="164" spans="1:3" x14ac:dyDescent="0.25">
      <c r="A164" s="4" t="s">
        <v>258</v>
      </c>
      <c r="C164" s="4" t="s">
        <v>258</v>
      </c>
    </row>
    <row r="165" spans="1:3" x14ac:dyDescent="0.25">
      <c r="A165" s="4" t="s">
        <v>260</v>
      </c>
      <c r="C165" s="4" t="s">
        <v>260</v>
      </c>
    </row>
    <row r="166" spans="1:3" x14ac:dyDescent="0.25">
      <c r="A166" s="4" t="s">
        <v>262</v>
      </c>
      <c r="C166" s="4" t="s">
        <v>262</v>
      </c>
    </row>
    <row r="167" spans="1:3" x14ac:dyDescent="0.25">
      <c r="A167" s="4" t="s">
        <v>263</v>
      </c>
      <c r="C167" s="4" t="s">
        <v>263</v>
      </c>
    </row>
    <row r="168" spans="1:3" x14ac:dyDescent="0.25">
      <c r="A168" s="4" t="s">
        <v>264</v>
      </c>
      <c r="C168" s="4" t="s">
        <v>264</v>
      </c>
    </row>
    <row r="169" spans="1:3" x14ac:dyDescent="0.25">
      <c r="A169" s="4" t="s">
        <v>266</v>
      </c>
      <c r="C169" s="4" t="s">
        <v>266</v>
      </c>
    </row>
    <row r="170" spans="1:3" x14ac:dyDescent="0.25">
      <c r="A170" s="4" t="s">
        <v>267</v>
      </c>
      <c r="C170" s="4" t="s">
        <v>267</v>
      </c>
    </row>
    <row r="171" spans="1:3" x14ac:dyDescent="0.25">
      <c r="A171" s="4" t="s">
        <v>268</v>
      </c>
      <c r="C171" s="4" t="s">
        <v>268</v>
      </c>
    </row>
    <row r="172" spans="1:3" x14ac:dyDescent="0.25">
      <c r="A172" s="4" t="s">
        <v>269</v>
      </c>
      <c r="C172" s="4" t="s">
        <v>269</v>
      </c>
    </row>
    <row r="173" spans="1:3" x14ac:dyDescent="0.25">
      <c r="A173" s="4" t="s">
        <v>270</v>
      </c>
      <c r="C173" s="4" t="s">
        <v>270</v>
      </c>
    </row>
    <row r="174" spans="1:3" x14ac:dyDescent="0.25">
      <c r="A174" s="4" t="s">
        <v>271</v>
      </c>
      <c r="C174" s="4" t="s">
        <v>271</v>
      </c>
    </row>
    <row r="175" spans="1:3" x14ac:dyDescent="0.25">
      <c r="A175" s="4" t="s">
        <v>272</v>
      </c>
      <c r="C175" s="4" t="s">
        <v>272</v>
      </c>
    </row>
    <row r="176" spans="1:3" x14ac:dyDescent="0.25">
      <c r="A176" s="4" t="s">
        <v>273</v>
      </c>
      <c r="C176" s="4" t="s">
        <v>273</v>
      </c>
    </row>
    <row r="177" spans="1:3" x14ac:dyDescent="0.25">
      <c r="A177" s="4" t="s">
        <v>274</v>
      </c>
      <c r="C177" s="4" t="s">
        <v>274</v>
      </c>
    </row>
    <row r="178" spans="1:3" x14ac:dyDescent="0.25">
      <c r="A178" s="4" t="s">
        <v>275</v>
      </c>
      <c r="C178" s="4" t="s">
        <v>275</v>
      </c>
    </row>
    <row r="179" spans="1:3" x14ac:dyDescent="0.25">
      <c r="A179" s="4" t="s">
        <v>276</v>
      </c>
      <c r="C179" s="4" t="s">
        <v>276</v>
      </c>
    </row>
    <row r="180" spans="1:3" x14ac:dyDescent="0.25">
      <c r="A180" s="4" t="s">
        <v>277</v>
      </c>
      <c r="C180" s="4" t="s">
        <v>277</v>
      </c>
    </row>
    <row r="181" spans="1:3" x14ac:dyDescent="0.25">
      <c r="A181" s="4" t="s">
        <v>279</v>
      </c>
      <c r="C181" s="4" t="s">
        <v>279</v>
      </c>
    </row>
    <row r="182" spans="1:3" x14ac:dyDescent="0.25">
      <c r="A182" s="4" t="s">
        <v>281</v>
      </c>
      <c r="C182" s="4" t="s">
        <v>281</v>
      </c>
    </row>
    <row r="183" spans="1:3" x14ac:dyDescent="0.25">
      <c r="A183" s="4" t="s">
        <v>283</v>
      </c>
      <c r="C183" s="4" t="s">
        <v>283</v>
      </c>
    </row>
    <row r="184" spans="1:3" x14ac:dyDescent="0.25">
      <c r="A184" s="4" t="s">
        <v>284</v>
      </c>
      <c r="C184" s="4" t="s">
        <v>284</v>
      </c>
    </row>
    <row r="185" spans="1:3" x14ac:dyDescent="0.25">
      <c r="A185" s="4" t="s">
        <v>285</v>
      </c>
      <c r="C185" s="4" t="s">
        <v>285</v>
      </c>
    </row>
    <row r="186" spans="1:3" x14ac:dyDescent="0.25">
      <c r="A186" s="4" t="s">
        <v>287</v>
      </c>
      <c r="C186" s="4" t="s">
        <v>287</v>
      </c>
    </row>
    <row r="187" spans="1:3" x14ac:dyDescent="0.25">
      <c r="A187" s="4" t="s">
        <v>288</v>
      </c>
      <c r="C187" s="4" t="s">
        <v>288</v>
      </c>
    </row>
    <row r="188" spans="1:3" x14ac:dyDescent="0.25">
      <c r="A188" s="4" t="s">
        <v>290</v>
      </c>
      <c r="C188" s="4" t="s">
        <v>290</v>
      </c>
    </row>
    <row r="189" spans="1:3" x14ac:dyDescent="0.25">
      <c r="A189" s="4" t="s">
        <v>291</v>
      </c>
      <c r="C189" s="4" t="s">
        <v>291</v>
      </c>
    </row>
    <row r="190" spans="1:3" x14ac:dyDescent="0.25">
      <c r="A190" s="4" t="s">
        <v>292</v>
      </c>
      <c r="C190" s="4" t="s">
        <v>292</v>
      </c>
    </row>
    <row r="191" spans="1:3" x14ac:dyDescent="0.25">
      <c r="A191" s="4" t="s">
        <v>293</v>
      </c>
      <c r="C191" s="4" t="s">
        <v>293</v>
      </c>
    </row>
    <row r="192" spans="1:3" x14ac:dyDescent="0.25">
      <c r="A192" s="4" t="s">
        <v>295</v>
      </c>
      <c r="C192" s="4" t="s">
        <v>295</v>
      </c>
    </row>
    <row r="193" spans="1:3" x14ac:dyDescent="0.25">
      <c r="A193" s="4" t="s">
        <v>296</v>
      </c>
      <c r="C193" s="4" t="s">
        <v>296</v>
      </c>
    </row>
    <row r="194" spans="1:3" x14ac:dyDescent="0.25">
      <c r="A194" s="4" t="s">
        <v>297</v>
      </c>
      <c r="C194" s="4" t="s">
        <v>297</v>
      </c>
    </row>
    <row r="195" spans="1:3" x14ac:dyDescent="0.25">
      <c r="A195" s="4" t="s">
        <v>299</v>
      </c>
      <c r="C195" s="4" t="s">
        <v>299</v>
      </c>
    </row>
    <row r="196" spans="1:3" x14ac:dyDescent="0.25">
      <c r="A196" s="4" t="s">
        <v>300</v>
      </c>
      <c r="C196" s="4" t="s">
        <v>300</v>
      </c>
    </row>
    <row r="197" spans="1:3" x14ac:dyDescent="0.25">
      <c r="A197" s="4" t="s">
        <v>301</v>
      </c>
      <c r="C197" s="4" t="s">
        <v>301</v>
      </c>
    </row>
    <row r="198" spans="1:3" x14ac:dyDescent="0.25">
      <c r="A198" s="4" t="s">
        <v>303</v>
      </c>
      <c r="C198" s="4" t="s">
        <v>303</v>
      </c>
    </row>
    <row r="199" spans="1:3" x14ac:dyDescent="0.25">
      <c r="A199" s="4" t="s">
        <v>305</v>
      </c>
      <c r="C199" s="4" t="s">
        <v>305</v>
      </c>
    </row>
    <row r="200" spans="1:3" x14ac:dyDescent="0.25">
      <c r="A200" s="4" t="s">
        <v>306</v>
      </c>
      <c r="C200" s="4" t="s">
        <v>306</v>
      </c>
    </row>
    <row r="201" spans="1:3" x14ac:dyDescent="0.25">
      <c r="A201" s="4" t="s">
        <v>307</v>
      </c>
      <c r="C201" s="4" t="s">
        <v>307</v>
      </c>
    </row>
    <row r="202" spans="1:3" x14ac:dyDescent="0.25">
      <c r="A202" s="4" t="s">
        <v>308</v>
      </c>
      <c r="C202" s="4" t="s">
        <v>308</v>
      </c>
    </row>
    <row r="203" spans="1:3" x14ac:dyDescent="0.25">
      <c r="A203" s="4" t="s">
        <v>310</v>
      </c>
      <c r="C203" s="4" t="s">
        <v>310</v>
      </c>
    </row>
    <row r="204" spans="1:3" x14ac:dyDescent="0.25">
      <c r="A204" s="4" t="s">
        <v>311</v>
      </c>
      <c r="C204" s="4" t="s">
        <v>311</v>
      </c>
    </row>
    <row r="205" spans="1:3" x14ac:dyDescent="0.25">
      <c r="A205" s="4" t="s">
        <v>312</v>
      </c>
      <c r="C205" s="4" t="s">
        <v>312</v>
      </c>
    </row>
    <row r="206" spans="1:3" x14ac:dyDescent="0.25">
      <c r="A206" s="4" t="s">
        <v>313</v>
      </c>
      <c r="C206" s="4" t="s">
        <v>313</v>
      </c>
    </row>
    <row r="207" spans="1:3" x14ac:dyDescent="0.25">
      <c r="A207" s="4" t="s">
        <v>314</v>
      </c>
      <c r="C207" s="4" t="s">
        <v>314</v>
      </c>
    </row>
    <row r="208" spans="1:3" x14ac:dyDescent="0.25">
      <c r="A208" s="4" t="s">
        <v>315</v>
      </c>
      <c r="C208" s="4" t="s">
        <v>315</v>
      </c>
    </row>
    <row r="209" spans="1:3" x14ac:dyDescent="0.25">
      <c r="A209" s="4" t="s">
        <v>316</v>
      </c>
      <c r="C209" s="4" t="s">
        <v>316</v>
      </c>
    </row>
    <row r="210" spans="1:3" x14ac:dyDescent="0.25">
      <c r="A210" s="4" t="s">
        <v>317</v>
      </c>
      <c r="C210" s="4" t="s">
        <v>317</v>
      </c>
    </row>
    <row r="211" spans="1:3" x14ac:dyDescent="0.25">
      <c r="A211" s="4" t="s">
        <v>319</v>
      </c>
      <c r="C211" s="4" t="s">
        <v>319</v>
      </c>
    </row>
    <row r="212" spans="1:3" x14ac:dyDescent="0.25">
      <c r="A212" s="4" t="s">
        <v>320</v>
      </c>
      <c r="C212" s="4" t="s">
        <v>320</v>
      </c>
    </row>
    <row r="213" spans="1:3" x14ac:dyDescent="0.25">
      <c r="A213" s="4" t="s">
        <v>321</v>
      </c>
      <c r="C213" s="4" t="s">
        <v>321</v>
      </c>
    </row>
    <row r="214" spans="1:3" x14ac:dyDescent="0.25">
      <c r="A214" s="4" t="s">
        <v>322</v>
      </c>
      <c r="C214" s="4" t="s">
        <v>322</v>
      </c>
    </row>
    <row r="215" spans="1:3" x14ac:dyDescent="0.25">
      <c r="A215" s="4" t="s">
        <v>324</v>
      </c>
      <c r="C215" s="4" t="s">
        <v>324</v>
      </c>
    </row>
    <row r="216" spans="1:3" x14ac:dyDescent="0.25">
      <c r="A216" s="4" t="s">
        <v>325</v>
      </c>
      <c r="C216" s="4" t="s">
        <v>325</v>
      </c>
    </row>
    <row r="217" spans="1:3" x14ac:dyDescent="0.25">
      <c r="A217" s="4" t="s">
        <v>326</v>
      </c>
      <c r="C217" s="4" t="s">
        <v>326</v>
      </c>
    </row>
    <row r="218" spans="1:3" x14ac:dyDescent="0.25">
      <c r="A218" s="4" t="s">
        <v>327</v>
      </c>
      <c r="C218" s="4" t="s">
        <v>327</v>
      </c>
    </row>
    <row r="219" spans="1:3" x14ac:dyDescent="0.25">
      <c r="A219" s="4" t="s">
        <v>328</v>
      </c>
      <c r="C219" s="4" t="s">
        <v>328</v>
      </c>
    </row>
    <row r="220" spans="1:3" x14ac:dyDescent="0.25">
      <c r="A220" s="4" t="s">
        <v>330</v>
      </c>
      <c r="C220" s="4" t="s">
        <v>330</v>
      </c>
    </row>
    <row r="221" spans="1:3" x14ac:dyDescent="0.25">
      <c r="A221" s="4" t="s">
        <v>331</v>
      </c>
      <c r="C221" s="4" t="s">
        <v>331</v>
      </c>
    </row>
    <row r="222" spans="1:3" x14ac:dyDescent="0.25">
      <c r="A222" s="4" t="s">
        <v>332</v>
      </c>
      <c r="C222" s="4" t="s">
        <v>332</v>
      </c>
    </row>
    <row r="223" spans="1:3" x14ac:dyDescent="0.25">
      <c r="A223" s="4" t="s">
        <v>333</v>
      </c>
      <c r="C223" s="4" t="s">
        <v>333</v>
      </c>
    </row>
    <row r="224" spans="1:3" x14ac:dyDescent="0.25">
      <c r="A224" s="4" t="s">
        <v>335</v>
      </c>
      <c r="C224" s="4" t="s">
        <v>335</v>
      </c>
    </row>
    <row r="225" spans="1:3" x14ac:dyDescent="0.25">
      <c r="A225" s="4" t="s">
        <v>336</v>
      </c>
      <c r="C225" s="4" t="s">
        <v>336</v>
      </c>
    </row>
    <row r="226" spans="1:3" x14ac:dyDescent="0.25">
      <c r="A226" s="4" t="s">
        <v>337</v>
      </c>
      <c r="C226" s="4" t="s">
        <v>337</v>
      </c>
    </row>
    <row r="227" spans="1:3" x14ac:dyDescent="0.25">
      <c r="A227" s="4" t="s">
        <v>338</v>
      </c>
      <c r="C227" s="4" t="s">
        <v>338</v>
      </c>
    </row>
    <row r="228" spans="1:3" x14ac:dyDescent="0.25">
      <c r="A228" s="4" t="s">
        <v>339</v>
      </c>
      <c r="C228" s="4" t="s">
        <v>339</v>
      </c>
    </row>
    <row r="229" spans="1:3" x14ac:dyDescent="0.25">
      <c r="A229" s="4" t="s">
        <v>340</v>
      </c>
      <c r="C229" s="4" t="s">
        <v>340</v>
      </c>
    </row>
    <row r="230" spans="1:3" x14ac:dyDescent="0.25">
      <c r="A230" s="4" t="s">
        <v>342</v>
      </c>
      <c r="C230" s="4" t="s">
        <v>342</v>
      </c>
    </row>
    <row r="231" spans="1:3" x14ac:dyDescent="0.25">
      <c r="A231" s="4" t="s">
        <v>343</v>
      </c>
      <c r="C231" s="4" t="s">
        <v>343</v>
      </c>
    </row>
    <row r="232" spans="1:3" x14ac:dyDescent="0.25">
      <c r="A232" s="4" t="s">
        <v>344</v>
      </c>
      <c r="C232" s="4" t="s">
        <v>344</v>
      </c>
    </row>
    <row r="233" spans="1:3" x14ac:dyDescent="0.25">
      <c r="A233" s="4" t="s">
        <v>345</v>
      </c>
      <c r="C233" s="4" t="s">
        <v>345</v>
      </c>
    </row>
    <row r="234" spans="1:3" x14ac:dyDescent="0.25">
      <c r="A234" s="4" t="s">
        <v>347</v>
      </c>
      <c r="C234" s="4" t="s">
        <v>347</v>
      </c>
    </row>
    <row r="235" spans="1:3" x14ac:dyDescent="0.25">
      <c r="A235" s="4" t="s">
        <v>348</v>
      </c>
      <c r="C235" s="4" t="s">
        <v>348</v>
      </c>
    </row>
    <row r="236" spans="1:3" x14ac:dyDescent="0.25">
      <c r="A236" s="4" t="s">
        <v>349</v>
      </c>
      <c r="C236" s="4" t="s">
        <v>349</v>
      </c>
    </row>
    <row r="237" spans="1:3" x14ac:dyDescent="0.25">
      <c r="A237" s="4" t="s">
        <v>350</v>
      </c>
      <c r="C237" s="4" t="s">
        <v>350</v>
      </c>
    </row>
    <row r="238" spans="1:3" x14ac:dyDescent="0.25">
      <c r="A238" s="4" t="s">
        <v>351</v>
      </c>
      <c r="C238" s="4" t="s">
        <v>351</v>
      </c>
    </row>
    <row r="239" spans="1:3" x14ac:dyDescent="0.25">
      <c r="A239" s="4" t="s">
        <v>352</v>
      </c>
      <c r="C239" s="4" t="s">
        <v>352</v>
      </c>
    </row>
    <row r="240" spans="1:3" x14ac:dyDescent="0.25">
      <c r="A240" s="4" t="s">
        <v>353</v>
      </c>
      <c r="C240" s="4" t="s">
        <v>353</v>
      </c>
    </row>
    <row r="241" spans="1:3" x14ac:dyDescent="0.25">
      <c r="A241" s="4" t="s">
        <v>355</v>
      </c>
      <c r="C241" s="4" t="s">
        <v>355</v>
      </c>
    </row>
    <row r="242" spans="1:3" x14ac:dyDescent="0.25">
      <c r="A242" s="4" t="s">
        <v>356</v>
      </c>
      <c r="C242" s="4" t="s">
        <v>356</v>
      </c>
    </row>
    <row r="243" spans="1:3" x14ac:dyDescent="0.25">
      <c r="A243" s="4" t="s">
        <v>357</v>
      </c>
      <c r="C243" s="4" t="s">
        <v>357</v>
      </c>
    </row>
    <row r="244" spans="1:3" x14ac:dyDescent="0.25">
      <c r="A244" s="4" t="s">
        <v>358</v>
      </c>
      <c r="C244" s="4" t="s">
        <v>358</v>
      </c>
    </row>
    <row r="245" spans="1:3" x14ac:dyDescent="0.25">
      <c r="A245" s="4" t="s">
        <v>359</v>
      </c>
      <c r="C245" s="4" t="s">
        <v>359</v>
      </c>
    </row>
    <row r="246" spans="1:3" x14ac:dyDescent="0.25">
      <c r="A246" s="4" t="s">
        <v>360</v>
      </c>
      <c r="C246" s="4" t="s">
        <v>360</v>
      </c>
    </row>
    <row r="247" spans="1:3" x14ac:dyDescent="0.25">
      <c r="A247" s="4" t="s">
        <v>361</v>
      </c>
      <c r="C247" s="4" t="s">
        <v>361</v>
      </c>
    </row>
    <row r="248" spans="1:3" x14ac:dyDescent="0.25">
      <c r="A248" s="4" t="s">
        <v>362</v>
      </c>
      <c r="C248" s="4" t="s">
        <v>362</v>
      </c>
    </row>
    <row r="249" spans="1:3" x14ac:dyDescent="0.25">
      <c r="A249" s="4" t="s">
        <v>364</v>
      </c>
      <c r="C249" s="4" t="s">
        <v>364</v>
      </c>
    </row>
    <row r="250" spans="1:3" x14ac:dyDescent="0.25">
      <c r="A250" s="4" t="s">
        <v>365</v>
      </c>
      <c r="C250" s="4" t="s">
        <v>365</v>
      </c>
    </row>
    <row r="251" spans="1:3" x14ac:dyDescent="0.25">
      <c r="A251" s="4" t="s">
        <v>367</v>
      </c>
      <c r="C251" s="4" t="s">
        <v>367</v>
      </c>
    </row>
    <row r="252" spans="1:3" x14ac:dyDescent="0.25">
      <c r="A252" s="4" t="s">
        <v>368</v>
      </c>
      <c r="C252" s="4" t="s">
        <v>368</v>
      </c>
    </row>
    <row r="253" spans="1:3" x14ac:dyDescent="0.25">
      <c r="A253" s="4" t="s">
        <v>369</v>
      </c>
      <c r="C253" s="4" t="s">
        <v>369</v>
      </c>
    </row>
    <row r="254" spans="1:3" x14ac:dyDescent="0.25">
      <c r="A254" s="4" t="s">
        <v>370</v>
      </c>
      <c r="C254" s="4" t="s">
        <v>370</v>
      </c>
    </row>
    <row r="255" spans="1:3" x14ac:dyDescent="0.25">
      <c r="A255" s="4" t="s">
        <v>371</v>
      </c>
      <c r="C255" s="4" t="s">
        <v>371</v>
      </c>
    </row>
    <row r="256" spans="1:3" x14ac:dyDescent="0.25">
      <c r="A256" s="4" t="s">
        <v>373</v>
      </c>
      <c r="C256" s="4" t="s">
        <v>373</v>
      </c>
    </row>
    <row r="257" spans="1:3" x14ac:dyDescent="0.25">
      <c r="A257" s="4" t="s">
        <v>374</v>
      </c>
      <c r="C257" s="4" t="s">
        <v>374</v>
      </c>
    </row>
    <row r="258" spans="1:3" x14ac:dyDescent="0.25">
      <c r="A258" s="4" t="s">
        <v>375</v>
      </c>
      <c r="C258" s="4" t="s">
        <v>375</v>
      </c>
    </row>
    <row r="259" spans="1:3" x14ac:dyDescent="0.25">
      <c r="A259" s="4" t="s">
        <v>376</v>
      </c>
      <c r="C259" s="4" t="s">
        <v>376</v>
      </c>
    </row>
    <row r="260" spans="1:3" x14ac:dyDescent="0.25">
      <c r="A260" s="4" t="s">
        <v>377</v>
      </c>
      <c r="C260" s="4" t="s">
        <v>377</v>
      </c>
    </row>
    <row r="261" spans="1:3" x14ac:dyDescent="0.25">
      <c r="A261" s="4" t="s">
        <v>378</v>
      </c>
      <c r="C261" s="4" t="s">
        <v>378</v>
      </c>
    </row>
    <row r="262" spans="1:3" x14ac:dyDescent="0.25">
      <c r="A262" s="4" t="s">
        <v>380</v>
      </c>
      <c r="C262" s="4" t="s">
        <v>380</v>
      </c>
    </row>
    <row r="263" spans="1:3" x14ac:dyDescent="0.25">
      <c r="A263" s="4" t="s">
        <v>381</v>
      </c>
      <c r="C263" s="4" t="s">
        <v>381</v>
      </c>
    </row>
    <row r="264" spans="1:3" x14ac:dyDescent="0.25">
      <c r="A264" s="4" t="s">
        <v>382</v>
      </c>
      <c r="C264" s="4" t="s">
        <v>382</v>
      </c>
    </row>
    <row r="265" spans="1:3" x14ac:dyDescent="0.25">
      <c r="A265" s="4" t="s">
        <v>384</v>
      </c>
      <c r="C265" s="4" t="s">
        <v>384</v>
      </c>
    </row>
    <row r="266" spans="1:3" x14ac:dyDescent="0.25">
      <c r="A266" s="4" t="s">
        <v>385</v>
      </c>
      <c r="C266" s="4" t="s">
        <v>385</v>
      </c>
    </row>
    <row r="267" spans="1:3" x14ac:dyDescent="0.25">
      <c r="A267" s="4" t="s">
        <v>386</v>
      </c>
      <c r="C267" s="4" t="s">
        <v>386</v>
      </c>
    </row>
    <row r="268" spans="1:3" x14ac:dyDescent="0.25">
      <c r="A268" s="4" t="s">
        <v>388</v>
      </c>
      <c r="C268" s="4" t="s">
        <v>388</v>
      </c>
    </row>
    <row r="269" spans="1:3" x14ac:dyDescent="0.25">
      <c r="A269" s="4" t="s">
        <v>390</v>
      </c>
      <c r="C269" s="4" t="s">
        <v>390</v>
      </c>
    </row>
    <row r="270" spans="1:3" x14ac:dyDescent="0.25">
      <c r="A270" s="4" t="s">
        <v>391</v>
      </c>
      <c r="C270" s="4" t="s">
        <v>391</v>
      </c>
    </row>
    <row r="271" spans="1:3" x14ac:dyDescent="0.25">
      <c r="A271" s="4" t="s">
        <v>392</v>
      </c>
      <c r="C271" s="4" t="s">
        <v>392</v>
      </c>
    </row>
    <row r="272" spans="1:3" x14ac:dyDescent="0.25">
      <c r="A272" s="4" t="s">
        <v>395</v>
      </c>
      <c r="C272" s="4" t="s">
        <v>395</v>
      </c>
    </row>
    <row r="273" spans="1:3" x14ac:dyDescent="0.25">
      <c r="A273" s="4" t="s">
        <v>396</v>
      </c>
      <c r="C273" s="4" t="s">
        <v>396</v>
      </c>
    </row>
    <row r="274" spans="1:3" x14ac:dyDescent="0.25">
      <c r="A274" s="4" t="s">
        <v>397</v>
      </c>
      <c r="C274" s="4" t="s">
        <v>397</v>
      </c>
    </row>
    <row r="275" spans="1:3" x14ac:dyDescent="0.25">
      <c r="A275" s="4" t="s">
        <v>398</v>
      </c>
      <c r="C275" s="4" t="s">
        <v>398</v>
      </c>
    </row>
    <row r="276" spans="1:3" x14ac:dyDescent="0.25">
      <c r="A276" s="4" t="s">
        <v>399</v>
      </c>
      <c r="C276" s="4" t="s">
        <v>399</v>
      </c>
    </row>
    <row r="277" spans="1:3" x14ac:dyDescent="0.25">
      <c r="A277" s="4" t="s">
        <v>401</v>
      </c>
      <c r="C277" s="4" t="s">
        <v>401</v>
      </c>
    </row>
    <row r="278" spans="1:3" x14ac:dyDescent="0.25">
      <c r="A278" s="4" t="s">
        <v>402</v>
      </c>
      <c r="C278" s="4" t="s">
        <v>402</v>
      </c>
    </row>
    <row r="279" spans="1:3" x14ac:dyDescent="0.25">
      <c r="A279" s="4" t="s">
        <v>403</v>
      </c>
      <c r="C279" s="4" t="s">
        <v>403</v>
      </c>
    </row>
    <row r="280" spans="1:3" x14ac:dyDescent="0.25">
      <c r="A280" s="4" t="s">
        <v>404</v>
      </c>
      <c r="C280" s="4" t="s">
        <v>404</v>
      </c>
    </row>
    <row r="281" spans="1:3" x14ac:dyDescent="0.25">
      <c r="A281" s="4" t="s">
        <v>405</v>
      </c>
      <c r="C281" s="4" t="s">
        <v>405</v>
      </c>
    </row>
    <row r="282" spans="1:3" x14ac:dyDescent="0.25">
      <c r="A282" s="4" t="s">
        <v>406</v>
      </c>
      <c r="C282" s="4" t="s">
        <v>406</v>
      </c>
    </row>
    <row r="283" spans="1:3" x14ac:dyDescent="0.25">
      <c r="A283" s="4" t="s">
        <v>407</v>
      </c>
      <c r="C283" s="4" t="s">
        <v>407</v>
      </c>
    </row>
    <row r="284" spans="1:3" x14ac:dyDescent="0.25">
      <c r="A284" s="4" t="s">
        <v>408</v>
      </c>
      <c r="C284" s="4" t="s">
        <v>408</v>
      </c>
    </row>
    <row r="285" spans="1:3" x14ac:dyDescent="0.25">
      <c r="A285" s="4" t="s">
        <v>409</v>
      </c>
      <c r="C285" s="4" t="s">
        <v>409</v>
      </c>
    </row>
    <row r="286" spans="1:3" x14ac:dyDescent="0.25">
      <c r="A286" s="4" t="s">
        <v>411</v>
      </c>
      <c r="C286" s="4" t="s">
        <v>411</v>
      </c>
    </row>
    <row r="287" spans="1:3" x14ac:dyDescent="0.25">
      <c r="A287" s="4" t="s">
        <v>412</v>
      </c>
      <c r="C287" s="4" t="s">
        <v>412</v>
      </c>
    </row>
    <row r="288" spans="1:3" x14ac:dyDescent="0.25">
      <c r="A288" s="4" t="s">
        <v>413</v>
      </c>
      <c r="C288" s="4" t="s">
        <v>413</v>
      </c>
    </row>
    <row r="289" spans="1:3" x14ac:dyDescent="0.25">
      <c r="A289" s="4" t="s">
        <v>414</v>
      </c>
      <c r="C289" s="4" t="s">
        <v>414</v>
      </c>
    </row>
    <row r="290" spans="1:3" x14ac:dyDescent="0.25">
      <c r="A290" s="4" t="s">
        <v>416</v>
      </c>
      <c r="C290" s="4" t="s">
        <v>416</v>
      </c>
    </row>
    <row r="291" spans="1:3" x14ac:dyDescent="0.25">
      <c r="A291" s="4" t="s">
        <v>417</v>
      </c>
      <c r="C291" s="4" t="s">
        <v>417</v>
      </c>
    </row>
    <row r="292" spans="1:3" x14ac:dyDescent="0.25">
      <c r="A292" s="4" t="s">
        <v>418</v>
      </c>
      <c r="C292" s="4" t="s">
        <v>418</v>
      </c>
    </row>
    <row r="293" spans="1:3" x14ac:dyDescent="0.25">
      <c r="A293" s="4" t="s">
        <v>420</v>
      </c>
      <c r="C293" s="4" t="s">
        <v>420</v>
      </c>
    </row>
    <row r="294" spans="1:3" x14ac:dyDescent="0.25">
      <c r="A294" s="4" t="s">
        <v>421</v>
      </c>
      <c r="C294" s="4" t="s">
        <v>421</v>
      </c>
    </row>
    <row r="295" spans="1:3" x14ac:dyDescent="0.25">
      <c r="A295" s="4" t="s">
        <v>423</v>
      </c>
      <c r="C295" s="4" t="s">
        <v>423</v>
      </c>
    </row>
    <row r="296" spans="1:3" x14ac:dyDescent="0.25">
      <c r="A296" s="4" t="s">
        <v>424</v>
      </c>
      <c r="C296" s="4" t="s">
        <v>424</v>
      </c>
    </row>
    <row r="297" spans="1:3" x14ac:dyDescent="0.25">
      <c r="A297" s="4" t="s">
        <v>425</v>
      </c>
      <c r="C297" s="4" t="s">
        <v>425</v>
      </c>
    </row>
    <row r="298" spans="1:3" x14ac:dyDescent="0.25">
      <c r="A298" s="4" t="s">
        <v>426</v>
      </c>
      <c r="C298" s="4" t="s">
        <v>426</v>
      </c>
    </row>
    <row r="299" spans="1:3" x14ac:dyDescent="0.25">
      <c r="A299" s="4" t="s">
        <v>427</v>
      </c>
      <c r="C299" s="4" t="s">
        <v>427</v>
      </c>
    </row>
    <row r="300" spans="1:3" x14ac:dyDescent="0.25">
      <c r="A300" s="4" t="s">
        <v>428</v>
      </c>
      <c r="C300" s="4" t="s">
        <v>428</v>
      </c>
    </row>
    <row r="301" spans="1:3" x14ac:dyDescent="0.25">
      <c r="A301" s="4" t="s">
        <v>430</v>
      </c>
      <c r="C301" s="4" t="s">
        <v>430</v>
      </c>
    </row>
    <row r="302" spans="1:3" x14ac:dyDescent="0.25">
      <c r="A302" s="4" t="s">
        <v>432</v>
      </c>
      <c r="C302" s="4" t="s">
        <v>432</v>
      </c>
    </row>
    <row r="303" spans="1:3" x14ac:dyDescent="0.25">
      <c r="A303" s="4" t="s">
        <v>433</v>
      </c>
      <c r="C303" s="4" t="s">
        <v>433</v>
      </c>
    </row>
    <row r="304" spans="1:3" x14ac:dyDescent="0.25">
      <c r="A304" s="4" t="s">
        <v>434</v>
      </c>
      <c r="C304" s="4" t="s">
        <v>434</v>
      </c>
    </row>
    <row r="305" spans="1:3" x14ac:dyDescent="0.25">
      <c r="A305" s="4" t="s">
        <v>435</v>
      </c>
      <c r="C305" s="4" t="s">
        <v>435</v>
      </c>
    </row>
    <row r="306" spans="1:3" x14ac:dyDescent="0.25">
      <c r="A306" s="4" t="s">
        <v>436</v>
      </c>
      <c r="C306" s="4" t="s">
        <v>436</v>
      </c>
    </row>
    <row r="307" spans="1:3" x14ac:dyDescent="0.25">
      <c r="A307" s="4" t="s">
        <v>437</v>
      </c>
      <c r="C307" s="4" t="s">
        <v>437</v>
      </c>
    </row>
    <row r="308" spans="1:3" x14ac:dyDescent="0.25">
      <c r="A308" s="4" t="s">
        <v>438</v>
      </c>
      <c r="C308" s="4" t="s">
        <v>438</v>
      </c>
    </row>
    <row r="309" spans="1:3" x14ac:dyDescent="0.25">
      <c r="A309" s="4" t="s">
        <v>439</v>
      </c>
      <c r="C309" s="4" t="s">
        <v>439</v>
      </c>
    </row>
    <row r="310" spans="1:3" x14ac:dyDescent="0.25">
      <c r="A310" s="4" t="s">
        <v>440</v>
      </c>
      <c r="C310" s="4" t="s">
        <v>440</v>
      </c>
    </row>
    <row r="311" spans="1:3" x14ac:dyDescent="0.25">
      <c r="A311" s="4" t="s">
        <v>441</v>
      </c>
      <c r="C311" s="4" t="s">
        <v>441</v>
      </c>
    </row>
    <row r="312" spans="1:3" x14ac:dyDescent="0.25">
      <c r="A312" s="4" t="s">
        <v>442</v>
      </c>
      <c r="C312" s="4" t="s">
        <v>442</v>
      </c>
    </row>
    <row r="313" spans="1:3" x14ac:dyDescent="0.25">
      <c r="A313" s="4" t="s">
        <v>443</v>
      </c>
      <c r="C313" s="4" t="s">
        <v>443</v>
      </c>
    </row>
    <row r="314" spans="1:3" x14ac:dyDescent="0.25">
      <c r="A314" s="4" t="s">
        <v>444</v>
      </c>
      <c r="C314" s="4" t="s">
        <v>444</v>
      </c>
    </row>
    <row r="315" spans="1:3" x14ac:dyDescent="0.25">
      <c r="A315" s="4" t="s">
        <v>445</v>
      </c>
      <c r="C315" s="4" t="s">
        <v>445</v>
      </c>
    </row>
    <row r="316" spans="1:3" x14ac:dyDescent="0.25">
      <c r="A316" s="4" t="s">
        <v>446</v>
      </c>
      <c r="C316" s="4" t="s">
        <v>446</v>
      </c>
    </row>
    <row r="317" spans="1:3" x14ac:dyDescent="0.25">
      <c r="A317" s="4" t="s">
        <v>447</v>
      </c>
      <c r="C317" s="4" t="s">
        <v>447</v>
      </c>
    </row>
    <row r="318" spans="1:3" x14ac:dyDescent="0.25">
      <c r="A318" s="4" t="s">
        <v>448</v>
      </c>
      <c r="C318" s="4" t="s">
        <v>448</v>
      </c>
    </row>
    <row r="319" spans="1:3" x14ac:dyDescent="0.25">
      <c r="A319" s="4" t="s">
        <v>449</v>
      </c>
      <c r="C319" s="4" t="s">
        <v>449</v>
      </c>
    </row>
    <row r="320" spans="1:3" x14ac:dyDescent="0.25">
      <c r="A320" s="4" t="s">
        <v>450</v>
      </c>
      <c r="C320" s="4" t="s">
        <v>450</v>
      </c>
    </row>
    <row r="321" spans="1:3" x14ac:dyDescent="0.25">
      <c r="A321" s="4" t="s">
        <v>451</v>
      </c>
      <c r="C321" s="4" t="s">
        <v>451</v>
      </c>
    </row>
    <row r="322" spans="1:3" x14ac:dyDescent="0.25">
      <c r="A322" s="4" t="s">
        <v>452</v>
      </c>
      <c r="C322" s="4" t="s">
        <v>452</v>
      </c>
    </row>
    <row r="323" spans="1:3" x14ac:dyDescent="0.25">
      <c r="A323" s="4" t="s">
        <v>453</v>
      </c>
      <c r="C323" s="4" t="s">
        <v>453</v>
      </c>
    </row>
    <row r="324" spans="1:3" x14ac:dyDescent="0.25">
      <c r="A324" s="4" t="s">
        <v>454</v>
      </c>
      <c r="C324" s="4" t="s">
        <v>454</v>
      </c>
    </row>
    <row r="325" spans="1:3" x14ac:dyDescent="0.25">
      <c r="A325" s="4" t="s">
        <v>455</v>
      </c>
      <c r="C325" s="4" t="s">
        <v>455</v>
      </c>
    </row>
    <row r="326" spans="1:3" x14ac:dyDescent="0.25">
      <c r="A326" s="4" t="s">
        <v>456</v>
      </c>
      <c r="C326" s="4" t="s">
        <v>456</v>
      </c>
    </row>
    <row r="327" spans="1:3" x14ac:dyDescent="0.25">
      <c r="A327" s="4" t="s">
        <v>457</v>
      </c>
      <c r="C327" s="4" t="s">
        <v>457</v>
      </c>
    </row>
    <row r="328" spans="1:3" x14ac:dyDescent="0.25">
      <c r="A328" s="4" t="s">
        <v>458</v>
      </c>
      <c r="C328" s="4" t="s">
        <v>458</v>
      </c>
    </row>
    <row r="329" spans="1:3" x14ac:dyDescent="0.25">
      <c r="A329" s="4" t="s">
        <v>459</v>
      </c>
      <c r="C329" s="4" t="s">
        <v>459</v>
      </c>
    </row>
    <row r="330" spans="1:3" x14ac:dyDescent="0.25">
      <c r="A330" s="4" t="s">
        <v>460</v>
      </c>
      <c r="C330" s="4" t="s">
        <v>460</v>
      </c>
    </row>
    <row r="331" spans="1:3" x14ac:dyDescent="0.25">
      <c r="A331" s="4" t="s">
        <v>461</v>
      </c>
      <c r="C331" s="4" t="s">
        <v>461</v>
      </c>
    </row>
    <row r="332" spans="1:3" x14ac:dyDescent="0.25">
      <c r="A332" s="4" t="s">
        <v>463</v>
      </c>
      <c r="C332" s="4" t="s">
        <v>463</v>
      </c>
    </row>
    <row r="333" spans="1:3" x14ac:dyDescent="0.25">
      <c r="A333" s="4" t="s">
        <v>464</v>
      </c>
      <c r="C333" s="4" t="s">
        <v>464</v>
      </c>
    </row>
    <row r="334" spans="1:3" x14ac:dyDescent="0.25">
      <c r="A334" s="4" t="s">
        <v>465</v>
      </c>
      <c r="C334" s="4" t="s">
        <v>465</v>
      </c>
    </row>
    <row r="335" spans="1:3" x14ac:dyDescent="0.25">
      <c r="A335" s="4" t="s">
        <v>466</v>
      </c>
      <c r="C335" s="4" t="s">
        <v>466</v>
      </c>
    </row>
    <row r="336" spans="1:3" x14ac:dyDescent="0.25">
      <c r="A336" s="4" t="s">
        <v>467</v>
      </c>
      <c r="C336" s="4" t="s">
        <v>467</v>
      </c>
    </row>
    <row r="337" spans="1:3" x14ac:dyDescent="0.25">
      <c r="A337" s="4" t="s">
        <v>468</v>
      </c>
      <c r="C337" s="4" t="s">
        <v>468</v>
      </c>
    </row>
    <row r="338" spans="1:3" x14ac:dyDescent="0.25">
      <c r="A338" s="4" t="s">
        <v>469</v>
      </c>
      <c r="C338" s="4" t="s">
        <v>469</v>
      </c>
    </row>
    <row r="339" spans="1:3" x14ac:dyDescent="0.25">
      <c r="A339" s="4" t="s">
        <v>470</v>
      </c>
      <c r="C339" s="4" t="s">
        <v>470</v>
      </c>
    </row>
    <row r="340" spans="1:3" x14ac:dyDescent="0.25">
      <c r="A340" s="4" t="s">
        <v>471</v>
      </c>
      <c r="C340" s="4" t="s">
        <v>471</v>
      </c>
    </row>
    <row r="341" spans="1:3" x14ac:dyDescent="0.25">
      <c r="A341" s="4" t="s">
        <v>472</v>
      </c>
      <c r="C341" s="4" t="s">
        <v>472</v>
      </c>
    </row>
    <row r="342" spans="1:3" x14ac:dyDescent="0.25">
      <c r="A342" s="4" t="s">
        <v>473</v>
      </c>
      <c r="C342" s="4" t="s">
        <v>473</v>
      </c>
    </row>
    <row r="343" spans="1:3" x14ac:dyDescent="0.25">
      <c r="A343" s="4" t="s">
        <v>474</v>
      </c>
      <c r="C343" s="4" t="s">
        <v>474</v>
      </c>
    </row>
    <row r="344" spans="1:3" x14ac:dyDescent="0.25">
      <c r="A344" s="4" t="s">
        <v>475</v>
      </c>
      <c r="C344" s="4" t="s">
        <v>475</v>
      </c>
    </row>
    <row r="345" spans="1:3" x14ac:dyDescent="0.25">
      <c r="A345" s="4" t="s">
        <v>476</v>
      </c>
      <c r="C345" s="4" t="s">
        <v>476</v>
      </c>
    </row>
    <row r="346" spans="1:3" x14ac:dyDescent="0.25">
      <c r="A346" s="4" t="s">
        <v>477</v>
      </c>
      <c r="C346" s="4" t="s">
        <v>477</v>
      </c>
    </row>
    <row r="347" spans="1:3" x14ac:dyDescent="0.25">
      <c r="A347" s="4" t="s">
        <v>479</v>
      </c>
      <c r="C347" s="4" t="s">
        <v>479</v>
      </c>
    </row>
    <row r="348" spans="1:3" x14ac:dyDescent="0.25">
      <c r="A348" s="4" t="s">
        <v>481</v>
      </c>
      <c r="C348" s="4" t="s">
        <v>481</v>
      </c>
    </row>
    <row r="349" spans="1:3" x14ac:dyDescent="0.25">
      <c r="A349" s="4" t="s">
        <v>482</v>
      </c>
      <c r="C349" s="4" t="s">
        <v>482</v>
      </c>
    </row>
    <row r="350" spans="1:3" x14ac:dyDescent="0.25">
      <c r="A350" s="4" t="s">
        <v>483</v>
      </c>
      <c r="C350" s="4" t="s">
        <v>483</v>
      </c>
    </row>
    <row r="351" spans="1:3" x14ac:dyDescent="0.25">
      <c r="A351" s="4" t="s">
        <v>484</v>
      </c>
      <c r="C351" s="4" t="s">
        <v>484</v>
      </c>
    </row>
    <row r="352" spans="1:3" x14ac:dyDescent="0.25">
      <c r="A352" s="4" t="s">
        <v>485</v>
      </c>
      <c r="C352" s="4" t="s">
        <v>485</v>
      </c>
    </row>
    <row r="353" spans="1:3" x14ac:dyDescent="0.25">
      <c r="A353" s="4" t="s">
        <v>486</v>
      </c>
      <c r="C353" s="4" t="s">
        <v>486</v>
      </c>
    </row>
    <row r="354" spans="1:3" x14ac:dyDescent="0.25">
      <c r="A354" s="4" t="s">
        <v>487</v>
      </c>
      <c r="C354" s="4" t="s">
        <v>487</v>
      </c>
    </row>
    <row r="355" spans="1:3" x14ac:dyDescent="0.25">
      <c r="A355" s="4" t="s">
        <v>488</v>
      </c>
      <c r="C355" s="4" t="s">
        <v>488</v>
      </c>
    </row>
    <row r="356" spans="1:3" x14ac:dyDescent="0.25">
      <c r="A356" s="4" t="s">
        <v>490</v>
      </c>
      <c r="C356" s="4" t="s">
        <v>490</v>
      </c>
    </row>
    <row r="357" spans="1:3" x14ac:dyDescent="0.25">
      <c r="A357" s="4" t="s">
        <v>492</v>
      </c>
      <c r="C357" s="4" t="s">
        <v>492</v>
      </c>
    </row>
    <row r="358" spans="1:3" x14ac:dyDescent="0.25">
      <c r="A358" s="4" t="s">
        <v>493</v>
      </c>
      <c r="C358" s="4" t="s">
        <v>493</v>
      </c>
    </row>
    <row r="359" spans="1:3" x14ac:dyDescent="0.25">
      <c r="A359" s="4" t="s">
        <v>494</v>
      </c>
      <c r="C359" s="4" t="s">
        <v>494</v>
      </c>
    </row>
    <row r="360" spans="1:3" x14ac:dyDescent="0.25">
      <c r="A360" s="4" t="s">
        <v>495</v>
      </c>
      <c r="C360" s="4" t="s">
        <v>495</v>
      </c>
    </row>
    <row r="361" spans="1:3" x14ac:dyDescent="0.25">
      <c r="A361" s="4" t="s">
        <v>496</v>
      </c>
      <c r="C361" s="4" t="s">
        <v>496</v>
      </c>
    </row>
    <row r="362" spans="1:3" x14ac:dyDescent="0.25">
      <c r="A362" s="4" t="s">
        <v>497</v>
      </c>
      <c r="C362" s="4" t="s">
        <v>497</v>
      </c>
    </row>
    <row r="363" spans="1:3" x14ac:dyDescent="0.25">
      <c r="A363" s="4" t="s">
        <v>498</v>
      </c>
      <c r="C363" s="4" t="s">
        <v>498</v>
      </c>
    </row>
    <row r="364" spans="1:3" x14ac:dyDescent="0.25">
      <c r="A364" s="4" t="s">
        <v>500</v>
      </c>
      <c r="C364" s="4" t="s">
        <v>500</v>
      </c>
    </row>
    <row r="365" spans="1:3" x14ac:dyDescent="0.25">
      <c r="A365" s="4" t="s">
        <v>501</v>
      </c>
      <c r="C365" s="4" t="s">
        <v>501</v>
      </c>
    </row>
    <row r="366" spans="1:3" x14ac:dyDescent="0.25">
      <c r="A366" s="4" t="s">
        <v>503</v>
      </c>
      <c r="C366" s="4" t="s">
        <v>503</v>
      </c>
    </row>
    <row r="367" spans="1:3" x14ac:dyDescent="0.25">
      <c r="A367" s="4" t="s">
        <v>504</v>
      </c>
      <c r="C367" s="4" t="s">
        <v>504</v>
      </c>
    </row>
    <row r="368" spans="1:3" x14ac:dyDescent="0.25">
      <c r="A368" s="4" t="s">
        <v>505</v>
      </c>
      <c r="C368" s="4" t="s">
        <v>505</v>
      </c>
    </row>
    <row r="369" spans="1:3" x14ac:dyDescent="0.25">
      <c r="A369" s="4" t="s">
        <v>507</v>
      </c>
      <c r="C369" s="4" t="s">
        <v>507</v>
      </c>
    </row>
    <row r="370" spans="1:3" x14ac:dyDescent="0.25">
      <c r="A370" s="4" t="s">
        <v>509</v>
      </c>
      <c r="C370" s="4" t="s">
        <v>509</v>
      </c>
    </row>
    <row r="371" spans="1:3" x14ac:dyDescent="0.25">
      <c r="A371" s="4" t="s">
        <v>510</v>
      </c>
      <c r="C371" s="4" t="s">
        <v>510</v>
      </c>
    </row>
    <row r="372" spans="1:3" x14ac:dyDescent="0.25">
      <c r="A372" s="4" t="s">
        <v>511</v>
      </c>
      <c r="C372" s="4" t="s">
        <v>511</v>
      </c>
    </row>
    <row r="373" spans="1:3" x14ac:dyDescent="0.25">
      <c r="A373" s="4" t="s">
        <v>512</v>
      </c>
      <c r="C373" s="4" t="s">
        <v>512</v>
      </c>
    </row>
    <row r="374" spans="1:3" x14ac:dyDescent="0.25">
      <c r="A374" s="4" t="s">
        <v>513</v>
      </c>
      <c r="C374" s="4" t="s">
        <v>513</v>
      </c>
    </row>
    <row r="375" spans="1:3" x14ac:dyDescent="0.25">
      <c r="A375" s="4" t="s">
        <v>514</v>
      </c>
      <c r="C375" s="4" t="s">
        <v>514</v>
      </c>
    </row>
    <row r="376" spans="1:3" x14ac:dyDescent="0.25">
      <c r="A376" s="4" t="s">
        <v>515</v>
      </c>
      <c r="C376" s="4" t="s">
        <v>515</v>
      </c>
    </row>
    <row r="377" spans="1:3" x14ac:dyDescent="0.25">
      <c r="A377" s="4" t="s">
        <v>516</v>
      </c>
      <c r="C377" s="4" t="s">
        <v>516</v>
      </c>
    </row>
    <row r="378" spans="1:3" x14ac:dyDescent="0.25">
      <c r="A378" s="4" t="s">
        <v>518</v>
      </c>
      <c r="C378" s="4" t="s">
        <v>518</v>
      </c>
    </row>
    <row r="379" spans="1:3" x14ac:dyDescent="0.25">
      <c r="A379" s="4" t="s">
        <v>519</v>
      </c>
      <c r="C379" s="4" t="s">
        <v>519</v>
      </c>
    </row>
    <row r="380" spans="1:3" x14ac:dyDescent="0.25">
      <c r="A380" s="4" t="s">
        <v>520</v>
      </c>
      <c r="C380" s="4" t="s">
        <v>520</v>
      </c>
    </row>
    <row r="381" spans="1:3" x14ac:dyDescent="0.25">
      <c r="A381" s="4" t="s">
        <v>521</v>
      </c>
      <c r="C381" s="4" t="s">
        <v>521</v>
      </c>
    </row>
    <row r="382" spans="1:3" x14ac:dyDescent="0.25">
      <c r="A382" s="4" t="s">
        <v>522</v>
      </c>
      <c r="C382" s="4" t="s">
        <v>522</v>
      </c>
    </row>
    <row r="383" spans="1:3" x14ac:dyDescent="0.25">
      <c r="A383" s="4" t="s">
        <v>523</v>
      </c>
      <c r="C383" s="4" t="s">
        <v>523</v>
      </c>
    </row>
    <row r="384" spans="1:3" x14ac:dyDescent="0.25">
      <c r="A384" s="4" t="s">
        <v>524</v>
      </c>
      <c r="C384" s="4" t="s">
        <v>524</v>
      </c>
    </row>
    <row r="385" spans="1:3" x14ac:dyDescent="0.25">
      <c r="A385" s="4" t="s">
        <v>525</v>
      </c>
      <c r="C385" s="4" t="s">
        <v>525</v>
      </c>
    </row>
    <row r="386" spans="1:3" x14ac:dyDescent="0.25">
      <c r="A386" s="4" t="s">
        <v>526</v>
      </c>
      <c r="C386" s="4" t="s">
        <v>526</v>
      </c>
    </row>
    <row r="387" spans="1:3" x14ac:dyDescent="0.25">
      <c r="A387" s="4" t="s">
        <v>527</v>
      </c>
      <c r="C387" s="4" t="s">
        <v>527</v>
      </c>
    </row>
    <row r="388" spans="1:3" x14ac:dyDescent="0.25">
      <c r="A388" s="4" t="s">
        <v>528</v>
      </c>
      <c r="C388" s="4" t="s">
        <v>528</v>
      </c>
    </row>
    <row r="389" spans="1:3" x14ac:dyDescent="0.25">
      <c r="A389" s="4" t="s">
        <v>529</v>
      </c>
      <c r="C389" s="4" t="s">
        <v>529</v>
      </c>
    </row>
    <row r="390" spans="1:3" x14ac:dyDescent="0.25">
      <c r="A390" s="4" t="s">
        <v>530</v>
      </c>
      <c r="C390" s="4" t="s">
        <v>530</v>
      </c>
    </row>
    <row r="391" spans="1:3" x14ac:dyDescent="0.25">
      <c r="A391" s="4" t="s">
        <v>531</v>
      </c>
      <c r="C391" s="4" t="s">
        <v>531</v>
      </c>
    </row>
    <row r="392" spans="1:3" x14ac:dyDescent="0.25">
      <c r="A392" s="4" t="s">
        <v>532</v>
      </c>
      <c r="C392" s="4" t="s">
        <v>532</v>
      </c>
    </row>
    <row r="393" spans="1:3" x14ac:dyDescent="0.25">
      <c r="A393" s="4" t="s">
        <v>533</v>
      </c>
      <c r="C393" s="4" t="s">
        <v>533</v>
      </c>
    </row>
    <row r="394" spans="1:3" x14ac:dyDescent="0.25">
      <c r="A394" s="4" t="s">
        <v>534</v>
      </c>
      <c r="C394" s="4" t="s">
        <v>534</v>
      </c>
    </row>
    <row r="395" spans="1:3" x14ac:dyDescent="0.25">
      <c r="A395" s="4" t="s">
        <v>535</v>
      </c>
      <c r="C395" s="4" t="s">
        <v>535</v>
      </c>
    </row>
    <row r="396" spans="1:3" x14ac:dyDescent="0.25">
      <c r="A396" s="4" t="s">
        <v>536</v>
      </c>
      <c r="C396" s="4" t="s">
        <v>536</v>
      </c>
    </row>
    <row r="397" spans="1:3" x14ac:dyDescent="0.25">
      <c r="A397" s="4" t="s">
        <v>537</v>
      </c>
      <c r="C397" s="4" t="s">
        <v>537</v>
      </c>
    </row>
    <row r="398" spans="1:3" x14ac:dyDescent="0.25">
      <c r="A398" s="4" t="s">
        <v>538</v>
      </c>
      <c r="C398" s="4" t="s">
        <v>538</v>
      </c>
    </row>
    <row r="399" spans="1:3" x14ac:dyDescent="0.25">
      <c r="A399" s="4" t="s">
        <v>539</v>
      </c>
      <c r="C399" s="4" t="s">
        <v>539</v>
      </c>
    </row>
    <row r="400" spans="1:3" x14ac:dyDescent="0.25">
      <c r="A400" s="4" t="s">
        <v>540</v>
      </c>
      <c r="C400" s="4" t="s">
        <v>540</v>
      </c>
    </row>
    <row r="401" spans="1:3" x14ac:dyDescent="0.25">
      <c r="A401" s="4" t="s">
        <v>541</v>
      </c>
      <c r="C401" s="4" t="s">
        <v>541</v>
      </c>
    </row>
    <row r="402" spans="1:3" x14ac:dyDescent="0.25">
      <c r="A402" s="4" t="s">
        <v>542</v>
      </c>
      <c r="C402" s="4" t="s">
        <v>542</v>
      </c>
    </row>
    <row r="403" spans="1:3" x14ac:dyDescent="0.25">
      <c r="A403" s="4" t="s">
        <v>543</v>
      </c>
      <c r="C403" s="4" t="s">
        <v>543</v>
      </c>
    </row>
    <row r="404" spans="1:3" x14ac:dyDescent="0.25">
      <c r="A404" s="4" t="s">
        <v>544</v>
      </c>
      <c r="C404" s="4" t="s">
        <v>544</v>
      </c>
    </row>
    <row r="405" spans="1:3" x14ac:dyDescent="0.25">
      <c r="A405" s="4" t="s">
        <v>545</v>
      </c>
      <c r="C405" s="4" t="s">
        <v>545</v>
      </c>
    </row>
    <row r="406" spans="1:3" x14ac:dyDescent="0.25">
      <c r="A406" s="4" t="s">
        <v>546</v>
      </c>
      <c r="C406" s="4" t="s">
        <v>546</v>
      </c>
    </row>
    <row r="407" spans="1:3" x14ac:dyDescent="0.25">
      <c r="A407" s="4" t="s">
        <v>547</v>
      </c>
      <c r="C407" s="4" t="s">
        <v>547</v>
      </c>
    </row>
    <row r="408" spans="1:3" x14ac:dyDescent="0.25">
      <c r="A408" s="4" t="s">
        <v>548</v>
      </c>
      <c r="C408" s="4" t="s">
        <v>548</v>
      </c>
    </row>
    <row r="409" spans="1:3" x14ac:dyDescent="0.25">
      <c r="A409" s="4" t="s">
        <v>549</v>
      </c>
      <c r="C409" s="4" t="s">
        <v>549</v>
      </c>
    </row>
    <row r="410" spans="1:3" x14ac:dyDescent="0.25">
      <c r="A410" s="4" t="s">
        <v>550</v>
      </c>
      <c r="C410" s="4" t="s">
        <v>550</v>
      </c>
    </row>
    <row r="411" spans="1:3" x14ac:dyDescent="0.25">
      <c r="A411" s="4" t="s">
        <v>551</v>
      </c>
      <c r="C411" s="4" t="s">
        <v>551</v>
      </c>
    </row>
    <row r="412" spans="1:3" x14ac:dyDescent="0.25">
      <c r="A412" s="4" t="s">
        <v>552</v>
      </c>
      <c r="C412" s="4" t="s">
        <v>552</v>
      </c>
    </row>
    <row r="413" spans="1:3" x14ac:dyDescent="0.25">
      <c r="A413" s="4" t="s">
        <v>553</v>
      </c>
      <c r="C413" s="4" t="s">
        <v>553</v>
      </c>
    </row>
    <row r="414" spans="1:3" x14ac:dyDescent="0.25">
      <c r="A414" s="4" t="s">
        <v>555</v>
      </c>
      <c r="C414" s="4" t="s">
        <v>555</v>
      </c>
    </row>
    <row r="415" spans="1:3" x14ac:dyDescent="0.25">
      <c r="A415" s="4" t="s">
        <v>556</v>
      </c>
      <c r="C415" s="4" t="s">
        <v>556</v>
      </c>
    </row>
    <row r="416" spans="1:3" x14ac:dyDescent="0.25">
      <c r="A416" s="4" t="s">
        <v>557</v>
      </c>
      <c r="C416" s="4" t="s">
        <v>557</v>
      </c>
    </row>
    <row r="417" spans="1:3" x14ac:dyDescent="0.25">
      <c r="A417" s="4" t="s">
        <v>558</v>
      </c>
      <c r="C417" s="4" t="s">
        <v>558</v>
      </c>
    </row>
    <row r="418" spans="1:3" x14ac:dyDescent="0.25">
      <c r="A418" s="4" t="s">
        <v>559</v>
      </c>
      <c r="C418" s="4" t="s">
        <v>559</v>
      </c>
    </row>
    <row r="419" spans="1:3" x14ac:dyDescent="0.25">
      <c r="A419" s="4" t="s">
        <v>560</v>
      </c>
      <c r="C419" s="4" t="s">
        <v>560</v>
      </c>
    </row>
    <row r="420" spans="1:3" x14ac:dyDescent="0.25">
      <c r="A420" s="4" t="s">
        <v>561</v>
      </c>
      <c r="C420" s="4" t="s">
        <v>561</v>
      </c>
    </row>
    <row r="421" spans="1:3" x14ac:dyDescent="0.25">
      <c r="A421" s="4" t="s">
        <v>563</v>
      </c>
      <c r="C421" s="4" t="s">
        <v>563</v>
      </c>
    </row>
    <row r="422" spans="1:3" x14ac:dyDescent="0.25">
      <c r="A422" s="4" t="s">
        <v>564</v>
      </c>
      <c r="C422" s="4" t="s">
        <v>564</v>
      </c>
    </row>
    <row r="423" spans="1:3" x14ac:dyDescent="0.25">
      <c r="A423" s="4" t="s">
        <v>565</v>
      </c>
      <c r="C423" s="4" t="s">
        <v>565</v>
      </c>
    </row>
    <row r="424" spans="1:3" x14ac:dyDescent="0.25">
      <c r="A424" s="4" t="s">
        <v>566</v>
      </c>
      <c r="C424" s="4" t="s">
        <v>566</v>
      </c>
    </row>
    <row r="425" spans="1:3" x14ac:dyDescent="0.25">
      <c r="A425" s="4" t="s">
        <v>567</v>
      </c>
      <c r="C425" s="4" t="s">
        <v>567</v>
      </c>
    </row>
    <row r="426" spans="1:3" x14ac:dyDescent="0.25">
      <c r="A426" s="4" t="s">
        <v>568</v>
      </c>
      <c r="C426" s="4" t="s">
        <v>568</v>
      </c>
    </row>
    <row r="427" spans="1:3" x14ac:dyDescent="0.25">
      <c r="A427" s="4" t="s">
        <v>569</v>
      </c>
      <c r="C427" s="4" t="s">
        <v>569</v>
      </c>
    </row>
    <row r="428" spans="1:3" x14ac:dyDescent="0.25">
      <c r="A428" s="4" t="s">
        <v>570</v>
      </c>
      <c r="C428" s="4" t="s">
        <v>570</v>
      </c>
    </row>
    <row r="429" spans="1:3" x14ac:dyDescent="0.25">
      <c r="A429" s="4" t="s">
        <v>571</v>
      </c>
      <c r="C429" s="4" t="s">
        <v>571</v>
      </c>
    </row>
    <row r="430" spans="1:3" x14ac:dyDescent="0.25">
      <c r="A430" s="4" t="s">
        <v>572</v>
      </c>
      <c r="C430" s="4" t="s">
        <v>572</v>
      </c>
    </row>
    <row r="431" spans="1:3" x14ac:dyDescent="0.25">
      <c r="A431" s="4" t="s">
        <v>573</v>
      </c>
      <c r="C431" s="4" t="s">
        <v>573</v>
      </c>
    </row>
    <row r="432" spans="1:3" x14ac:dyDescent="0.25">
      <c r="A432" s="4" t="s">
        <v>574</v>
      </c>
      <c r="C432" s="4" t="s">
        <v>574</v>
      </c>
    </row>
    <row r="433" spans="1:3" x14ac:dyDescent="0.25">
      <c r="A433" s="4" t="s">
        <v>575</v>
      </c>
      <c r="C433" s="4" t="s">
        <v>575</v>
      </c>
    </row>
    <row r="434" spans="1:3" x14ac:dyDescent="0.25">
      <c r="A434" s="4" t="s">
        <v>594</v>
      </c>
    </row>
    <row r="435" spans="1:3" x14ac:dyDescent="0.25">
      <c r="A435" s="4" t="s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workbookViewId="0">
      <selection activeCell="M12" sqref="M12"/>
    </sheetView>
  </sheetViews>
  <sheetFormatPr defaultRowHeight="15" x14ac:dyDescent="0.25"/>
  <cols>
    <col min="1" max="1" width="41.28515625" bestFit="1" customWidth="1"/>
    <col min="2" max="2" width="25.5703125" bestFit="1" customWidth="1"/>
    <col min="3" max="3" width="19.42578125" bestFit="1" customWidth="1"/>
    <col min="4" max="5" width="15.85546875" bestFit="1" customWidth="1"/>
    <col min="6" max="6" width="6.140625" bestFit="1" customWidth="1"/>
    <col min="7" max="7" width="15.85546875" bestFit="1" customWidth="1"/>
    <col min="8" max="8" width="14.85546875" bestFit="1" customWidth="1"/>
    <col min="9" max="9" width="21" bestFit="1" customWidth="1"/>
    <col min="10" max="10" width="15.85546875" bestFit="1" customWidth="1"/>
    <col min="13" max="13" width="20" bestFit="1" customWidth="1"/>
  </cols>
  <sheetData>
    <row r="1" spans="1:13" x14ac:dyDescent="0.25"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</row>
    <row r="2" spans="1:13" x14ac:dyDescent="0.25">
      <c r="A2" s="3" t="s">
        <v>8</v>
      </c>
      <c r="B2" t="s">
        <v>22</v>
      </c>
      <c r="D2" s="5">
        <f>AVERAGE(B5:B20)</f>
        <v>118005447812.5</v>
      </c>
      <c r="E2" s="5">
        <f>MEDIAN(B5:B20)</f>
        <v>59043333000</v>
      </c>
      <c r="F2" t="e">
        <f>MODE(B5:B20)</f>
        <v>#N/A</v>
      </c>
      <c r="G2" s="5">
        <f>MAX(B5:B20)</f>
        <v>702904000000</v>
      </c>
      <c r="H2" s="5">
        <f>MIN(B5:B20)</f>
        <v>3013323000</v>
      </c>
      <c r="I2" s="6">
        <f>STDEV(B5:B20)</f>
        <v>175170110514.76584</v>
      </c>
      <c r="J2" s="5">
        <f>G2-H2</f>
        <v>699890677000</v>
      </c>
    </row>
    <row r="4" spans="1:13" x14ac:dyDescent="0.25">
      <c r="A4" s="3" t="s">
        <v>576</v>
      </c>
      <c r="B4" t="s">
        <v>578</v>
      </c>
      <c r="M4" s="7"/>
    </row>
    <row r="5" spans="1:13" x14ac:dyDescent="0.25">
      <c r="A5" s="4" t="s">
        <v>23</v>
      </c>
      <c r="B5" s="5">
        <v>702904000000</v>
      </c>
      <c r="M5" s="5"/>
    </row>
    <row r="6" spans="1:13" x14ac:dyDescent="0.25">
      <c r="A6" s="4" t="s">
        <v>176</v>
      </c>
      <c r="B6" s="5">
        <v>272852973000</v>
      </c>
      <c r="M6" s="6"/>
    </row>
    <row r="7" spans="1:13" x14ac:dyDescent="0.25">
      <c r="A7" s="4" t="s">
        <v>34</v>
      </c>
      <c r="B7" s="5">
        <v>238229327000</v>
      </c>
      <c r="M7" s="7"/>
    </row>
    <row r="8" spans="1:13" x14ac:dyDescent="0.25">
      <c r="A8" s="4" t="s">
        <v>57</v>
      </c>
      <c r="B8" s="5">
        <v>118566081000</v>
      </c>
    </row>
    <row r="9" spans="1:13" x14ac:dyDescent="0.25">
      <c r="A9" s="4" t="s">
        <v>400</v>
      </c>
      <c r="B9" s="5">
        <v>114297028000</v>
      </c>
    </row>
    <row r="10" spans="1:13" x14ac:dyDescent="0.25">
      <c r="A10" s="4" t="s">
        <v>304</v>
      </c>
      <c r="B10" s="5">
        <v>112161000000</v>
      </c>
    </row>
    <row r="11" spans="1:13" x14ac:dyDescent="0.25">
      <c r="A11" s="4" t="s">
        <v>174</v>
      </c>
      <c r="B11" s="5">
        <v>84471872000</v>
      </c>
    </row>
    <row r="12" spans="1:13" x14ac:dyDescent="0.25">
      <c r="A12" s="4" t="s">
        <v>489</v>
      </c>
      <c r="B12" s="5">
        <v>80432000000</v>
      </c>
    </row>
    <row r="13" spans="1:13" x14ac:dyDescent="0.25">
      <c r="A13" s="4" t="s">
        <v>68</v>
      </c>
      <c r="B13" s="5">
        <v>37654666000</v>
      </c>
    </row>
    <row r="14" spans="1:13" x14ac:dyDescent="0.25">
      <c r="A14" s="4" t="s">
        <v>89</v>
      </c>
      <c r="B14" s="5">
        <v>34813700000</v>
      </c>
    </row>
    <row r="15" spans="1:13" x14ac:dyDescent="0.25">
      <c r="A15" s="4" t="s">
        <v>506</v>
      </c>
      <c r="B15" s="5">
        <v>32091000000</v>
      </c>
    </row>
    <row r="16" spans="1:13" x14ac:dyDescent="0.25">
      <c r="A16" s="4" t="s">
        <v>39</v>
      </c>
      <c r="B16" s="5">
        <v>17397733000</v>
      </c>
    </row>
    <row r="17" spans="1:2" x14ac:dyDescent="0.25">
      <c r="A17" s="4" t="s">
        <v>309</v>
      </c>
      <c r="B17" s="5">
        <v>15175000000</v>
      </c>
    </row>
    <row r="18" spans="1:2" x14ac:dyDescent="0.25">
      <c r="A18" s="4" t="s">
        <v>32</v>
      </c>
      <c r="B18" s="5">
        <v>12206462000</v>
      </c>
    </row>
    <row r="19" spans="1:2" x14ac:dyDescent="0.25">
      <c r="A19" s="4" t="s">
        <v>93</v>
      </c>
      <c r="B19" s="5">
        <v>11821000000</v>
      </c>
    </row>
    <row r="20" spans="1:2" x14ac:dyDescent="0.25">
      <c r="A20" s="4" t="s">
        <v>259</v>
      </c>
      <c r="B20" s="5">
        <v>3013323000</v>
      </c>
    </row>
    <row r="21" spans="1:2" x14ac:dyDescent="0.25">
      <c r="A21" s="4" t="s">
        <v>577</v>
      </c>
      <c r="B21" s="5">
        <v>1888087165000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tabSelected="1" workbookViewId="0">
      <selection activeCell="B1" sqref="B1"/>
    </sheetView>
  </sheetViews>
  <sheetFormatPr defaultRowHeight="15" x14ac:dyDescent="0.25"/>
  <cols>
    <col min="1" max="1" width="13.42578125" bestFit="1" customWidth="1"/>
    <col min="4" max="4" width="26.7109375" bestFit="1" customWidth="1"/>
    <col min="5" max="8" width="19" bestFit="1" customWidth="1"/>
  </cols>
  <sheetData>
    <row r="1" spans="1:8" x14ac:dyDescent="0.25">
      <c r="A1" s="9" t="s">
        <v>0</v>
      </c>
      <c r="B1" t="s">
        <v>21</v>
      </c>
      <c r="D1" s="37" t="s">
        <v>586</v>
      </c>
      <c r="E1" s="37"/>
      <c r="F1" s="37"/>
      <c r="G1" s="37"/>
      <c r="H1" s="37"/>
    </row>
    <row r="2" spans="1:8" x14ac:dyDescent="0.25">
      <c r="D2" s="36" t="s">
        <v>590</v>
      </c>
      <c r="E2" s="36"/>
      <c r="F2" s="36"/>
      <c r="G2" s="36"/>
      <c r="H2" s="36"/>
    </row>
    <row r="3" spans="1:8" x14ac:dyDescent="0.25">
      <c r="E3" t="s">
        <v>11</v>
      </c>
      <c r="F3" t="s">
        <v>15</v>
      </c>
      <c r="G3" t="s">
        <v>16</v>
      </c>
      <c r="H3" t="s">
        <v>17</v>
      </c>
    </row>
    <row r="4" spans="1:8" x14ac:dyDescent="0.25">
      <c r="D4" s="8" t="s">
        <v>587</v>
      </c>
      <c r="E4" s="6" cm="1">
        <f t="array" ref="E4">INDEX(total_revenue,MATCH(1,(B1=ticker_symbol)*(E3=years_),0))</f>
        <v>170910000000</v>
      </c>
      <c r="F4" s="6" cm="1">
        <f t="array" ref="F4">INDEX(total_revenue,MATCH(1,(B1=ticker_symbol)*(F3=years_),0))</f>
        <v>182795000000</v>
      </c>
      <c r="G4" s="6" cm="1">
        <f t="array" ref="G4">INDEX(total_revenue,MATCH(1,(B1=ticker_symbol)*(G3=years_),0))</f>
        <v>233715000000</v>
      </c>
      <c r="H4" s="6" cm="1">
        <f t="array" ref="H4">INDEX(total_revenue,MATCH(1,(B1=ticker_symbol)*(H3=years_),0))</f>
        <v>215639000000</v>
      </c>
    </row>
    <row r="5" spans="1:8" x14ac:dyDescent="0.25">
      <c r="D5" t="s">
        <v>588</v>
      </c>
      <c r="E5" s="6" cm="1">
        <f t="array" ref="E5">INDEX(COGS_,MATCH(1,(B1=ticker_symbol)*(E3=years_),0))</f>
        <v>106606000000</v>
      </c>
      <c r="F5" s="6" cm="1">
        <f t="array" ref="F5">INDEX(COGS_,MATCH(1,(B1=ticker_symbol)*(F3=years_),0))</f>
        <v>112258000000</v>
      </c>
      <c r="G5" s="6" cm="1">
        <f t="array" ref="G5">INDEX(COGS_,MATCH(1,(B1=ticker_symbol)*(G3=years_),0))</f>
        <v>140089000000</v>
      </c>
      <c r="H5" s="6" cm="1">
        <f t="array" ref="H5">INDEX(COGS_,MATCH(1,(B1=ticker_symbol)*(H3=years_),0))</f>
        <v>131376000000</v>
      </c>
    </row>
    <row r="6" spans="1:8" x14ac:dyDescent="0.25">
      <c r="D6" s="8" t="s">
        <v>589</v>
      </c>
      <c r="E6" s="6">
        <f>E4-E5</f>
        <v>64304000000</v>
      </c>
      <c r="F6" s="6">
        <f t="shared" ref="F6:H6" si="0">F4-F5</f>
        <v>70537000000</v>
      </c>
      <c r="G6" s="6">
        <f t="shared" si="0"/>
        <v>93626000000</v>
      </c>
      <c r="H6" s="6">
        <f t="shared" si="0"/>
        <v>84263000000</v>
      </c>
    </row>
    <row r="7" spans="1:8" x14ac:dyDescent="0.25">
      <c r="D7" t="s">
        <v>591</v>
      </c>
      <c r="E7" s="6" cm="1">
        <f t="array" ref="E7">INDEX(SGA_,MATCH(1,(B1=ticker_symbol)*(E3=years_),0))</f>
        <v>10830000000</v>
      </c>
      <c r="F7" s="6" cm="1">
        <f t="array" ref="F7">INDEX(SGA_,MATCH(1,(B1=ticker_symbol)*(F3=years_),0))</f>
        <v>11993000000</v>
      </c>
      <c r="G7" s="6" cm="1">
        <f t="array" ref="G7">INDEX(SGA_,MATCH(1,(B1=ticker_symbol)*(G3=years_),0))</f>
        <v>14329000000</v>
      </c>
      <c r="H7" s="6" cm="1">
        <f t="array" ref="H7">INDEX(SGA_,MATCH(1,(B1=ticker_symbol)*(H3=years_),0))</f>
        <v>14194000000</v>
      </c>
    </row>
    <row r="8" spans="1:8" x14ac:dyDescent="0.25">
      <c r="D8" t="s">
        <v>7</v>
      </c>
      <c r="E8" s="6" t="str" cm="1">
        <f t="array" ref="E8">INDEX(other_operating_items,MATCH(1,(B1=ticker_symbol)*(E3=years_),0))</f>
        <v xml:space="preserve"> $-   </v>
      </c>
      <c r="F8" s="6" t="str" cm="1">
        <f t="array" ref="F8">INDEX(other_operating_items,MATCH(1,(B1=ticker_symbol)*(F3=years_),0))</f>
        <v xml:space="preserve"> $-   </v>
      </c>
      <c r="G8" s="6" t="str" cm="1">
        <f t="array" ref="G8">INDEX(other_operating_items,MATCH(1,(B1=ticker_symbol)*(G3=years_),0))</f>
        <v xml:space="preserve"> $-   </v>
      </c>
      <c r="H8" s="6" t="str" cm="1">
        <f t="array" ref="H8">INDEX(other_operating_items,MATCH(1,(B1=ticker_symbol)*(H3=years_),0))</f>
        <v xml:space="preserve"> $-   </v>
      </c>
    </row>
    <row r="9" spans="1:8" x14ac:dyDescent="0.25">
      <c r="D9" t="s">
        <v>6</v>
      </c>
      <c r="E9" s="6" cm="1">
        <f t="array" ref="E9">INDEX(R_and_D,MATCH(1,(B1=ticker_symbol)*(E3=years_),0))</f>
        <v>4475000000</v>
      </c>
      <c r="F9" s="6" cm="1">
        <f t="array" ref="F9">INDEX(R_and_D,MATCH(1,(B1=ticker_symbol)*(F3=years_),0))</f>
        <v>6041000000</v>
      </c>
      <c r="G9" s="6" cm="1">
        <f t="array" ref="G9">INDEX(R_and_D,MATCH(1,(B1=ticker_symbol)*(G3=years_),0))</f>
        <v>8067000000</v>
      </c>
      <c r="H9" s="6" cm="1">
        <f t="array" ref="H9">INDEX(R_and_D,MATCH(1,(B1=ticker_symbol)*(H3=years_),0))</f>
        <v>10045000000</v>
      </c>
    </row>
    <row r="10" spans="1:8" x14ac:dyDescent="0.25">
      <c r="D10" s="11" t="s">
        <v>592</v>
      </c>
      <c r="E10" s="6">
        <f>SUM(E7:E9)</f>
        <v>15305000000</v>
      </c>
      <c r="F10" s="6">
        <f t="shared" ref="F10:G10" si="1">SUM(F7:F9)</f>
        <v>18034000000</v>
      </c>
      <c r="G10" s="6">
        <f t="shared" si="1"/>
        <v>22396000000</v>
      </c>
      <c r="H10" s="6">
        <f>SUM(H7:H9)</f>
        <v>24239000000</v>
      </c>
    </row>
    <row r="11" spans="1:8" x14ac:dyDescent="0.25">
      <c r="D11" s="10" t="s">
        <v>593</v>
      </c>
      <c r="E11" s="12">
        <f>E6-E10</f>
        <v>48999000000</v>
      </c>
      <c r="F11" s="12">
        <f t="shared" ref="F11:H11" si="2">F6-F10</f>
        <v>52503000000</v>
      </c>
      <c r="G11" s="12">
        <f t="shared" si="2"/>
        <v>71230000000</v>
      </c>
      <c r="H11" s="12">
        <f t="shared" si="2"/>
        <v>60024000000</v>
      </c>
    </row>
  </sheetData>
  <mergeCells count="2">
    <mergeCell ref="D2:H2"/>
    <mergeCell ref="D1:H1"/>
  </mergeCells>
  <phoneticPr fontId="18" type="noConversion"/>
  <dataValidations count="1">
    <dataValidation type="list" allowBlank="1" showInputMessage="1" showErrorMessage="1" sqref="B1" xr:uid="{C14D9765-0337-4FB1-A649-FDAC1C2AC247}">
      <formula1>ticker_symbol_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5"/>
  <sheetViews>
    <sheetView workbookViewId="0">
      <selection activeCell="L21" sqref="L21"/>
    </sheetView>
  </sheetViews>
  <sheetFormatPr defaultRowHeight="15" x14ac:dyDescent="0.25"/>
  <cols>
    <col min="1" max="1" width="13.42578125" bestFit="1" customWidth="1"/>
    <col min="4" max="4" width="36.5703125" bestFit="1" customWidth="1"/>
    <col min="5" max="8" width="17.42578125" bestFit="1" customWidth="1"/>
    <col min="9" max="9" width="20" bestFit="1" customWidth="1"/>
    <col min="10" max="10" width="18.140625" bestFit="1" customWidth="1"/>
  </cols>
  <sheetData>
    <row r="1" spans="1:10" ht="15.75" thickBot="1" x14ac:dyDescent="0.3">
      <c r="A1" s="9" t="s">
        <v>0</v>
      </c>
      <c r="B1" t="s">
        <v>21</v>
      </c>
      <c r="D1" s="44" t="s">
        <v>586</v>
      </c>
      <c r="E1" s="44"/>
      <c r="F1" s="44"/>
      <c r="G1" s="44"/>
      <c r="H1" s="44"/>
      <c r="I1" s="44"/>
      <c r="J1" s="44"/>
    </row>
    <row r="2" spans="1:10" ht="16.5" thickTop="1" thickBot="1" x14ac:dyDescent="0.3">
      <c r="D2" s="39" t="s">
        <v>595</v>
      </c>
      <c r="E2" s="39"/>
      <c r="F2" s="39"/>
      <c r="G2" s="39"/>
      <c r="H2" s="40"/>
      <c r="I2" s="47" t="s">
        <v>598</v>
      </c>
      <c r="J2" s="39"/>
    </row>
    <row r="3" spans="1:10" x14ac:dyDescent="0.25">
      <c r="E3" s="19" t="s">
        <v>11</v>
      </c>
      <c r="F3" s="20" t="s">
        <v>15</v>
      </c>
      <c r="G3" s="20" t="s">
        <v>16</v>
      </c>
      <c r="H3" s="21" t="s">
        <v>17</v>
      </c>
      <c r="I3" s="20" t="s">
        <v>596</v>
      </c>
      <c r="J3" s="20" t="s">
        <v>597</v>
      </c>
    </row>
    <row r="4" spans="1:10" x14ac:dyDescent="0.25">
      <c r="D4" s="8" t="s">
        <v>587</v>
      </c>
      <c r="E4" s="16" cm="1">
        <f t="array" ref="E4">INDEX(total_revenue,MATCH(1,(B1=ticker_symbol)*(E3=years_),0))</f>
        <v>170910000000</v>
      </c>
      <c r="F4" s="6" cm="1">
        <f t="array" ref="F4">INDEX(total_revenue,MATCH(1,(B1=ticker_symbol)*(F3=years_),0))</f>
        <v>182795000000</v>
      </c>
      <c r="G4" s="6" cm="1">
        <f t="array" ref="G4">INDEX(total_revenue,MATCH(1,(B1=ticker_symbol)*(G3=years_),0))</f>
        <v>233715000000</v>
      </c>
      <c r="H4" s="6" cm="1">
        <f t="array" ref="H4">INDEX(total_revenue,MATCH(1,(B1=ticker_symbol)*(H3=years_),0))</f>
        <v>215639000000</v>
      </c>
      <c r="I4" s="29">
        <f ca="1">H4*(1+I16)</f>
        <v>235101201789.957</v>
      </c>
      <c r="J4" s="30">
        <f ca="1">I4*(1+J16)</f>
        <v>256319937873.3999</v>
      </c>
    </row>
    <row r="5" spans="1:10" x14ac:dyDescent="0.25">
      <c r="D5" t="s">
        <v>588</v>
      </c>
      <c r="E5" s="16" cm="1">
        <f t="array" ref="E5">INDEX(COGS_,MATCH(1,(B1=ticker_symbol)*(E3=years_),0))</f>
        <v>106606000000</v>
      </c>
      <c r="F5" s="6" cm="1">
        <f t="array" ref="F5">INDEX(COGS_,MATCH(1,(B1=ticker_symbol)*(F3=years_),0))</f>
        <v>112258000000</v>
      </c>
      <c r="G5" s="6" cm="1">
        <f t="array" ref="G5">INDEX(COGS_,MATCH(1,(B1=ticker_symbol)*(G3=years_),0))</f>
        <v>140089000000</v>
      </c>
      <c r="H5" s="6" cm="1">
        <f t="array" ref="H5">INDEX(COGS_,MATCH(1,(B1=ticker_symbol)*(H3=years_),0))</f>
        <v>131376000000</v>
      </c>
      <c r="I5" s="31"/>
      <c r="J5" s="32"/>
    </row>
    <row r="6" spans="1:10" x14ac:dyDescent="0.25">
      <c r="D6" s="8" t="s">
        <v>589</v>
      </c>
      <c r="E6" s="16">
        <f>E4-E5</f>
        <v>64304000000</v>
      </c>
      <c r="F6" s="6">
        <f t="shared" ref="F6:H6" si="0">F4-F5</f>
        <v>70537000000</v>
      </c>
      <c r="G6" s="6">
        <f t="shared" si="0"/>
        <v>93626000000</v>
      </c>
      <c r="H6" s="6">
        <f t="shared" si="0"/>
        <v>84263000000</v>
      </c>
      <c r="I6" s="29">
        <f ca="1">I4*I17</f>
        <v>91306473655.264526</v>
      </c>
      <c r="J6" s="30">
        <f ca="1">J4*J17</f>
        <v>99547214036.216721</v>
      </c>
    </row>
    <row r="7" spans="1:10" x14ac:dyDescent="0.25">
      <c r="D7" t="s">
        <v>591</v>
      </c>
      <c r="E7" s="16" cm="1">
        <f t="array" ref="E7">INDEX(SGA_,MATCH(1,(B1=ticker_symbol)*(E3=years_),0))</f>
        <v>10830000000</v>
      </c>
      <c r="F7" s="6" cm="1">
        <f t="array" ref="F7">INDEX(SGA_,MATCH(1,(B1=ticker_symbol)*(F3=years_),0))</f>
        <v>11993000000</v>
      </c>
      <c r="G7" s="6" cm="1">
        <f t="array" ref="G7">INDEX(SGA_,MATCH(1,(B1=ticker_symbol)*(G3=years_),0))</f>
        <v>14329000000</v>
      </c>
      <c r="H7" s="6" cm="1">
        <f t="array" ref="H7">INDEX(SGA_,MATCH(1,(B1=ticker_symbol)*(H3=years_),0))</f>
        <v>14194000000</v>
      </c>
      <c r="I7" s="31"/>
      <c r="J7" s="32"/>
    </row>
    <row r="8" spans="1:10" x14ac:dyDescent="0.25">
      <c r="D8" t="s">
        <v>610</v>
      </c>
      <c r="E8" s="16" t="str" cm="1">
        <f t="array" ref="E8">INDEX(other_operating_items,MATCH(1,(B1=ticker_symbol)*(E3=years_),0))</f>
        <v xml:space="preserve"> $-   </v>
      </c>
      <c r="F8" s="6" t="str" cm="1">
        <f t="array" ref="F8">INDEX(other_operating_items,MATCH(1,(B1=ticker_symbol)*(F3=years_),0))</f>
        <v xml:space="preserve"> $-   </v>
      </c>
      <c r="G8" s="6" t="str" cm="1">
        <f t="array" ref="G8">INDEX(other_operating_items,MATCH(1,(B1=ticker_symbol)*(G3=years_),0))</f>
        <v xml:space="preserve"> $-   </v>
      </c>
      <c r="H8" s="6" t="str" cm="1">
        <f t="array" ref="H8">INDEX(other_operating_items,MATCH(1,(B1=ticker_symbol)*(H3=years_),0))</f>
        <v xml:space="preserve"> $-   </v>
      </c>
      <c r="I8" s="31"/>
      <c r="J8" s="32"/>
    </row>
    <row r="9" spans="1:10" x14ac:dyDescent="0.25">
      <c r="D9" t="s">
        <v>611</v>
      </c>
      <c r="E9" s="16" cm="1">
        <f t="array" ref="E9">INDEX(R_and_D,MATCH(1,(B1=ticker_symbol)*(E3=years_),0))</f>
        <v>4475000000</v>
      </c>
      <c r="F9" s="6" cm="1">
        <f t="array" ref="F9">INDEX(R_and_D,MATCH(1,(B1=ticker_symbol)*(F3=years_),0))</f>
        <v>6041000000</v>
      </c>
      <c r="G9" s="6" cm="1">
        <f t="array" ref="G9">INDEX(R_and_D,MATCH(1,(B1=ticker_symbol)*(G3=years_),0))</f>
        <v>8067000000</v>
      </c>
      <c r="H9" s="6" cm="1">
        <f t="array" ref="H9">INDEX(R_and_D,MATCH(1,(B1=ticker_symbol)*(H3=years_),0))</f>
        <v>10045000000</v>
      </c>
      <c r="I9" s="31"/>
      <c r="J9" s="32"/>
    </row>
    <row r="10" spans="1:10" x14ac:dyDescent="0.25">
      <c r="D10" s="11" t="s">
        <v>592</v>
      </c>
      <c r="E10" s="16">
        <f>SUM(E7:E9)</f>
        <v>15305000000</v>
      </c>
      <c r="F10" s="6">
        <f t="shared" ref="F10:G10" si="1">SUM(F7:F9)</f>
        <v>18034000000</v>
      </c>
      <c r="G10" s="6">
        <f t="shared" si="1"/>
        <v>22396000000</v>
      </c>
      <c r="H10" s="6">
        <f>SUM(H7:H9)</f>
        <v>24239000000</v>
      </c>
      <c r="I10" s="31"/>
      <c r="J10" s="32"/>
    </row>
    <row r="11" spans="1:10" x14ac:dyDescent="0.25">
      <c r="D11" s="10" t="s">
        <v>593</v>
      </c>
      <c r="E11" s="17">
        <f>E6-E10</f>
        <v>48999000000</v>
      </c>
      <c r="F11" s="12">
        <f t="shared" ref="F11:H11" si="2">F6-F10</f>
        <v>52503000000</v>
      </c>
      <c r="G11" s="12">
        <f t="shared" si="2"/>
        <v>71230000000</v>
      </c>
      <c r="H11" s="12">
        <f t="shared" si="2"/>
        <v>60024000000</v>
      </c>
      <c r="I11" s="33">
        <f ca="1">I4*I18</f>
        <v>68005676451.203217</v>
      </c>
      <c r="J11" s="35">
        <f ca="1">J4*J18</f>
        <v>74143435381.433105</v>
      </c>
    </row>
    <row r="14" spans="1:10" ht="15.75" thickBot="1" x14ac:dyDescent="0.3">
      <c r="D14" s="44" t="s">
        <v>599</v>
      </c>
      <c r="E14" s="44"/>
      <c r="F14" s="44"/>
      <c r="G14" s="44"/>
      <c r="H14" s="44"/>
      <c r="I14" s="44"/>
      <c r="J14" s="44"/>
    </row>
    <row r="15" spans="1:10" ht="15.75" thickTop="1" x14ac:dyDescent="0.25">
      <c r="E15" s="41" t="s">
        <v>603</v>
      </c>
      <c r="F15" s="42"/>
      <c r="G15" s="42"/>
      <c r="H15" s="43"/>
      <c r="I15" s="45" t="s">
        <v>604</v>
      </c>
      <c r="J15" s="46"/>
    </row>
    <row r="16" spans="1:10" x14ac:dyDescent="0.25">
      <c r="D16" t="s">
        <v>600</v>
      </c>
      <c r="E16" s="13"/>
      <c r="F16" s="22">
        <f>(F4/E4)-1</f>
        <v>6.9539523725937524E-2</v>
      </c>
      <c r="G16" s="22">
        <f t="shared" ref="G16:H16" si="3">(G4/F4)-1</f>
        <v>0.27856341803659834</v>
      </c>
      <c r="H16" s="23">
        <f t="shared" si="3"/>
        <v>-7.7342061913013738E-2</v>
      </c>
      <c r="I16" s="28">
        <f ca="1">OFFSET(I24,MATCH(E21,cases_,0),0)</f>
        <v>9.0253626616507376E-2</v>
      </c>
      <c r="J16" s="22">
        <f ca="1">OFFSET(I24,MATCH(E21,cases_,0),1)</f>
        <v>9.0253626616507376E-2</v>
      </c>
    </row>
    <row r="17" spans="4:10" x14ac:dyDescent="0.25">
      <c r="D17" t="s">
        <v>601</v>
      </c>
      <c r="E17" s="24">
        <f>1-(E5/E4)</f>
        <v>0.37624480720847231</v>
      </c>
      <c r="F17" s="14">
        <f t="shared" ref="F17:H17" si="4">1-(F5/F4)</f>
        <v>0.38588035777783858</v>
      </c>
      <c r="G17" s="14">
        <f t="shared" si="4"/>
        <v>0.40059902017414373</v>
      </c>
      <c r="H17" s="25">
        <f t="shared" si="4"/>
        <v>0.39075955648097049</v>
      </c>
      <c r="I17" s="24">
        <f ca="1">OFFSET(I28,MATCH(E21,D29:D31,0),0)</f>
        <v>0.38837093541035628</v>
      </c>
      <c r="J17" s="14">
        <f ca="1">OFFSET(I28,MATCH(E21,D29:D31,0),1)</f>
        <v>0.38837093541035628</v>
      </c>
    </row>
    <row r="18" spans="4:10" x14ac:dyDescent="0.25">
      <c r="D18" t="s">
        <v>602</v>
      </c>
      <c r="E18" s="24">
        <f>E11/E4</f>
        <v>0.28669475162366159</v>
      </c>
      <c r="F18" s="14">
        <f t="shared" ref="F18:H18" si="5">F11/F4</f>
        <v>0.28722339232473537</v>
      </c>
      <c r="G18" s="14">
        <f t="shared" si="5"/>
        <v>0.30477290717326661</v>
      </c>
      <c r="H18" s="25">
        <f t="shared" si="5"/>
        <v>0.27835410106706115</v>
      </c>
      <c r="I18" s="24">
        <f ca="1">OFFSET(I32,MATCH(E21,D33:D35,0),0)</f>
        <v>0.28926128804718115</v>
      </c>
      <c r="J18" s="14">
        <f ca="1">OFFSET(I32,MATCH(E21,D33:D35,0),1)</f>
        <v>0.28926128804718115</v>
      </c>
    </row>
    <row r="21" spans="4:10" x14ac:dyDescent="0.25">
      <c r="D21" s="8" t="s">
        <v>605</v>
      </c>
      <c r="E21" s="34" t="s">
        <v>608</v>
      </c>
    </row>
    <row r="22" spans="4:10" ht="15.75" thickBot="1" x14ac:dyDescent="0.3">
      <c r="D22" s="38" t="s">
        <v>609</v>
      </c>
      <c r="E22" s="38"/>
      <c r="F22" s="38"/>
      <c r="G22" s="38"/>
      <c r="H22" s="38"/>
      <c r="I22" s="38"/>
      <c r="J22" s="38"/>
    </row>
    <row r="24" spans="4:10" ht="15.75" thickBot="1" x14ac:dyDescent="0.3">
      <c r="D24" s="26" t="s">
        <v>600</v>
      </c>
      <c r="E24" s="15"/>
      <c r="F24" s="15"/>
      <c r="G24" s="15"/>
      <c r="H24" s="15"/>
      <c r="I24" s="26" t="s">
        <v>596</v>
      </c>
      <c r="J24" s="26" t="s">
        <v>597</v>
      </c>
    </row>
    <row r="25" spans="4:10" ht="15.75" thickTop="1" x14ac:dyDescent="0.25">
      <c r="D25" t="s">
        <v>606</v>
      </c>
      <c r="E25">
        <v>1</v>
      </c>
      <c r="I25" s="27">
        <v>0.12</v>
      </c>
      <c r="J25" s="27">
        <v>0.14000000000000001</v>
      </c>
    </row>
    <row r="26" spans="4:10" x14ac:dyDescent="0.25">
      <c r="D26" t="s">
        <v>608</v>
      </c>
      <c r="E26">
        <v>2</v>
      </c>
      <c r="I26" s="18">
        <f>AVERAGE(F16:H16)</f>
        <v>9.0253626616507376E-2</v>
      </c>
      <c r="J26" s="27">
        <f>AVERAGE(F16:H16,I26)</f>
        <v>9.0253626616507376E-2</v>
      </c>
    </row>
    <row r="27" spans="4:10" x14ac:dyDescent="0.25">
      <c r="D27" t="s">
        <v>607</v>
      </c>
      <c r="E27">
        <v>3</v>
      </c>
      <c r="I27" s="27">
        <v>0.05</v>
      </c>
      <c r="J27" s="27">
        <v>0.05</v>
      </c>
    </row>
    <row r="28" spans="4:10" ht="15.75" thickBot="1" x14ac:dyDescent="0.3">
      <c r="D28" s="26" t="s">
        <v>601</v>
      </c>
      <c r="E28" s="15"/>
      <c r="F28" s="15"/>
      <c r="G28" s="15"/>
      <c r="H28" s="15"/>
      <c r="I28" s="15"/>
      <c r="J28" s="15"/>
    </row>
    <row r="29" spans="4:10" ht="15.75" thickTop="1" x14ac:dyDescent="0.25">
      <c r="D29" t="s">
        <v>606</v>
      </c>
      <c r="E29">
        <v>1</v>
      </c>
      <c r="I29" s="14">
        <f>I30+1</f>
        <v>1.3883709354103564</v>
      </c>
      <c r="J29" s="14">
        <f>J30+1</f>
        <v>1.3883709354103564</v>
      </c>
    </row>
    <row r="30" spans="4:10" x14ac:dyDescent="0.25">
      <c r="D30" t="s">
        <v>608</v>
      </c>
      <c r="E30">
        <v>2</v>
      </c>
      <c r="I30" s="14">
        <f>AVERAGE(E17:H17)</f>
        <v>0.38837093541035628</v>
      </c>
      <c r="J30" s="14">
        <f>AVERAGE(E17:H17,I30)</f>
        <v>0.38837093541035628</v>
      </c>
    </row>
    <row r="31" spans="4:10" x14ac:dyDescent="0.25">
      <c r="D31" t="s">
        <v>607</v>
      </c>
      <c r="E31">
        <v>3</v>
      </c>
      <c r="I31" s="14">
        <v>0.37</v>
      </c>
      <c r="J31" s="14">
        <v>0.37</v>
      </c>
    </row>
    <row r="32" spans="4:10" ht="15.75" thickBot="1" x14ac:dyDescent="0.3">
      <c r="D32" s="26" t="s">
        <v>602</v>
      </c>
      <c r="E32" s="15"/>
      <c r="F32" s="15"/>
      <c r="G32" s="15"/>
      <c r="H32" s="15"/>
      <c r="I32" s="15"/>
      <c r="J32" s="15"/>
    </row>
    <row r="33" spans="4:10" ht="15.75" thickTop="1" x14ac:dyDescent="0.25">
      <c r="D33" t="s">
        <v>606</v>
      </c>
      <c r="E33">
        <v>1</v>
      </c>
      <c r="I33">
        <v>1.29</v>
      </c>
      <c r="J33">
        <v>1.29</v>
      </c>
    </row>
    <row r="34" spans="4:10" x14ac:dyDescent="0.25">
      <c r="D34" t="s">
        <v>608</v>
      </c>
      <c r="E34">
        <v>2</v>
      </c>
      <c r="I34" s="14">
        <f>AVERAGE(E18:H18)</f>
        <v>0.28926128804718115</v>
      </c>
      <c r="J34" s="14">
        <f>AVERAGE(E18:H18,I34)</f>
        <v>0.28926128804718115</v>
      </c>
    </row>
    <row r="35" spans="4:10" x14ac:dyDescent="0.25">
      <c r="D35" t="s">
        <v>607</v>
      </c>
      <c r="E35">
        <v>3</v>
      </c>
      <c r="I35" s="14">
        <v>0.27</v>
      </c>
      <c r="J35" s="14">
        <v>0.27</v>
      </c>
    </row>
  </sheetData>
  <mergeCells count="7">
    <mergeCell ref="D22:J22"/>
    <mergeCell ref="D2:H2"/>
    <mergeCell ref="E15:H15"/>
    <mergeCell ref="D1:J1"/>
    <mergeCell ref="D14:J14"/>
    <mergeCell ref="I15:J15"/>
    <mergeCell ref="I2:J2"/>
  </mergeCells>
  <phoneticPr fontId="18" type="noConversion"/>
  <dataValidations count="1">
    <dataValidation type="list" allowBlank="1" showInputMessage="1" showErrorMessage="1" sqref="E21" xr:uid="{4FE9A441-0FA3-4441-A7DB-A170AE2B075A}">
      <formula1>cases_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Data File</vt:lpstr>
      <vt:lpstr>Ticker Symbols</vt:lpstr>
      <vt:lpstr>Summary Statistics</vt:lpstr>
      <vt:lpstr>Profit and Loss Statement</vt:lpstr>
      <vt:lpstr>Forecast Model</vt:lpstr>
      <vt:lpstr>cases_</vt:lpstr>
      <vt:lpstr>COGS_</vt:lpstr>
      <vt:lpstr>other_operating_items</vt:lpstr>
      <vt:lpstr>R_and_D</vt:lpstr>
      <vt:lpstr>SGA_</vt:lpstr>
      <vt:lpstr>ticker_symbol</vt:lpstr>
      <vt:lpstr>ticker_symbol_</vt:lpstr>
      <vt:lpstr>total_revenue</vt:lpstr>
      <vt:lpstr>years_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Silvera</cp:lastModifiedBy>
  <dcterms:created xsi:type="dcterms:W3CDTF">2023-09-15T17:06:48Z</dcterms:created>
  <dcterms:modified xsi:type="dcterms:W3CDTF">2023-10-05T20:09:20Z</dcterms:modified>
</cp:coreProperties>
</file>