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/>
  <c r="I33"/>
  <c r="F37"/>
  <c r="F49"/>
  <c r="K16"/>
  <c r="K18"/>
  <c r="H10" l="1"/>
  <c r="K19" l="1"/>
  <c r="G10" s="1"/>
  <c r="I10" l="1"/>
  <c r="F30"/>
  <c r="E10" s="1"/>
  <c r="K37" i="1" l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F10" i="2" l="1"/>
  <c r="K10" s="1"/>
  <c r="E43" i="1" l="1"/>
  <c r="M38"/>
  <c r="J48" l="1"/>
  <c r="J47"/>
  <c r="J46" l="1"/>
  <c r="J49" s="1"/>
  <c r="L46" l="1"/>
  <c r="E42" l="1"/>
  <c r="L47" l="1"/>
  <c r="L10" i="2" l="1"/>
  <c r="I34"/>
  <c r="E44" i="1"/>
  <c r="L48"/>
  <c r="L49" s="1"/>
  <c r="L38"/>
  <c r="N38" s="1"/>
  <c r="I35" i="2" l="1"/>
</calcChain>
</file>

<file path=xl/sharedStrings.xml><?xml version="1.0" encoding="utf-8"?>
<sst xmlns="http://schemas.openxmlformats.org/spreadsheetml/2006/main" count="106" uniqueCount="86">
  <si>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</si>
  <si>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</si>
  <si>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</si>
  <si>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</si>
  <si>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</si>
  <si>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</si>
  <si>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</si>
  <si>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</si>
  <si>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</si>
  <si>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</si>
  <si>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</si>
  <si>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</si>
  <si>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</si>
  <si>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</si>
  <si>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</si>
  <si>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</si>
  <si>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</si>
  <si>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</si>
  <si>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</si>
  <si>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</si>
  <si>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</si>
  <si>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</si>
  <si>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</si>
  <si>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</si>
  <si>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</si>
  <si>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</si>
  <si>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</si>
  <si>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</si>
  <si>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</si>
  <si>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</si>
  <si>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</si>
  <si>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</si>
  <si>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</si>
  <si>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</si>
  <si>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</si>
  <si>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</si>
  <si>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</si>
  <si>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</si>
  <si>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</si>
  <si>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</si>
  <si>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</si>
  <si>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</si>
  <si>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</si>
  <si>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</si>
  <si>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</si>
  <si>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</si>
  <si>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</si>
  <si>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</si>
  <si>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</si>
  <si>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</si>
  <si>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</si>
  <si>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</si>
  <si>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</si>
  <si>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</si>
  <si>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</si>
  <si>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</si>
  <si>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</si>
  <si>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</si>
  <si>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</si>
  <si>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</si>
  <si>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MUSHAARATKA BISHA OCT 2023</t>
  </si>
  <si>
    <t>Salary/FUELL</t>
  </si>
  <si>
    <t>XISAAB -XIRKA NOV 2023</t>
  </si>
  <si>
    <t>SALAHUDIN</t>
  </si>
  <si>
    <t>KORONTO</t>
  </si>
  <si>
    <t>-</t>
  </si>
  <si>
    <t>TOTLA EXP</t>
  </si>
  <si>
    <t>AADAN WAAYEEL</t>
  </si>
  <si>
    <t>SALARY ADVANCE DEDUCTION</t>
  </si>
  <si>
    <t>SAD</t>
  </si>
  <si>
    <t xml:space="preserve">ENG YUUSUF </t>
  </si>
  <si>
    <t>XNAFI</t>
  </si>
  <si>
    <t>LCG ACC KU HARTAY</t>
  </si>
  <si>
    <t xml:space="preserve">AFUUFOOW </t>
  </si>
  <si>
    <t>AADAN WAAYEL</t>
  </si>
  <si>
    <t>SALAAD GAB</t>
  </si>
  <si>
    <t>FARSAMO ALBAAB</t>
  </si>
  <si>
    <t>37+168=205</t>
  </si>
  <si>
    <t>MOWLIID</t>
  </si>
  <si>
    <t>MUUSE KHEYR</t>
  </si>
  <si>
    <t>TRRAFICO MARCH LA SIIYAY</t>
  </si>
  <si>
    <t>XAQUL EID</t>
  </si>
  <si>
    <t>JABRIIL SALARY</t>
  </si>
  <si>
    <t>TALIYE BAABOOW</t>
  </si>
  <si>
    <t>XISAB-XERKA APR 2024</t>
  </si>
  <si>
    <t>APR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</si>
</sst>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4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0" fontId="9" fillId="0" borderId="7" xfId="0" applyFont="1" applyBorder="1" applyAlignment="1">
      <alignment horizontal="center"/>
    </xf>
    <xf numFmtId="44" fontId="8" fillId="0" borderId="7" xfId="0" applyNumberFormat="1" applyFont="1" applyBorder="1"/>
    <xf numFmtId="44" fontId="8" fillId="6" borderId="1" xfId="0" applyNumberFormat="1" applyFont="1" applyFill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5" fillId="7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44" fontId="5" fillId="20" borderId="1" xfId="0" applyNumberFormat="1" applyFont="1" applyFill="1" applyBorder="1"/>
    <xf numFmtId="0" fontId="5" fillId="10" borderId="1" xfId="0" applyFont="1" applyFill="1" applyBorder="1"/>
    <xf numFmtId="44" fontId="8" fillId="0" borderId="7" xfId="1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8" fontId="8" fillId="0" borderId="7" xfId="1" applyNumberFormat="1" applyFont="1" applyBorder="1"/>
    <xf numFmtId="8" fontId="5" fillId="17" borderId="1" xfId="1" applyNumberFormat="1" applyFont="1" applyFill="1" applyBorder="1"/>
    <xf numFmtId="44" fontId="7" fillId="12" borderId="1" xfId="1" applyFont="1" applyFill="1" applyBorder="1"/>
    <xf numFmtId="0" fontId="13" fillId="16" borderId="0" xfId="0" applyFont="1" applyFill="1"/>
    <xf numFmtId="0" fontId="3" fillId="5" borderId="0" xfId="0" applyFont="1" applyFill="1" applyAlignment="1">
      <alignment horizontal="center"/>
    </xf>
    <xf numFmtId="8" fontId="8" fillId="6" borderId="1" xfId="0" applyNumberFormat="1" applyFont="1" applyFill="1" applyBorder="1"/>
    <xf numFmtId="0" fontId="18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1266287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31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14" t="s">
        <v>62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2:14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2:14"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</row>
    <row r="5" spans="2:14"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54</v>
      </c>
      <c r="E8" s="3" t="s">
        <v>53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4">
        <v>23</v>
      </c>
      <c r="E9" s="74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5">
        <v>75</v>
      </c>
      <c r="E10" s="75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6">
        <v>74</v>
      </c>
      <c r="E11" s="76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5">
        <v>62.5</v>
      </c>
      <c r="E12" s="75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5">
        <v>41</v>
      </c>
      <c r="E13" s="75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5">
        <v>23</v>
      </c>
      <c r="E14" s="75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6">
        <v>72</v>
      </c>
      <c r="E15" s="75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5">
        <v>269</v>
      </c>
      <c r="E16" s="75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6">
        <v>97.5</v>
      </c>
      <c r="E17" s="75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5">
        <v>29</v>
      </c>
      <c r="E18" s="75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5">
        <v>25.5</v>
      </c>
      <c r="E19" s="75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5">
        <v>88</v>
      </c>
      <c r="E20" s="75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5">
        <v>38</v>
      </c>
      <c r="E21" s="75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5">
        <v>180</v>
      </c>
      <c r="E22" s="75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5">
        <v>13</v>
      </c>
      <c r="E23" s="75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5">
        <v>10</v>
      </c>
      <c r="E24" s="75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5">
        <v>50</v>
      </c>
      <c r="E25" s="75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6">
        <v>38</v>
      </c>
      <c r="E26" s="75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59"/>
    </row>
    <row r="27" spans="2:20" ht="36.75" thickBot="1">
      <c r="B27" s="6">
        <v>21</v>
      </c>
      <c r="C27" s="7">
        <v>45252</v>
      </c>
      <c r="D27" s="75">
        <v>12</v>
      </c>
      <c r="E27" s="75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5">
        <v>223</v>
      </c>
      <c r="E28" s="75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5">
        <v>65</v>
      </c>
      <c r="E29" s="75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5">
        <v>44.5</v>
      </c>
      <c r="E30" s="75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5">
        <v>28</v>
      </c>
      <c r="E31" s="75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5">
        <v>76</v>
      </c>
      <c r="E32" s="75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5">
        <v>13</v>
      </c>
      <c r="E33" s="75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70">
        <v>207</v>
      </c>
      <c r="E34" s="71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2"/>
      <c r="E35" s="73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60"/>
      <c r="E36" s="61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4" t="s">
        <v>6</v>
      </c>
      <c r="J37" s="65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68">
        <f>K37*47</f>
        <v>1034</v>
      </c>
      <c r="L38" s="68">
        <f>L37*37</f>
        <v>7955</v>
      </c>
      <c r="M38" s="68">
        <f>M37*27</f>
        <v>15282</v>
      </c>
      <c r="N38" s="69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2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67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16" t="s">
        <v>11</v>
      </c>
      <c r="I44" s="116"/>
      <c r="J44" s="116"/>
      <c r="K44" s="8"/>
      <c r="L44" s="8"/>
      <c r="M44" s="8"/>
    </row>
    <row r="45" spans="2:14" ht="36">
      <c r="B45" s="5"/>
      <c r="C45" s="17"/>
      <c r="F45" s="8"/>
      <c r="G45" s="8"/>
      <c r="H45" s="8"/>
      <c r="J45" s="66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8:M51"/>
  <sheetViews>
    <sheetView tabSelected="1" zoomScale="50" zoomScaleNormal="50" workbookViewId="0">
      <selection activeCell="H41" sqref="H41"/>
    </sheetView>
  </sheetViews>
  <sheetFormatPr defaultRowHeight="15"/>
  <cols>
    <col min="2" max="2" width="11.28515625" customWidth="1"/>
    <col min="3" max="3" width="32.85546875" bestFit="1" customWidth="1"/>
    <col min="4" max="4" width="29.42578125" bestFit="1" customWidth="1"/>
    <col min="5" max="5" width="27" bestFit="1" customWidth="1"/>
    <col min="6" max="8" width="35.42578125" bestFit="1" customWidth="1"/>
    <col min="9" max="9" width="35.85546875" customWidth="1"/>
    <col min="10" max="10" width="48.42578125" customWidth="1"/>
    <col min="11" max="11" width="35.5703125" customWidth="1"/>
    <col min="12" max="12" width="31.42578125" customWidth="1"/>
    <col min="13" max="13" width="20.42578125" bestFit="1" customWidth="1"/>
  </cols>
  <sheetData>
    <row r="8" spans="2:12" ht="33.75">
      <c r="F8" s="35"/>
      <c r="G8" s="117" t="s">
        <v>84</v>
      </c>
      <c r="H8" s="117"/>
      <c r="I8" s="117"/>
      <c r="J8" s="117"/>
    </row>
    <row r="9" spans="2:12" ht="33.75">
      <c r="B9" s="36" t="s">
        <v>20</v>
      </c>
      <c r="C9" s="37" t="s">
        <v>38</v>
      </c>
      <c r="D9" s="37" t="s">
        <v>39</v>
      </c>
      <c r="E9" s="109" t="s">
        <v>61</v>
      </c>
      <c r="F9" s="37" t="s">
        <v>21</v>
      </c>
      <c r="G9" s="37" t="s">
        <v>40</v>
      </c>
      <c r="H9" s="37" t="s">
        <v>41</v>
      </c>
      <c r="I9" s="37" t="s">
        <v>69</v>
      </c>
      <c r="J9" s="37" t="s">
        <v>72</v>
      </c>
      <c r="K9" s="37" t="s">
        <v>42</v>
      </c>
      <c r="L9" s="37" t="s">
        <v>37</v>
      </c>
    </row>
    <row r="10" spans="2:12" ht="33.75">
      <c r="B10" s="38" t="s">
        <v>85</v>
      </c>
      <c r="C10" s="107">
        <v>19984</v>
      </c>
      <c r="D10" s="107">
        <v>1094</v>
      </c>
      <c r="E10" s="50">
        <f>F30</f>
        <v>4525</v>
      </c>
      <c r="F10" s="100">
        <f>F37</f>
        <v>1503</v>
      </c>
      <c r="G10" s="100">
        <f>K19</f>
        <v>5573</v>
      </c>
      <c r="H10" s="100">
        <f>K29</f>
        <v>5069</v>
      </c>
      <c r="I10" s="39">
        <f>F49</f>
        <v>2327</v>
      </c>
      <c r="J10" s="39">
        <v>112.08</v>
      </c>
      <c r="K10" s="112">
        <f>D10+E10+F10+G10+I10+H10</f>
        <v>20091</v>
      </c>
      <c r="L10" s="40">
        <f>J10+C10-K10</f>
        <v>5.0800000000017462</v>
      </c>
    </row>
    <row r="11" spans="2:12" ht="33.75">
      <c r="C11" s="41"/>
      <c r="D11" s="42"/>
      <c r="E11" s="42"/>
      <c r="F11" s="42"/>
      <c r="G11" s="42"/>
      <c r="H11" s="42"/>
      <c r="I11" s="42"/>
      <c r="J11" s="43"/>
      <c r="K11" s="44"/>
    </row>
    <row r="13" spans="2:12" ht="33.75">
      <c r="B13" s="118" t="s">
        <v>60</v>
      </c>
      <c r="C13" s="119"/>
      <c r="D13" s="119"/>
      <c r="E13" s="119"/>
      <c r="F13" s="119"/>
      <c r="G13" s="45"/>
      <c r="H13" s="120" t="s">
        <v>22</v>
      </c>
      <c r="I13" s="121"/>
      <c r="J13" s="121"/>
      <c r="K13" s="122"/>
      <c r="L13" s="46"/>
    </row>
    <row r="14" spans="2:12" ht="28.5">
      <c r="B14" s="47" t="s">
        <v>0</v>
      </c>
      <c r="C14" s="123" t="s">
        <v>23</v>
      </c>
      <c r="D14" s="124"/>
      <c r="E14" s="47"/>
      <c r="F14" s="48" t="s">
        <v>24</v>
      </c>
      <c r="G14" s="45"/>
      <c r="H14" s="6"/>
      <c r="I14" s="87" t="s">
        <v>25</v>
      </c>
      <c r="J14" s="88" t="s">
        <v>26</v>
      </c>
      <c r="K14" s="88" t="s">
        <v>6</v>
      </c>
    </row>
    <row r="15" spans="2:12" ht="28.5">
      <c r="B15" s="47">
        <v>1</v>
      </c>
      <c r="C15" s="125" t="s">
        <v>27</v>
      </c>
      <c r="D15" s="126"/>
      <c r="E15" s="127"/>
      <c r="F15" s="80">
        <v>700</v>
      </c>
      <c r="G15" s="45"/>
      <c r="H15" s="89" t="s">
        <v>28</v>
      </c>
      <c r="I15" s="94" t="s">
        <v>65</v>
      </c>
      <c r="J15" s="95" t="s">
        <v>65</v>
      </c>
      <c r="K15" s="95" t="s">
        <v>65</v>
      </c>
    </row>
    <row r="16" spans="2:12" ht="28.5">
      <c r="B16" s="47">
        <v>2</v>
      </c>
      <c r="C16" s="81" t="s">
        <v>50</v>
      </c>
      <c r="D16" s="82"/>
      <c r="E16" s="83"/>
      <c r="F16" s="80">
        <v>800</v>
      </c>
      <c r="G16" s="77"/>
      <c r="H16" s="89" t="s">
        <v>29</v>
      </c>
      <c r="I16" s="101">
        <v>532</v>
      </c>
      <c r="J16" s="102">
        <v>5</v>
      </c>
      <c r="K16" s="102">
        <f>2455</f>
        <v>2455</v>
      </c>
      <c r="L16" s="110" t="s">
        <v>77</v>
      </c>
    </row>
    <row r="17" spans="2:13" ht="28.5">
      <c r="B17" s="47">
        <v>3</v>
      </c>
      <c r="C17" s="81" t="s">
        <v>51</v>
      </c>
      <c r="D17" s="82"/>
      <c r="E17" s="83"/>
      <c r="F17" s="93"/>
      <c r="G17" s="79"/>
      <c r="H17" s="89" t="s">
        <v>30</v>
      </c>
      <c r="I17" s="94">
        <v>532</v>
      </c>
      <c r="J17" s="95">
        <v>4</v>
      </c>
      <c r="K17" s="102">
        <v>2054</v>
      </c>
      <c r="L17" s="113">
        <v>74</v>
      </c>
    </row>
    <row r="18" spans="2:13" ht="28.5">
      <c r="B18" s="47">
        <v>4</v>
      </c>
      <c r="C18" s="125" t="s">
        <v>56</v>
      </c>
      <c r="D18" s="126"/>
      <c r="E18" s="127"/>
      <c r="F18" s="103">
        <v>530</v>
      </c>
      <c r="G18" s="77"/>
      <c r="H18" s="89" t="s">
        <v>32</v>
      </c>
      <c r="I18" s="94">
        <v>532</v>
      </c>
      <c r="J18" s="95">
        <v>2</v>
      </c>
      <c r="K18" s="102">
        <f>532*2</f>
        <v>1064</v>
      </c>
    </row>
    <row r="19" spans="2:13" ht="28.5">
      <c r="B19" s="47">
        <v>5</v>
      </c>
      <c r="C19" s="125" t="s">
        <v>63</v>
      </c>
      <c r="D19" s="126"/>
      <c r="E19" s="127"/>
      <c r="F19" s="80">
        <v>300</v>
      </c>
      <c r="H19" s="90"/>
      <c r="I19" s="55"/>
      <c r="J19" s="56"/>
      <c r="K19" s="95">
        <f>SUM(K16:K18)</f>
        <v>5573</v>
      </c>
    </row>
    <row r="20" spans="2:13" ht="28.5">
      <c r="B20" s="47">
        <v>6</v>
      </c>
      <c r="C20" s="125" t="s">
        <v>44</v>
      </c>
      <c r="D20" s="126"/>
      <c r="E20" s="127"/>
      <c r="F20" s="80">
        <v>300</v>
      </c>
      <c r="H20" s="5"/>
      <c r="I20" s="5"/>
      <c r="J20" s="5"/>
      <c r="K20" s="5"/>
    </row>
    <row r="21" spans="2:13" ht="28.5" customHeight="1">
      <c r="B21" s="47">
        <v>7</v>
      </c>
      <c r="C21" s="125" t="s">
        <v>45</v>
      </c>
      <c r="D21" s="126"/>
      <c r="E21" s="127"/>
      <c r="F21" s="80">
        <v>300</v>
      </c>
      <c r="G21" s="49"/>
      <c r="J21" s="91" t="s">
        <v>33</v>
      </c>
      <c r="K21" s="91"/>
    </row>
    <row r="22" spans="2:13" ht="28.5">
      <c r="B22" s="47">
        <v>8</v>
      </c>
      <c r="C22" s="125" t="s">
        <v>46</v>
      </c>
      <c r="D22" s="126"/>
      <c r="E22" s="127"/>
      <c r="F22" s="80">
        <v>200</v>
      </c>
      <c r="G22" s="77"/>
      <c r="J22" s="52" t="s">
        <v>34</v>
      </c>
      <c r="K22" s="53">
        <v>599</v>
      </c>
      <c r="L22" s="77"/>
    </row>
    <row r="23" spans="2:13" ht="28.5">
      <c r="B23" s="47">
        <v>9</v>
      </c>
      <c r="C23" s="125" t="s">
        <v>58</v>
      </c>
      <c r="D23" s="126"/>
      <c r="E23" s="127"/>
      <c r="F23" s="84">
        <v>190</v>
      </c>
      <c r="J23" s="52" t="s">
        <v>35</v>
      </c>
      <c r="K23" s="53">
        <v>745</v>
      </c>
      <c r="L23" s="5"/>
    </row>
    <row r="24" spans="2:13" ht="28.5">
      <c r="B24" s="47">
        <v>10</v>
      </c>
      <c r="C24" s="125" t="s">
        <v>67</v>
      </c>
      <c r="D24" s="126"/>
      <c r="E24" s="127"/>
      <c r="F24" s="85">
        <v>180</v>
      </c>
      <c r="G24" s="79"/>
      <c r="J24" s="52" t="s">
        <v>48</v>
      </c>
      <c r="K24" s="53">
        <v>745</v>
      </c>
      <c r="L24" s="5"/>
    </row>
    <row r="25" spans="2:13" ht="28.5">
      <c r="B25" s="47">
        <v>11</v>
      </c>
      <c r="C25" s="125" t="s">
        <v>52</v>
      </c>
      <c r="D25" s="126"/>
      <c r="E25" s="127"/>
      <c r="F25" s="80">
        <v>225</v>
      </c>
      <c r="J25" s="52" t="s">
        <v>49</v>
      </c>
      <c r="K25" s="53">
        <v>745</v>
      </c>
      <c r="L25" s="5"/>
    </row>
    <row r="26" spans="2:13" ht="28.5">
      <c r="B26" s="47">
        <v>12</v>
      </c>
      <c r="C26" s="81" t="s">
        <v>55</v>
      </c>
      <c r="D26" s="82"/>
      <c r="E26" s="83"/>
      <c r="F26" s="80">
        <v>100</v>
      </c>
      <c r="J26" s="52" t="s">
        <v>43</v>
      </c>
      <c r="K26" s="53">
        <v>745</v>
      </c>
      <c r="L26" s="5"/>
    </row>
    <row r="27" spans="2:13" ht="28.5">
      <c r="B27" s="47">
        <v>13</v>
      </c>
      <c r="C27" s="81" t="s">
        <v>31</v>
      </c>
      <c r="D27" s="82"/>
      <c r="E27" s="83"/>
      <c r="F27" s="80">
        <v>300</v>
      </c>
      <c r="G27" s="78"/>
      <c r="J27" s="52" t="s">
        <v>47</v>
      </c>
      <c r="K27" s="53">
        <v>745</v>
      </c>
      <c r="L27" s="5"/>
    </row>
    <row r="28" spans="2:13" ht="28.5">
      <c r="B28" s="47">
        <v>14</v>
      </c>
      <c r="C28" s="125" t="s">
        <v>59</v>
      </c>
      <c r="D28" s="126"/>
      <c r="E28" s="127"/>
      <c r="F28" s="86">
        <v>200</v>
      </c>
      <c r="J28" s="52" t="s">
        <v>57</v>
      </c>
      <c r="K28" s="53">
        <v>745</v>
      </c>
      <c r="L28" s="63"/>
    </row>
    <row r="29" spans="2:13" ht="28.5">
      <c r="B29" s="47"/>
      <c r="C29" s="81" t="s">
        <v>64</v>
      </c>
      <c r="D29" s="82"/>
      <c r="E29" s="83"/>
      <c r="F29" s="86">
        <v>200</v>
      </c>
      <c r="J29" s="52" t="s">
        <v>6</v>
      </c>
      <c r="K29" s="53">
        <f>SUM(K22:K28)</f>
        <v>5069</v>
      </c>
      <c r="L29" s="63"/>
    </row>
    <row r="30" spans="2:13" ht="31.5">
      <c r="B30" s="47">
        <v>15</v>
      </c>
      <c r="C30" s="131" t="s">
        <v>6</v>
      </c>
      <c r="D30" s="132"/>
      <c r="E30" s="133"/>
      <c r="F30" s="54">
        <f>SUM(F15:F29)</f>
        <v>4525</v>
      </c>
      <c r="G30" s="111"/>
      <c r="L30" s="5"/>
      <c r="M30" s="57"/>
    </row>
    <row r="31" spans="2:13" ht="28.5">
      <c r="G31" s="45"/>
      <c r="J31" s="5"/>
    </row>
    <row r="32" spans="2:13" ht="33.75">
      <c r="C32" s="92"/>
      <c r="D32" s="58" t="s">
        <v>21</v>
      </c>
      <c r="E32" s="92"/>
      <c r="F32" s="92"/>
      <c r="J32" s="5"/>
    </row>
    <row r="33" spans="3:12" ht="36">
      <c r="C33" s="104" t="s">
        <v>76</v>
      </c>
      <c r="D33" s="105"/>
      <c r="E33" s="106"/>
      <c r="F33" s="96">
        <v>83</v>
      </c>
      <c r="H33" s="51" t="s">
        <v>36</v>
      </c>
      <c r="I33" s="108">
        <f>C10+J10</f>
        <v>20096.080000000002</v>
      </c>
      <c r="J33" s="5"/>
    </row>
    <row r="34" spans="3:12" ht="36">
      <c r="C34" s="104" t="s">
        <v>81</v>
      </c>
      <c r="D34" s="105"/>
      <c r="E34" s="106"/>
      <c r="F34" s="96">
        <v>470</v>
      </c>
      <c r="H34" s="97" t="s">
        <v>66</v>
      </c>
      <c r="I34" s="98">
        <f>K10</f>
        <v>20091</v>
      </c>
    </row>
    <row r="35" spans="3:12" ht="36">
      <c r="C35" s="104" t="s">
        <v>82</v>
      </c>
      <c r="D35" s="105"/>
      <c r="E35" s="106"/>
      <c r="F35" s="96">
        <v>700</v>
      </c>
      <c r="H35" s="99" t="s">
        <v>10</v>
      </c>
      <c r="I35" s="29">
        <f>I33-I34</f>
        <v>5.0800000000017462</v>
      </c>
      <c r="J35" s="5"/>
    </row>
    <row r="36" spans="3:12" ht="31.5">
      <c r="C36" s="104" t="s">
        <v>83</v>
      </c>
      <c r="D36" s="105"/>
      <c r="E36" s="106"/>
      <c r="F36" s="96">
        <v>250</v>
      </c>
      <c r="H36" s="5"/>
    </row>
    <row r="37" spans="3:12" ht="31.5">
      <c r="C37" s="128" t="s">
        <v>6</v>
      </c>
      <c r="D37" s="129"/>
      <c r="E37" s="130"/>
      <c r="F37" s="96">
        <f>SUM(F33:F36)</f>
        <v>1503</v>
      </c>
      <c r="H37" s="5"/>
    </row>
    <row r="38" spans="3:12" ht="33.75">
      <c r="D38" s="58" t="s">
        <v>68</v>
      </c>
      <c r="H38" s="5"/>
    </row>
    <row r="39" spans="3:12" ht="31.5">
      <c r="C39" s="104" t="s">
        <v>73</v>
      </c>
      <c r="D39" s="105"/>
      <c r="E39" s="106"/>
      <c r="F39" s="96">
        <v>100</v>
      </c>
      <c r="H39" s="5"/>
    </row>
    <row r="40" spans="3:12" ht="31.5">
      <c r="C40" s="104" t="s">
        <v>58</v>
      </c>
      <c r="D40" s="105"/>
      <c r="E40" s="106"/>
      <c r="F40" s="96">
        <v>10</v>
      </c>
      <c r="J40" s="5"/>
      <c r="K40" s="5"/>
    </row>
    <row r="41" spans="3:12" ht="31.5">
      <c r="C41" s="104" t="s">
        <v>74</v>
      </c>
      <c r="D41" s="105"/>
      <c r="E41" s="106"/>
      <c r="F41" s="96">
        <v>20</v>
      </c>
      <c r="H41" s="5"/>
      <c r="I41" s="5"/>
    </row>
    <row r="42" spans="3:12" ht="31.5">
      <c r="C42" s="104" t="s">
        <v>71</v>
      </c>
      <c r="D42" s="105"/>
      <c r="E42" s="106"/>
      <c r="F42" s="96">
        <v>800</v>
      </c>
      <c r="L42" s="5"/>
    </row>
    <row r="43" spans="3:12" ht="31.5">
      <c r="C43" s="104" t="s">
        <v>70</v>
      </c>
      <c r="D43" s="105"/>
      <c r="E43" s="106"/>
      <c r="F43" s="96">
        <v>168</v>
      </c>
      <c r="G43" s="5"/>
    </row>
    <row r="44" spans="3:12" ht="31.5">
      <c r="C44" s="104" t="s">
        <v>71</v>
      </c>
      <c r="D44" s="105"/>
      <c r="E44" s="106"/>
      <c r="F44" s="96">
        <v>508</v>
      </c>
      <c r="G44" s="5"/>
    </row>
    <row r="45" spans="3:12" ht="31.5">
      <c r="C45" s="104" t="s">
        <v>75</v>
      </c>
      <c r="D45" s="105"/>
      <c r="E45" s="106"/>
      <c r="F45" s="96">
        <v>50</v>
      </c>
      <c r="G45" s="5"/>
    </row>
    <row r="46" spans="3:12" ht="31.5">
      <c r="C46" s="104" t="s">
        <v>78</v>
      </c>
      <c r="D46" s="105"/>
      <c r="E46" s="106"/>
      <c r="F46" s="96">
        <v>37</v>
      </c>
      <c r="G46" s="5"/>
    </row>
    <row r="47" spans="3:12" ht="31.5">
      <c r="C47" s="104" t="s">
        <v>79</v>
      </c>
      <c r="D47" s="105"/>
      <c r="E47" s="106"/>
      <c r="F47" s="96">
        <v>574</v>
      </c>
      <c r="G47" s="5"/>
    </row>
    <row r="48" spans="3:12" ht="31.5">
      <c r="C48" s="104" t="s">
        <v>80</v>
      </c>
      <c r="D48" s="105"/>
      <c r="E48" s="106"/>
      <c r="F48" s="96">
        <v>60</v>
      </c>
      <c r="G48" s="5"/>
    </row>
    <row r="49" spans="3:10" ht="31.5">
      <c r="C49" s="128" t="s">
        <v>6</v>
      </c>
      <c r="D49" s="129"/>
      <c r="E49" s="130"/>
      <c r="F49" s="96">
        <f>SUM(F39:F48)</f>
        <v>2327</v>
      </c>
      <c r="G49" s="5"/>
    </row>
    <row r="50" spans="3:10" ht="28.5">
      <c r="G50" s="5"/>
      <c r="J50" s="5"/>
    </row>
    <row r="51" spans="3:10" ht="28.5">
      <c r="G51" s="5"/>
    </row>
  </sheetData>
  <mergeCells count="17">
    <mergeCell ref="C49:E49"/>
    <mergeCell ref="C37:E37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  <mergeCell ref="G8:J8"/>
    <mergeCell ref="B13:F13"/>
    <mergeCell ref="H13:K13"/>
    <mergeCell ref="C14:D14"/>
    <mergeCell ref="C15:E15"/>
  </mergeCells>
  <pageMargins left="0.7" right="0.7" top="0.75" bottom="0.75" header="0.3" footer="0.3"/>
  <pageSetup scale="24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2024-04-01T09:52:03Z</cp:lastPrinted>
  <dcterms:created xsi:type="dcterms:W3CDTF">2022-09-01T06:47:32Z</dcterms:created>
  <dcterms:modified xsi:type="dcterms:W3CDTF">2024-07-03T10:35:12Z</dcterms:modified>
</cp:coreProperties>
</file>