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ugas &amp; soal\Probstat\"/>
    </mc:Choice>
  </mc:AlternateContent>
  <xr:revisionPtr revIDLastSave="0" documentId="13_ncr:1_{37C0C539-77F5-4DFB-876A-943AC8300A9E}" xr6:coauthVersionLast="43" xr6:coauthVersionMax="43" xr10:uidLastSave="{00000000-0000-0000-0000-000000000000}"/>
  <bookViews>
    <workbookView xWindow="-108" yWindow="-108" windowWidth="23256" windowHeight="12576" xr2:uid="{8791B5B5-CDF2-40C7-94C4-F814685066E9}"/>
  </bookViews>
  <sheets>
    <sheet name="Binomial" sheetId="1" r:id="rId1"/>
    <sheet name="Poisson" sheetId="2" r:id="rId2"/>
    <sheet name="Normal (&lt;0)" sheetId="5" r:id="rId3"/>
    <sheet name="Normal (&gt;0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6" l="1"/>
  <c r="M3" i="6"/>
  <c r="M3" i="5"/>
  <c r="A1" i="5" s="1"/>
  <c r="K7" i="2"/>
  <c r="K6" i="2"/>
  <c r="H19" i="1"/>
  <c r="B2" i="2" l="1"/>
  <c r="C3" i="1"/>
  <c r="T3" i="1" l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C46" i="1"/>
  <c r="C45" i="1"/>
  <c r="C44" i="1"/>
  <c r="C43" i="1"/>
  <c r="C42" i="1"/>
  <c r="C41" i="1"/>
  <c r="C40" i="1"/>
  <c r="C39" i="1"/>
  <c r="C38" i="1"/>
  <c r="C37" i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6" i="2"/>
  <c r="D6" i="2"/>
  <c r="E6" i="2"/>
  <c r="F6" i="2"/>
  <c r="G6" i="2"/>
  <c r="H6" i="2"/>
  <c r="I6" i="2"/>
  <c r="J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7" i="2"/>
  <c r="D7" i="2"/>
  <c r="E7" i="2"/>
  <c r="F7" i="2"/>
  <c r="G7" i="2"/>
  <c r="H7" i="2"/>
  <c r="I7" i="2"/>
  <c r="J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B21" i="2"/>
  <c r="B22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CW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</calcChain>
</file>

<file path=xl/sharedStrings.xml><?xml version="1.0" encoding="utf-8"?>
<sst xmlns="http://schemas.openxmlformats.org/spreadsheetml/2006/main" count="8" uniqueCount="6">
  <si>
    <t>n</t>
  </si>
  <si>
    <t>x</t>
  </si>
  <si>
    <t>Probability Succes</t>
  </si>
  <si>
    <r>
      <t xml:space="preserve">x           </t>
    </r>
    <r>
      <rPr>
        <sz val="11"/>
        <color theme="1"/>
        <rFont val="Calibri"/>
        <family val="2"/>
      </rPr>
      <t>λ</t>
    </r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</si>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</sst>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7718-78D3-49A9-8CD1-AED00E646DAA}">
  <dimension ref="A1:T47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19" sqref="H19:H20"/>
    </sheetView>
  </sheetViews>
  <sheetFormatPr defaultRowHeight="17.399999999999999" customHeight="1" x14ac:dyDescent="0.3"/>
  <cols>
    <col min="1" max="2" width="5.33203125" style="2" customWidth="1"/>
    <col min="3" max="20" width="10.88671875" style="2" customWidth="1"/>
    <col min="21" max="16384" width="8.88671875" style="2"/>
  </cols>
  <sheetData>
    <row r="1" spans="1:20" ht="17.399999999999999" customHeight="1" x14ac:dyDescent="0.3">
      <c r="A1" s="11" t="s">
        <v>0</v>
      </c>
      <c r="B1" s="11" t="s">
        <v>1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7.399999999999999" customHeight="1" thickBot="1" x14ac:dyDescent="0.35">
      <c r="A2" s="13"/>
      <c r="B2" s="13"/>
      <c r="C2" s="4">
        <v>0.05</v>
      </c>
      <c r="D2" s="4">
        <v>0.1</v>
      </c>
      <c r="E2" s="4">
        <v>0.15</v>
      </c>
      <c r="F2" s="4">
        <v>0.2</v>
      </c>
      <c r="G2" s="4">
        <v>0.25</v>
      </c>
      <c r="H2" s="4">
        <v>0.3</v>
      </c>
      <c r="I2" s="4">
        <v>0.35</v>
      </c>
      <c r="J2" s="4">
        <v>0.4</v>
      </c>
      <c r="K2" s="4">
        <v>0.5</v>
      </c>
      <c r="L2" s="4">
        <v>0.55000000000000004</v>
      </c>
      <c r="M2" s="4">
        <v>0.6</v>
      </c>
      <c r="N2" s="4">
        <v>0.65</v>
      </c>
      <c r="O2" s="4">
        <v>0.7</v>
      </c>
      <c r="P2" s="4">
        <v>0.75</v>
      </c>
      <c r="Q2" s="4">
        <v>0.8</v>
      </c>
      <c r="R2" s="4">
        <v>0.85</v>
      </c>
      <c r="S2" s="4">
        <v>0.9</v>
      </c>
      <c r="T2" s="4">
        <v>0.95</v>
      </c>
    </row>
    <row r="3" spans="1:20" ht="17.399999999999999" customHeight="1" thickTop="1" x14ac:dyDescent="0.3">
      <c r="A3" s="10">
        <v>1</v>
      </c>
      <c r="B3" s="5">
        <v>0</v>
      </c>
      <c r="C3" s="5">
        <f>_xlfn.BINOM.DIST(0,1,C2,FALSE)</f>
        <v>0.95</v>
      </c>
      <c r="D3" s="5">
        <f t="shared" ref="D3:S3" si="0">_xlfn.BINOM.DIST(0,1,D2,FALSE)</f>
        <v>0.9</v>
      </c>
      <c r="E3" s="5">
        <f t="shared" si="0"/>
        <v>0.85</v>
      </c>
      <c r="F3" s="5">
        <f t="shared" si="0"/>
        <v>0.8</v>
      </c>
      <c r="G3" s="5">
        <f t="shared" si="0"/>
        <v>0.75</v>
      </c>
      <c r="H3" s="5">
        <f t="shared" si="0"/>
        <v>0.7</v>
      </c>
      <c r="I3" s="5">
        <f t="shared" si="0"/>
        <v>0.65</v>
      </c>
      <c r="J3" s="5">
        <f t="shared" si="0"/>
        <v>0.6</v>
      </c>
      <c r="K3" s="5">
        <f t="shared" si="0"/>
        <v>0.5</v>
      </c>
      <c r="L3" s="5">
        <f t="shared" si="0"/>
        <v>0.44999999999999996</v>
      </c>
      <c r="M3" s="5">
        <f t="shared" si="0"/>
        <v>0.4</v>
      </c>
      <c r="N3" s="5">
        <f t="shared" si="0"/>
        <v>0.34999999999999992</v>
      </c>
      <c r="O3" s="5">
        <f t="shared" si="0"/>
        <v>0.30000000000000004</v>
      </c>
      <c r="P3" s="5">
        <f t="shared" si="0"/>
        <v>0.25</v>
      </c>
      <c r="Q3" s="5">
        <f t="shared" si="0"/>
        <v>0.19999999999999998</v>
      </c>
      <c r="R3" s="5">
        <f t="shared" si="0"/>
        <v>0.15000000000000002</v>
      </c>
      <c r="S3" s="5">
        <f t="shared" si="0"/>
        <v>9.9999999999999978E-2</v>
      </c>
      <c r="T3" s="5">
        <f>_xlfn.BINOM.DIST(0,1,T2,FALSE)</f>
        <v>5.0000000000000051E-2</v>
      </c>
    </row>
    <row r="4" spans="1:20" ht="17.399999999999999" customHeight="1" thickBot="1" x14ac:dyDescent="0.35">
      <c r="A4" s="12"/>
      <c r="B4" s="6">
        <v>1</v>
      </c>
      <c r="C4" s="6">
        <f t="shared" ref="C4:T4" si="1">_xlfn.BINOM.DIST(1,1,C2,FALSE)</f>
        <v>5.000000000000001E-2</v>
      </c>
      <c r="D4" s="6">
        <f t="shared" si="1"/>
        <v>0.10000000000000002</v>
      </c>
      <c r="E4" s="6">
        <f t="shared" si="1"/>
        <v>0.15</v>
      </c>
      <c r="F4" s="6">
        <f t="shared" si="1"/>
        <v>0.2</v>
      </c>
      <c r="G4" s="6">
        <f t="shared" si="1"/>
        <v>0.25</v>
      </c>
      <c r="H4" s="6">
        <f t="shared" si="1"/>
        <v>0.3</v>
      </c>
      <c r="I4" s="6">
        <f t="shared" si="1"/>
        <v>0.34999999999999992</v>
      </c>
      <c r="J4" s="6">
        <f t="shared" si="1"/>
        <v>0.4</v>
      </c>
      <c r="K4" s="6">
        <f t="shared" si="1"/>
        <v>0.5</v>
      </c>
      <c r="L4" s="6">
        <f t="shared" si="1"/>
        <v>0.55000000000000004</v>
      </c>
      <c r="M4" s="6">
        <f t="shared" si="1"/>
        <v>0.6</v>
      </c>
      <c r="N4" s="6">
        <f t="shared" si="1"/>
        <v>0.65</v>
      </c>
      <c r="O4" s="6">
        <f t="shared" si="1"/>
        <v>0.7</v>
      </c>
      <c r="P4" s="6">
        <f t="shared" si="1"/>
        <v>0.75</v>
      </c>
      <c r="Q4" s="6">
        <f t="shared" si="1"/>
        <v>0.8</v>
      </c>
      <c r="R4" s="6">
        <f t="shared" si="1"/>
        <v>0.85</v>
      </c>
      <c r="S4" s="6">
        <f t="shared" si="1"/>
        <v>0.9</v>
      </c>
      <c r="T4" s="6">
        <f t="shared" si="1"/>
        <v>0.95</v>
      </c>
    </row>
    <row r="5" spans="1:20" ht="17.399999999999999" customHeight="1" thickTop="1" x14ac:dyDescent="0.3">
      <c r="A5" s="14">
        <v>2</v>
      </c>
      <c r="B5" s="5">
        <v>0</v>
      </c>
      <c r="C5" s="5">
        <f t="shared" ref="C5:T5" si="2">_xlfn.BINOM.DIST(0,2,C2,FALSE)</f>
        <v>0.90249999999999997</v>
      </c>
      <c r="D5" s="5">
        <f t="shared" si="2"/>
        <v>0.80999999999999994</v>
      </c>
      <c r="E5" s="5">
        <f t="shared" si="2"/>
        <v>0.72250000000000003</v>
      </c>
      <c r="F5" s="5">
        <f t="shared" si="2"/>
        <v>0.64</v>
      </c>
      <c r="G5" s="5">
        <f t="shared" si="2"/>
        <v>0.5625</v>
      </c>
      <c r="H5" s="5">
        <f t="shared" si="2"/>
        <v>0.49</v>
      </c>
      <c r="I5" s="5">
        <f t="shared" si="2"/>
        <v>0.42249999999999999</v>
      </c>
      <c r="J5" s="5">
        <f t="shared" si="2"/>
        <v>0.36</v>
      </c>
      <c r="K5" s="5">
        <f t="shared" si="2"/>
        <v>0.25</v>
      </c>
      <c r="L5" s="5">
        <f t="shared" si="2"/>
        <v>0.20249999999999996</v>
      </c>
      <c r="M5" s="5">
        <f t="shared" si="2"/>
        <v>0.16000000000000003</v>
      </c>
      <c r="N5" s="5">
        <f t="shared" si="2"/>
        <v>0.12249999999999996</v>
      </c>
      <c r="O5" s="5">
        <f t="shared" si="2"/>
        <v>9.0000000000000011E-2</v>
      </c>
      <c r="P5" s="5">
        <f t="shared" si="2"/>
        <v>6.25E-2</v>
      </c>
      <c r="Q5" s="5">
        <f t="shared" si="2"/>
        <v>3.9999999999999987E-2</v>
      </c>
      <c r="R5" s="5">
        <f t="shared" si="2"/>
        <v>2.250000000000001E-2</v>
      </c>
      <c r="S5" s="5">
        <f t="shared" si="2"/>
        <v>9.999999999999995E-3</v>
      </c>
      <c r="T5" s="5">
        <f t="shared" si="2"/>
        <v>2.5000000000000053E-3</v>
      </c>
    </row>
    <row r="6" spans="1:20" ht="17.399999999999999" customHeight="1" x14ac:dyDescent="0.3">
      <c r="A6" s="15"/>
      <c r="B6" s="3">
        <v>1</v>
      </c>
      <c r="C6" s="3">
        <f t="shared" ref="C6:T6" si="3">_xlfn.BINOM.DIST(1,2,C2,FALSE)</f>
        <v>9.4999999999999973E-2</v>
      </c>
      <c r="D6" s="3">
        <f t="shared" si="3"/>
        <v>0.18000000000000002</v>
      </c>
      <c r="E6" s="3">
        <f t="shared" si="3"/>
        <v>0.25499999999999995</v>
      </c>
      <c r="F6" s="3">
        <f t="shared" si="3"/>
        <v>0.31999999999999995</v>
      </c>
      <c r="G6" s="3">
        <f t="shared" si="3"/>
        <v>0.375</v>
      </c>
      <c r="H6" s="3">
        <f t="shared" si="3"/>
        <v>0.41999999999999993</v>
      </c>
      <c r="I6" s="3">
        <f t="shared" si="3"/>
        <v>0.45499999999999996</v>
      </c>
      <c r="J6" s="3">
        <f t="shared" si="3"/>
        <v>0.48</v>
      </c>
      <c r="K6" s="3">
        <f t="shared" si="3"/>
        <v>0.49999999999999994</v>
      </c>
      <c r="L6" s="3">
        <f t="shared" si="3"/>
        <v>0.495</v>
      </c>
      <c r="M6" s="3">
        <f t="shared" si="3"/>
        <v>0.48</v>
      </c>
      <c r="N6" s="3">
        <f t="shared" si="3"/>
        <v>0.45499999999999996</v>
      </c>
      <c r="O6" s="3">
        <f t="shared" si="3"/>
        <v>0.41999999999999993</v>
      </c>
      <c r="P6" s="3">
        <f t="shared" si="3"/>
        <v>0.375</v>
      </c>
      <c r="Q6" s="3">
        <f t="shared" si="3"/>
        <v>0.31999999999999995</v>
      </c>
      <c r="R6" s="3">
        <f t="shared" si="3"/>
        <v>0.255</v>
      </c>
      <c r="S6" s="3">
        <f t="shared" si="3"/>
        <v>0.17999999999999994</v>
      </c>
      <c r="T6" s="3">
        <f t="shared" si="3"/>
        <v>9.5000000000000057E-2</v>
      </c>
    </row>
    <row r="7" spans="1:20" ht="17.399999999999999" customHeight="1" thickBot="1" x14ac:dyDescent="0.35">
      <c r="A7" s="16"/>
      <c r="B7" s="6">
        <v>2</v>
      </c>
      <c r="C7" s="6">
        <f t="shared" ref="C7:T7" si="4">_xlfn.BINOM.DIST(2,2,C2,FALSE)</f>
        <v>2.5000000000000005E-3</v>
      </c>
      <c r="D7" s="6">
        <f t="shared" si="4"/>
        <v>1.0000000000000004E-2</v>
      </c>
      <c r="E7" s="6">
        <f t="shared" si="4"/>
        <v>2.2499999999999999E-2</v>
      </c>
      <c r="F7" s="6">
        <f t="shared" si="4"/>
        <v>4.0000000000000008E-2</v>
      </c>
      <c r="G7" s="6">
        <f t="shared" si="4"/>
        <v>6.25E-2</v>
      </c>
      <c r="H7" s="6">
        <f t="shared" si="4"/>
        <v>8.9999999999999983E-2</v>
      </c>
      <c r="I7" s="6">
        <f t="shared" si="4"/>
        <v>0.12249999999999996</v>
      </c>
      <c r="J7" s="6">
        <f t="shared" si="4"/>
        <v>0.16000000000000003</v>
      </c>
      <c r="K7" s="6">
        <f t="shared" si="4"/>
        <v>0.25</v>
      </c>
      <c r="L7" s="6">
        <f t="shared" si="4"/>
        <v>0.30250000000000005</v>
      </c>
      <c r="M7" s="6">
        <f t="shared" si="4"/>
        <v>0.36</v>
      </c>
      <c r="N7" s="6">
        <f t="shared" si="4"/>
        <v>0.42250000000000004</v>
      </c>
      <c r="O7" s="6">
        <f t="shared" si="4"/>
        <v>0.48999999999999994</v>
      </c>
      <c r="P7" s="6">
        <f t="shared" si="4"/>
        <v>0.5625</v>
      </c>
      <c r="Q7" s="6">
        <f t="shared" si="4"/>
        <v>0.64</v>
      </c>
      <c r="R7" s="6">
        <f t="shared" si="4"/>
        <v>0.72249999999999992</v>
      </c>
      <c r="S7" s="6">
        <f t="shared" si="4"/>
        <v>0.81</v>
      </c>
      <c r="T7" s="6">
        <f t="shared" si="4"/>
        <v>0.90249999999999997</v>
      </c>
    </row>
    <row r="8" spans="1:20" ht="17.399999999999999" customHeight="1" thickTop="1" x14ac:dyDescent="0.3">
      <c r="A8" s="10">
        <v>3</v>
      </c>
      <c r="B8" s="5">
        <v>0</v>
      </c>
      <c r="C8" s="5">
        <f t="shared" ref="C8:T8" si="5">_xlfn.BINOM.DIST(0,3,C2,FALSE)</f>
        <v>0.857375</v>
      </c>
      <c r="D8" s="5">
        <f t="shared" si="5"/>
        <v>0.72899999999999998</v>
      </c>
      <c r="E8" s="5">
        <f t="shared" si="5"/>
        <v>0.61412500000000003</v>
      </c>
      <c r="F8" s="5">
        <f t="shared" si="5"/>
        <v>0.51200000000000001</v>
      </c>
      <c r="G8" s="5">
        <f t="shared" si="5"/>
        <v>0.42187500000000006</v>
      </c>
      <c r="H8" s="5">
        <f t="shared" si="5"/>
        <v>0.34300000000000003</v>
      </c>
      <c r="I8" s="5">
        <f t="shared" si="5"/>
        <v>0.27462500000000001</v>
      </c>
      <c r="J8" s="5">
        <f t="shared" si="5"/>
        <v>0.21599999999999997</v>
      </c>
      <c r="K8" s="5">
        <f t="shared" si="5"/>
        <v>0.12500000000000003</v>
      </c>
      <c r="L8" s="5">
        <f t="shared" si="5"/>
        <v>9.112499999999997E-2</v>
      </c>
      <c r="M8" s="5">
        <f t="shared" si="5"/>
        <v>6.4000000000000015E-2</v>
      </c>
      <c r="N8" s="5">
        <f t="shared" si="5"/>
        <v>4.2874999999999983E-2</v>
      </c>
      <c r="O8" s="5">
        <f t="shared" si="5"/>
        <v>2.7000000000000007E-2</v>
      </c>
      <c r="P8" s="5">
        <f t="shared" si="5"/>
        <v>1.5625000000000007E-2</v>
      </c>
      <c r="Q8" s="5">
        <f t="shared" si="5"/>
        <v>7.9999999999999967E-3</v>
      </c>
      <c r="R8" s="5">
        <f t="shared" si="5"/>
        <v>3.375000000000003E-3</v>
      </c>
      <c r="S8" s="5">
        <f t="shared" si="5"/>
        <v>9.9999999999999937E-4</v>
      </c>
      <c r="T8" s="5">
        <f t="shared" si="5"/>
        <v>1.2500000000000044E-4</v>
      </c>
    </row>
    <row r="9" spans="1:20" ht="17.399999999999999" customHeight="1" x14ac:dyDescent="0.3">
      <c r="A9" s="11"/>
      <c r="B9" s="3">
        <v>1</v>
      </c>
      <c r="C9" s="3">
        <f t="shared" ref="C9:T9" si="6">_xlfn.BINOM.DIST(1,3,C2,FALSE)</f>
        <v>0.13537500000000002</v>
      </c>
      <c r="D9" s="3">
        <f t="shared" si="6"/>
        <v>0.24299999999999999</v>
      </c>
      <c r="E9" s="3">
        <f t="shared" si="6"/>
        <v>0.32512500000000011</v>
      </c>
      <c r="F9" s="3">
        <f t="shared" si="6"/>
        <v>0.38400000000000001</v>
      </c>
      <c r="G9" s="3">
        <f t="shared" si="6"/>
        <v>0.42187500000000006</v>
      </c>
      <c r="H9" s="3">
        <f t="shared" si="6"/>
        <v>0.441</v>
      </c>
      <c r="I9" s="3">
        <f t="shared" si="6"/>
        <v>0.44362500000000005</v>
      </c>
      <c r="J9" s="3">
        <f t="shared" si="6"/>
        <v>0.43200000000000005</v>
      </c>
      <c r="K9" s="3">
        <f t="shared" si="6"/>
        <v>0.375</v>
      </c>
      <c r="L9" s="3">
        <f t="shared" si="6"/>
        <v>0.33412500000000006</v>
      </c>
      <c r="M9" s="3">
        <f t="shared" si="6"/>
        <v>0.28800000000000003</v>
      </c>
      <c r="N9" s="3">
        <f t="shared" si="6"/>
        <v>0.23887499999999998</v>
      </c>
      <c r="O9" s="3">
        <f t="shared" si="6"/>
        <v>0.18900000000000014</v>
      </c>
      <c r="P9" s="3">
        <f t="shared" si="6"/>
        <v>0.14062500000000006</v>
      </c>
      <c r="Q9" s="3">
        <f t="shared" si="6"/>
        <v>9.599999999999996E-2</v>
      </c>
      <c r="R9" s="3">
        <f t="shared" si="6"/>
        <v>5.7375000000000016E-2</v>
      </c>
      <c r="S9" s="3">
        <f t="shared" si="6"/>
        <v>2.6999999999999989E-2</v>
      </c>
      <c r="T9" s="3">
        <f t="shared" si="6"/>
        <v>7.1250000000000115E-3</v>
      </c>
    </row>
    <row r="10" spans="1:20" ht="17.399999999999999" customHeight="1" x14ac:dyDescent="0.3">
      <c r="A10" s="11"/>
      <c r="B10" s="3">
        <v>2</v>
      </c>
      <c r="C10" s="3">
        <f t="shared" ref="C10:T10" si="7">_xlfn.BINOM.DIST(2,3,C2,FALSE)</f>
        <v>7.1249999999999985E-3</v>
      </c>
      <c r="D10" s="3">
        <f t="shared" si="7"/>
        <v>2.7E-2</v>
      </c>
      <c r="E10" s="3">
        <f t="shared" si="7"/>
        <v>5.7375000000000016E-2</v>
      </c>
      <c r="F10" s="3">
        <f t="shared" si="7"/>
        <v>9.6000000000000016E-2</v>
      </c>
      <c r="G10" s="3">
        <f t="shared" si="7"/>
        <v>0.14062500000000006</v>
      </c>
      <c r="H10" s="3">
        <f t="shared" si="7"/>
        <v>0.18900000000000008</v>
      </c>
      <c r="I10" s="3">
        <f t="shared" si="7"/>
        <v>0.23887499999999998</v>
      </c>
      <c r="J10" s="3">
        <f t="shared" si="7"/>
        <v>0.28800000000000003</v>
      </c>
      <c r="K10" s="3">
        <f t="shared" si="7"/>
        <v>0.375</v>
      </c>
      <c r="L10" s="3">
        <f t="shared" si="7"/>
        <v>0.40837500000000004</v>
      </c>
      <c r="M10" s="3">
        <f t="shared" si="7"/>
        <v>0.432</v>
      </c>
      <c r="N10" s="3">
        <f t="shared" si="7"/>
        <v>0.44362500000000005</v>
      </c>
      <c r="O10" s="3">
        <f t="shared" si="7"/>
        <v>0.44100000000000006</v>
      </c>
      <c r="P10" s="3">
        <f t="shared" si="7"/>
        <v>0.42187500000000006</v>
      </c>
      <c r="Q10" s="3">
        <f t="shared" si="7"/>
        <v>0.38400000000000001</v>
      </c>
      <c r="R10" s="3">
        <f t="shared" si="7"/>
        <v>0.32512500000000011</v>
      </c>
      <c r="S10" s="3">
        <f t="shared" si="7"/>
        <v>0.24299999999999999</v>
      </c>
      <c r="T10" s="3">
        <f t="shared" si="7"/>
        <v>0.13537500000000013</v>
      </c>
    </row>
    <row r="11" spans="1:20" ht="17.399999999999999" customHeight="1" thickBot="1" x14ac:dyDescent="0.35">
      <c r="A11" s="12"/>
      <c r="B11" s="6">
        <v>3</v>
      </c>
      <c r="C11" s="6">
        <f t="shared" ref="C11:T11" si="8">_xlfn.BINOM.DIST(3,3,C2,FALSE)</f>
        <v>1.25E-4</v>
      </c>
      <c r="D11" s="6">
        <f t="shared" si="8"/>
        <v>1.0000000000000002E-3</v>
      </c>
      <c r="E11" s="6">
        <f t="shared" si="8"/>
        <v>3.375E-3</v>
      </c>
      <c r="F11" s="6">
        <f t="shared" si="8"/>
        <v>8.0000000000000036E-3</v>
      </c>
      <c r="G11" s="6">
        <f t="shared" si="8"/>
        <v>1.5625000000000007E-2</v>
      </c>
      <c r="H11" s="6">
        <f t="shared" si="8"/>
        <v>2.6999999999999982E-2</v>
      </c>
      <c r="I11" s="6">
        <f t="shared" si="8"/>
        <v>4.2874999999999983E-2</v>
      </c>
      <c r="J11" s="6">
        <f t="shared" si="8"/>
        <v>6.4000000000000015E-2</v>
      </c>
      <c r="K11" s="6">
        <f t="shared" si="8"/>
        <v>0.12500000000000003</v>
      </c>
      <c r="L11" s="6">
        <f t="shared" si="8"/>
        <v>0.16637500000000002</v>
      </c>
      <c r="M11" s="6">
        <f t="shared" si="8"/>
        <v>0.21599999999999997</v>
      </c>
      <c r="N11" s="6">
        <f t="shared" si="8"/>
        <v>0.27462500000000001</v>
      </c>
      <c r="O11" s="6">
        <f t="shared" si="8"/>
        <v>0.34299999999999992</v>
      </c>
      <c r="P11" s="6">
        <f t="shared" si="8"/>
        <v>0.42187500000000006</v>
      </c>
      <c r="Q11" s="6">
        <f t="shared" si="8"/>
        <v>0.51200000000000012</v>
      </c>
      <c r="R11" s="6">
        <f t="shared" si="8"/>
        <v>0.61412499999999992</v>
      </c>
      <c r="S11" s="6">
        <f t="shared" si="8"/>
        <v>0.72900000000000009</v>
      </c>
      <c r="T11" s="6">
        <f t="shared" si="8"/>
        <v>0.85737499999999989</v>
      </c>
    </row>
    <row r="12" spans="1:20" ht="17.399999999999999" customHeight="1" thickTop="1" x14ac:dyDescent="0.3">
      <c r="A12" s="10">
        <v>4</v>
      </c>
      <c r="B12" s="5">
        <v>0</v>
      </c>
      <c r="C12" s="5">
        <f t="shared" ref="C12:T12" si="9">_xlfn.BINOM.DIST(0,4,C2,FALSE)</f>
        <v>0.81450624999999999</v>
      </c>
      <c r="D12" s="5">
        <f t="shared" si="9"/>
        <v>0.65610000000000002</v>
      </c>
      <c r="E12" s="5">
        <f t="shared" si="9"/>
        <v>0.52200625000000012</v>
      </c>
      <c r="F12" s="5">
        <f t="shared" si="9"/>
        <v>0.40959999999999996</v>
      </c>
      <c r="G12" s="5">
        <f t="shared" si="9"/>
        <v>0.31640625000000006</v>
      </c>
      <c r="H12" s="5">
        <f t="shared" si="9"/>
        <v>0.24009999999999998</v>
      </c>
      <c r="I12" s="5">
        <f t="shared" si="9"/>
        <v>0.17850624999999998</v>
      </c>
      <c r="J12" s="5">
        <f t="shared" si="9"/>
        <v>0.12959999999999999</v>
      </c>
      <c r="K12" s="5">
        <f t="shared" si="9"/>
        <v>6.25E-2</v>
      </c>
      <c r="L12" s="5">
        <f t="shared" si="9"/>
        <v>4.100624999999998E-2</v>
      </c>
      <c r="M12" s="5">
        <f t="shared" si="9"/>
        <v>2.5600000000000008E-2</v>
      </c>
      <c r="N12" s="5">
        <f t="shared" si="9"/>
        <v>1.500624999999999E-2</v>
      </c>
      <c r="O12" s="5">
        <f t="shared" si="9"/>
        <v>8.100000000000003E-3</v>
      </c>
      <c r="P12" s="5">
        <f t="shared" si="9"/>
        <v>3.9062500000000009E-3</v>
      </c>
      <c r="Q12" s="5">
        <f t="shared" si="9"/>
        <v>1.5999999999999992E-3</v>
      </c>
      <c r="R12" s="5">
        <f t="shared" si="9"/>
        <v>5.0625000000000051E-4</v>
      </c>
      <c r="S12" s="5">
        <f t="shared" si="9"/>
        <v>9.999999999999991E-5</v>
      </c>
      <c r="T12" s="5">
        <f t="shared" si="9"/>
        <v>6.2500000000000257E-6</v>
      </c>
    </row>
    <row r="13" spans="1:20" ht="17.399999999999999" customHeight="1" x14ac:dyDescent="0.3">
      <c r="A13" s="11"/>
      <c r="B13" s="3">
        <v>1</v>
      </c>
      <c r="C13" s="3">
        <f t="shared" ref="C13:T13" si="10">_xlfn.BINOM.DIST(1,4,C2,FALSE)</f>
        <v>0.17147500000000002</v>
      </c>
      <c r="D13" s="3">
        <f t="shared" si="10"/>
        <v>0.29159999999999991</v>
      </c>
      <c r="E13" s="3">
        <f t="shared" si="10"/>
        <v>0.368475</v>
      </c>
      <c r="F13" s="3">
        <f t="shared" si="10"/>
        <v>0.40959999999999996</v>
      </c>
      <c r="G13" s="3">
        <f t="shared" si="10"/>
        <v>0.42187499999999994</v>
      </c>
      <c r="H13" s="3">
        <f t="shared" si="10"/>
        <v>0.41159999999999991</v>
      </c>
      <c r="I13" s="3">
        <f t="shared" si="10"/>
        <v>0.38447500000000001</v>
      </c>
      <c r="J13" s="3">
        <f t="shared" si="10"/>
        <v>0.34559999999999991</v>
      </c>
      <c r="K13" s="3">
        <f t="shared" si="10"/>
        <v>0.24999999999999994</v>
      </c>
      <c r="L13" s="3">
        <f t="shared" si="10"/>
        <v>0.20047499999999993</v>
      </c>
      <c r="M13" s="3">
        <f t="shared" si="10"/>
        <v>0.15360000000000001</v>
      </c>
      <c r="N13" s="3">
        <f t="shared" si="10"/>
        <v>0.11147500000000002</v>
      </c>
      <c r="O13" s="3">
        <f t="shared" si="10"/>
        <v>7.5600000000000056E-2</v>
      </c>
      <c r="P13" s="3">
        <f t="shared" si="10"/>
        <v>4.6875000000000007E-2</v>
      </c>
      <c r="Q13" s="3">
        <f t="shared" si="10"/>
        <v>2.559999999999997E-2</v>
      </c>
      <c r="R13" s="3">
        <f t="shared" si="10"/>
        <v>1.1475000000000004E-2</v>
      </c>
      <c r="S13" s="3">
        <f t="shared" si="10"/>
        <v>3.599999999999996E-3</v>
      </c>
      <c r="T13" s="3">
        <f t="shared" si="10"/>
        <v>4.7500000000000103E-4</v>
      </c>
    </row>
    <row r="14" spans="1:20" ht="17.399999999999999" customHeight="1" x14ac:dyDescent="0.3">
      <c r="A14" s="11"/>
      <c r="B14" s="3">
        <v>2</v>
      </c>
      <c r="C14" s="3">
        <f t="shared" ref="C14:T14" si="11">_xlfn.BINOM.DIST(2,4,C2,FALSE)</f>
        <v>1.3537499999999994E-2</v>
      </c>
      <c r="D14" s="3">
        <f t="shared" si="11"/>
        <v>4.8600000000000011E-2</v>
      </c>
      <c r="E14" s="3">
        <f t="shared" si="11"/>
        <v>9.7537499999999958E-2</v>
      </c>
      <c r="F14" s="3">
        <f t="shared" si="11"/>
        <v>0.15359999999999996</v>
      </c>
      <c r="G14" s="3">
        <f t="shared" si="11"/>
        <v>0.21093750000000003</v>
      </c>
      <c r="H14" s="3">
        <f t="shared" si="11"/>
        <v>0.2646</v>
      </c>
      <c r="I14" s="3">
        <f t="shared" si="11"/>
        <v>0.31053749999999997</v>
      </c>
      <c r="J14" s="3">
        <f t="shared" si="11"/>
        <v>0.34560000000000002</v>
      </c>
      <c r="K14" s="3">
        <f t="shared" si="11"/>
        <v>0.375</v>
      </c>
      <c r="L14" s="3">
        <f t="shared" si="11"/>
        <v>0.36753750000000002</v>
      </c>
      <c r="M14" s="3">
        <f t="shared" si="11"/>
        <v>0.34560000000000002</v>
      </c>
      <c r="N14" s="3">
        <f t="shared" si="11"/>
        <v>0.31053749999999997</v>
      </c>
      <c r="O14" s="3">
        <f t="shared" si="11"/>
        <v>0.2646</v>
      </c>
      <c r="P14" s="3">
        <f t="shared" si="11"/>
        <v>0.21093749999999997</v>
      </c>
      <c r="Q14" s="3">
        <f t="shared" si="11"/>
        <v>0.15359999999999996</v>
      </c>
      <c r="R14" s="3">
        <f t="shared" si="11"/>
        <v>9.7537500000000027E-2</v>
      </c>
      <c r="S14" s="3">
        <f t="shared" si="11"/>
        <v>4.859999999999999E-2</v>
      </c>
      <c r="T14" s="3">
        <f t="shared" si="11"/>
        <v>1.3537500000000018E-2</v>
      </c>
    </row>
    <row r="15" spans="1:20" ht="17.399999999999999" customHeight="1" x14ac:dyDescent="0.3">
      <c r="A15" s="11"/>
      <c r="B15" s="3">
        <v>3</v>
      </c>
      <c r="C15" s="3">
        <f t="shared" ref="C15:T15" si="12">_xlfn.BINOM.DIST(3,4,C2,FALSE)</f>
        <v>4.7500000000000022E-4</v>
      </c>
      <c r="D15" s="3">
        <f t="shared" si="12"/>
        <v>3.6000000000000025E-3</v>
      </c>
      <c r="E15" s="3">
        <f t="shared" si="12"/>
        <v>1.1475000000000004E-2</v>
      </c>
      <c r="F15" s="3">
        <f t="shared" si="12"/>
        <v>2.5600000000000005E-2</v>
      </c>
      <c r="G15" s="3">
        <f t="shared" si="12"/>
        <v>4.6875000000000007E-2</v>
      </c>
      <c r="H15" s="3">
        <f t="shared" si="12"/>
        <v>7.5599999999999987E-2</v>
      </c>
      <c r="I15" s="3">
        <f t="shared" si="12"/>
        <v>0.11147499999999998</v>
      </c>
      <c r="J15" s="3">
        <f t="shared" si="12"/>
        <v>0.15359999999999996</v>
      </c>
      <c r="K15" s="3">
        <f t="shared" si="12"/>
        <v>0.25</v>
      </c>
      <c r="L15" s="3">
        <f t="shared" si="12"/>
        <v>0.29947499999999999</v>
      </c>
      <c r="M15" s="3">
        <f t="shared" si="12"/>
        <v>0.34559999999999991</v>
      </c>
      <c r="N15" s="3">
        <f t="shared" si="12"/>
        <v>0.38447500000000001</v>
      </c>
      <c r="O15" s="3">
        <f t="shared" si="12"/>
        <v>0.41159999999999991</v>
      </c>
      <c r="P15" s="3">
        <f t="shared" si="12"/>
        <v>0.42187499999999994</v>
      </c>
      <c r="Q15" s="3">
        <f t="shared" si="12"/>
        <v>0.40959999999999996</v>
      </c>
      <c r="R15" s="3">
        <f t="shared" si="12"/>
        <v>0.368475</v>
      </c>
      <c r="S15" s="3">
        <f t="shared" si="12"/>
        <v>0.29159999999999991</v>
      </c>
      <c r="T15" s="3">
        <f t="shared" si="12"/>
        <v>0.1714750000000001</v>
      </c>
    </row>
    <row r="16" spans="1:20" ht="17.399999999999999" customHeight="1" thickBot="1" x14ac:dyDescent="0.35">
      <c r="A16" s="12"/>
      <c r="B16" s="6">
        <v>4</v>
      </c>
      <c r="C16" s="6">
        <f t="shared" ref="C16:T16" si="13">_xlfn.BINOM.DIST(4,4,C2,FALSE)</f>
        <v>6.2500000000000037E-6</v>
      </c>
      <c r="D16" s="6">
        <f t="shared" si="13"/>
        <v>1.0000000000000009E-4</v>
      </c>
      <c r="E16" s="6">
        <f t="shared" si="13"/>
        <v>5.0624999999999997E-4</v>
      </c>
      <c r="F16" s="6">
        <f t="shared" si="13"/>
        <v>1.6000000000000005E-3</v>
      </c>
      <c r="G16" s="6">
        <f t="shared" si="13"/>
        <v>3.9062500000000009E-3</v>
      </c>
      <c r="H16" s="6">
        <f t="shared" si="13"/>
        <v>8.0999999999999961E-3</v>
      </c>
      <c r="I16" s="6">
        <f t="shared" si="13"/>
        <v>1.500624999999999E-2</v>
      </c>
      <c r="J16" s="6">
        <f t="shared" si="13"/>
        <v>2.5600000000000008E-2</v>
      </c>
      <c r="K16" s="6">
        <f t="shared" si="13"/>
        <v>6.25E-2</v>
      </c>
      <c r="L16" s="6">
        <f t="shared" si="13"/>
        <v>9.1506250000000011E-2</v>
      </c>
      <c r="M16" s="6">
        <f t="shared" si="13"/>
        <v>0.12959999999999999</v>
      </c>
      <c r="N16" s="6">
        <f t="shared" si="13"/>
        <v>0.17850625000000003</v>
      </c>
      <c r="O16" s="6">
        <f t="shared" si="13"/>
        <v>0.24009999999999992</v>
      </c>
      <c r="P16" s="6">
        <f t="shared" si="13"/>
        <v>0.31640625000000006</v>
      </c>
      <c r="Q16" s="6">
        <f t="shared" si="13"/>
        <v>0.40960000000000008</v>
      </c>
      <c r="R16" s="6">
        <f t="shared" si="13"/>
        <v>0.52200624999999989</v>
      </c>
      <c r="S16" s="6">
        <f t="shared" si="13"/>
        <v>0.65610000000000002</v>
      </c>
      <c r="T16" s="6">
        <f t="shared" si="13"/>
        <v>0.81450624999999988</v>
      </c>
    </row>
    <row r="17" spans="1:20" ht="17.399999999999999" customHeight="1" thickTop="1" x14ac:dyDescent="0.3">
      <c r="A17" s="10">
        <v>5</v>
      </c>
      <c r="B17" s="5">
        <v>0</v>
      </c>
      <c r="C17" s="5">
        <f t="shared" ref="C17:T17" si="14">_xlfn.BINOM.DIST(0,5,C2,FALSE)</f>
        <v>0.77378093749999999</v>
      </c>
      <c r="D17" s="5">
        <f t="shared" si="14"/>
        <v>0.59048999999999996</v>
      </c>
      <c r="E17" s="5">
        <f t="shared" si="14"/>
        <v>0.44370531250000006</v>
      </c>
      <c r="F17" s="5">
        <f t="shared" si="14"/>
        <v>0.32768000000000003</v>
      </c>
      <c r="G17" s="5">
        <f t="shared" si="14"/>
        <v>0.23730468750000006</v>
      </c>
      <c r="H17" s="5">
        <f t="shared" si="14"/>
        <v>0.16806999999999997</v>
      </c>
      <c r="I17" s="5">
        <f t="shared" si="14"/>
        <v>0.11602906249999997</v>
      </c>
      <c r="J17" s="5">
        <f t="shared" si="14"/>
        <v>7.7759999999999996E-2</v>
      </c>
      <c r="K17" s="5">
        <f t="shared" si="14"/>
        <v>3.125E-2</v>
      </c>
      <c r="L17" s="5">
        <f t="shared" si="14"/>
        <v>1.8452812499999988E-2</v>
      </c>
      <c r="M17" s="5">
        <f t="shared" si="14"/>
        <v>1.0240000000000008E-2</v>
      </c>
      <c r="N17" s="5">
        <f t="shared" si="14"/>
        <v>5.2521874999999956E-3</v>
      </c>
      <c r="O17" s="5">
        <f t="shared" si="14"/>
        <v>2.4300000000000012E-3</v>
      </c>
      <c r="P17" s="5">
        <f t="shared" si="14"/>
        <v>9.765625E-4</v>
      </c>
      <c r="Q17" s="5">
        <f t="shared" si="14"/>
        <v>3.2000000000000008E-4</v>
      </c>
      <c r="R17" s="5">
        <f t="shared" si="14"/>
        <v>7.5937500000000131E-5</v>
      </c>
      <c r="S17" s="5">
        <f t="shared" si="14"/>
        <v>9.9999999999999805E-6</v>
      </c>
      <c r="T17" s="5">
        <f t="shared" si="14"/>
        <v>3.1250000000000145E-7</v>
      </c>
    </row>
    <row r="18" spans="1:20" ht="17.399999999999999" customHeight="1" x14ac:dyDescent="0.3">
      <c r="A18" s="11"/>
      <c r="B18" s="3">
        <v>1</v>
      </c>
      <c r="C18" s="3">
        <f t="shared" ref="C18:T18" si="15">_xlfn.BINOM.DIST(1,5,C2,FALSE)</f>
        <v>0.2036265625</v>
      </c>
      <c r="D18" s="3">
        <f t="shared" si="15"/>
        <v>0.32805000000000001</v>
      </c>
      <c r="E18" s="3">
        <f t="shared" si="15"/>
        <v>0.3915046875</v>
      </c>
      <c r="F18" s="3">
        <f t="shared" si="15"/>
        <v>0.40959999999999996</v>
      </c>
      <c r="G18" s="3">
        <f t="shared" si="15"/>
        <v>0.3955078125</v>
      </c>
      <c r="H18" s="3">
        <f t="shared" si="15"/>
        <v>0.36014999999999997</v>
      </c>
      <c r="I18" s="3">
        <f t="shared" si="15"/>
        <v>0.31238593750000004</v>
      </c>
      <c r="J18" s="3">
        <f t="shared" si="15"/>
        <v>0.25919999999999999</v>
      </c>
      <c r="K18" s="3">
        <f t="shared" si="15"/>
        <v>0.15624999999999992</v>
      </c>
      <c r="L18" s="3">
        <f t="shared" si="15"/>
        <v>0.11276718750000002</v>
      </c>
      <c r="M18" s="3">
        <f t="shared" si="15"/>
        <v>7.6800000000000007E-2</v>
      </c>
      <c r="N18" s="3">
        <f t="shared" si="15"/>
        <v>4.8770312500000017E-2</v>
      </c>
      <c r="O18" s="3">
        <f t="shared" si="15"/>
        <v>2.8350000000000035E-2</v>
      </c>
      <c r="P18" s="3">
        <f t="shared" si="15"/>
        <v>1.4648437500000005E-2</v>
      </c>
      <c r="Q18" s="3">
        <f t="shared" si="15"/>
        <v>6.3999999999999968E-3</v>
      </c>
      <c r="R18" s="3">
        <f t="shared" si="15"/>
        <v>2.1515625000000016E-3</v>
      </c>
      <c r="S18" s="3">
        <f t="shared" si="15"/>
        <v>4.4999999999999983E-4</v>
      </c>
      <c r="T18" s="3">
        <f t="shared" si="15"/>
        <v>2.9687500000000108E-5</v>
      </c>
    </row>
    <row r="19" spans="1:20" ht="17.399999999999999" customHeight="1" x14ac:dyDescent="0.3">
      <c r="A19" s="11"/>
      <c r="B19" s="3">
        <v>2</v>
      </c>
      <c r="C19" s="3">
        <f t="shared" ref="C19:T19" si="16">_xlfn.BINOM.DIST(2,5,C2,FALSE)</f>
        <v>2.1434375000000016E-2</v>
      </c>
      <c r="D19" s="3">
        <f t="shared" si="16"/>
        <v>7.2899999999999979E-2</v>
      </c>
      <c r="E19" s="3">
        <f t="shared" si="16"/>
        <v>0.13817812500000001</v>
      </c>
      <c r="F19" s="3">
        <f t="shared" si="16"/>
        <v>0.20480000000000001</v>
      </c>
      <c r="G19" s="3">
        <f t="shared" si="16"/>
        <v>0.26367187499999994</v>
      </c>
      <c r="H19" s="3">
        <f>_xlfn.BINOM.DIST(2,5,H2,FALSE)</f>
        <v>0.30869999999999997</v>
      </c>
      <c r="I19" s="3">
        <f t="shared" si="16"/>
        <v>0.33641562499999994</v>
      </c>
      <c r="J19" s="3">
        <f t="shared" si="16"/>
        <v>0.34559999999999996</v>
      </c>
      <c r="K19" s="3">
        <f t="shared" si="16"/>
        <v>0.3125</v>
      </c>
      <c r="L19" s="3">
        <f t="shared" si="16"/>
        <v>0.275653125</v>
      </c>
      <c r="M19" s="3">
        <f t="shared" si="16"/>
        <v>0.23039999999999999</v>
      </c>
      <c r="N19" s="3">
        <f t="shared" si="16"/>
        <v>0.18114687500000004</v>
      </c>
      <c r="O19" s="3">
        <f t="shared" si="16"/>
        <v>0.13230000000000008</v>
      </c>
      <c r="P19" s="3">
        <f t="shared" si="16"/>
        <v>8.7890625000000042E-2</v>
      </c>
      <c r="Q19" s="3">
        <f t="shared" si="16"/>
        <v>5.1199999999999954E-2</v>
      </c>
      <c r="R19" s="3">
        <f t="shared" si="16"/>
        <v>2.4384375000000007E-2</v>
      </c>
      <c r="S19" s="3">
        <f t="shared" si="16"/>
        <v>8.0999999999999926E-3</v>
      </c>
      <c r="T19" s="3">
        <f t="shared" si="16"/>
        <v>1.1281250000000035E-3</v>
      </c>
    </row>
    <row r="20" spans="1:20" ht="17.399999999999999" customHeight="1" x14ac:dyDescent="0.3">
      <c r="A20" s="11"/>
      <c r="B20" s="3">
        <v>3</v>
      </c>
      <c r="C20" s="3">
        <f t="shared" ref="C20:T20" si="17">_xlfn.BINOM.DIST(3,5,C2,FALSE)</f>
        <v>1.1281249999999996E-3</v>
      </c>
      <c r="D20" s="3">
        <f t="shared" si="17"/>
        <v>8.0999999999999961E-3</v>
      </c>
      <c r="E20" s="3">
        <f t="shared" si="17"/>
        <v>2.4384375000000007E-2</v>
      </c>
      <c r="F20" s="3">
        <f t="shared" si="17"/>
        <v>5.1199999999999996E-2</v>
      </c>
      <c r="G20" s="3">
        <f t="shared" si="17"/>
        <v>8.7890625000000042E-2</v>
      </c>
      <c r="H20" s="3">
        <f t="shared" si="17"/>
        <v>0.13230000000000006</v>
      </c>
      <c r="I20" s="3">
        <f t="shared" si="17"/>
        <v>0.18114687500000004</v>
      </c>
      <c r="J20" s="3">
        <f t="shared" si="17"/>
        <v>0.23039999999999999</v>
      </c>
      <c r="K20" s="3">
        <f t="shared" si="17"/>
        <v>0.3125</v>
      </c>
      <c r="L20" s="3">
        <f t="shared" si="17"/>
        <v>0.33690937499999996</v>
      </c>
      <c r="M20" s="3">
        <f t="shared" si="17"/>
        <v>0.34559999999999996</v>
      </c>
      <c r="N20" s="3">
        <f t="shared" si="17"/>
        <v>0.33641562499999994</v>
      </c>
      <c r="O20" s="3">
        <f t="shared" si="17"/>
        <v>0.30869999999999997</v>
      </c>
      <c r="P20" s="3">
        <f t="shared" si="17"/>
        <v>0.26367187499999994</v>
      </c>
      <c r="Q20" s="3">
        <f t="shared" si="17"/>
        <v>0.20479999999999993</v>
      </c>
      <c r="R20" s="3">
        <f t="shared" si="17"/>
        <v>0.13817812500000007</v>
      </c>
      <c r="S20" s="3">
        <f t="shared" si="17"/>
        <v>7.2899999999999951E-2</v>
      </c>
      <c r="T20" s="3">
        <f t="shared" si="17"/>
        <v>2.1434375000000044E-2</v>
      </c>
    </row>
    <row r="21" spans="1:20" ht="17.399999999999999" customHeight="1" x14ac:dyDescent="0.3">
      <c r="A21" s="11"/>
      <c r="B21" s="3">
        <v>4</v>
      </c>
      <c r="C21" s="3">
        <f t="shared" ref="C21:T21" si="18">_xlfn.BINOM.DIST(4,5,C2,FALSE)</f>
        <v>2.9687500000000003E-5</v>
      </c>
      <c r="D21" s="3">
        <f t="shared" si="18"/>
        <v>4.5000000000000064E-4</v>
      </c>
      <c r="E21" s="3">
        <f t="shared" si="18"/>
        <v>2.1515624999999998E-3</v>
      </c>
      <c r="F21" s="3">
        <f t="shared" si="18"/>
        <v>6.4000000000000029E-3</v>
      </c>
      <c r="G21" s="3">
        <f t="shared" si="18"/>
        <v>1.4648437500000005E-2</v>
      </c>
      <c r="H21" s="3">
        <f t="shared" si="18"/>
        <v>2.8350000000000011E-2</v>
      </c>
      <c r="I21" s="3">
        <f t="shared" si="18"/>
        <v>4.8770312500000017E-2</v>
      </c>
      <c r="J21" s="3">
        <f t="shared" si="18"/>
        <v>7.6799999999999993E-2</v>
      </c>
      <c r="K21" s="3">
        <f t="shared" si="18"/>
        <v>0.15624999999999992</v>
      </c>
      <c r="L21" s="3">
        <f t="shared" si="18"/>
        <v>0.20588906249999994</v>
      </c>
      <c r="M21" s="3">
        <f t="shared" si="18"/>
        <v>0.25919999999999999</v>
      </c>
      <c r="N21" s="3">
        <f t="shared" si="18"/>
        <v>0.31238593750000004</v>
      </c>
      <c r="O21" s="3">
        <f t="shared" si="18"/>
        <v>0.36014999999999997</v>
      </c>
      <c r="P21" s="3">
        <f t="shared" si="18"/>
        <v>0.3955078125</v>
      </c>
      <c r="Q21" s="3">
        <f t="shared" si="18"/>
        <v>0.40959999999999996</v>
      </c>
      <c r="R21" s="3">
        <f t="shared" si="18"/>
        <v>0.3915046875</v>
      </c>
      <c r="S21" s="3">
        <f t="shared" si="18"/>
        <v>0.3280499999999999</v>
      </c>
      <c r="T21" s="3">
        <f t="shared" si="18"/>
        <v>0.20362656250000014</v>
      </c>
    </row>
    <row r="22" spans="1:20" ht="17.399999999999999" customHeight="1" thickBot="1" x14ac:dyDescent="0.35">
      <c r="A22" s="12"/>
      <c r="B22" s="6">
        <v>5</v>
      </c>
      <c r="C22" s="6">
        <f t="shared" ref="C22:T22" si="19">_xlfn.BINOM.DIST(5,5,C2,FALSE)</f>
        <v>3.1250000000000034E-7</v>
      </c>
      <c r="D22" s="6">
        <f t="shared" si="19"/>
        <v>1.0000000000000016E-5</v>
      </c>
      <c r="E22" s="6">
        <f t="shared" si="19"/>
        <v>7.5937500000000009E-5</v>
      </c>
      <c r="F22" s="6">
        <f t="shared" si="19"/>
        <v>3.2000000000000008E-4</v>
      </c>
      <c r="G22" s="6">
        <f t="shared" si="19"/>
        <v>9.765625E-4</v>
      </c>
      <c r="H22" s="6">
        <f t="shared" si="19"/>
        <v>2.429999999999999E-3</v>
      </c>
      <c r="I22" s="6">
        <f t="shared" si="19"/>
        <v>5.2521874999999956E-3</v>
      </c>
      <c r="J22" s="6">
        <f t="shared" si="19"/>
        <v>1.0240000000000008E-2</v>
      </c>
      <c r="K22" s="6">
        <f t="shared" si="19"/>
        <v>3.125E-2</v>
      </c>
      <c r="L22" s="6">
        <f t="shared" si="19"/>
        <v>5.0328437499999996E-2</v>
      </c>
      <c r="M22" s="6">
        <f t="shared" si="19"/>
        <v>7.7759999999999996E-2</v>
      </c>
      <c r="N22" s="6">
        <f t="shared" si="19"/>
        <v>0.11602906250000003</v>
      </c>
      <c r="O22" s="6">
        <f t="shared" si="19"/>
        <v>0.16806999999999994</v>
      </c>
      <c r="P22" s="6">
        <f t="shared" si="19"/>
        <v>0.23730468750000006</v>
      </c>
      <c r="Q22" s="6">
        <f t="shared" si="19"/>
        <v>0.32768000000000008</v>
      </c>
      <c r="R22" s="6">
        <f t="shared" si="19"/>
        <v>0.44370531249999995</v>
      </c>
      <c r="S22" s="6">
        <f t="shared" si="19"/>
        <v>0.59049000000000007</v>
      </c>
      <c r="T22" s="6">
        <f t="shared" si="19"/>
        <v>0.77378093749999977</v>
      </c>
    </row>
    <row r="23" spans="1:20" ht="17.399999999999999" customHeight="1" thickTop="1" x14ac:dyDescent="0.3">
      <c r="A23" s="10">
        <v>6</v>
      </c>
      <c r="B23" s="5">
        <v>0</v>
      </c>
      <c r="C23" s="5">
        <f>_xlfn.BINOM.DIST(0,6,C2,FALSE)</f>
        <v>0.73509189062500002</v>
      </c>
      <c r="D23" s="5">
        <f t="shared" ref="D23:T23" si="20">_xlfn.BINOM.DIST(0,6,D2,FALSE)</f>
        <v>0.53144100000000005</v>
      </c>
      <c r="E23" s="5">
        <f t="shared" si="20"/>
        <v>0.3771495156250001</v>
      </c>
      <c r="F23" s="5">
        <f t="shared" si="20"/>
        <v>0.26214399999999993</v>
      </c>
      <c r="G23" s="5">
        <f t="shared" si="20"/>
        <v>0.17797851562500003</v>
      </c>
      <c r="H23" s="5">
        <f t="shared" si="20"/>
        <v>0.117649</v>
      </c>
      <c r="I23" s="5">
        <f t="shared" si="20"/>
        <v>7.5418890624999999E-2</v>
      </c>
      <c r="J23" s="5">
        <f t="shared" si="20"/>
        <v>4.6655999999999989E-2</v>
      </c>
      <c r="K23" s="5">
        <f t="shared" si="20"/>
        <v>1.5625000000000007E-2</v>
      </c>
      <c r="L23" s="5">
        <f t="shared" si="20"/>
        <v>8.3037656249999939E-3</v>
      </c>
      <c r="M23" s="5">
        <f t="shared" si="20"/>
        <v>4.0960000000000024E-3</v>
      </c>
      <c r="N23" s="5">
        <f t="shared" si="20"/>
        <v>1.8382656249999983E-3</v>
      </c>
      <c r="O23" s="5">
        <f t="shared" si="20"/>
        <v>7.2900000000000037E-4</v>
      </c>
      <c r="P23" s="5">
        <f t="shared" si="20"/>
        <v>2.4414062500000016E-4</v>
      </c>
      <c r="Q23" s="5">
        <f t="shared" si="20"/>
        <v>6.3999999999999956E-5</v>
      </c>
      <c r="R23" s="5">
        <f t="shared" si="20"/>
        <v>1.1390625000000021E-5</v>
      </c>
      <c r="S23" s="5">
        <f t="shared" si="20"/>
        <v>9.9999999999999868E-7</v>
      </c>
      <c r="T23" s="5">
        <f t="shared" si="20"/>
        <v>1.5625000000000112E-8</v>
      </c>
    </row>
    <row r="24" spans="1:20" ht="17.399999999999999" customHeight="1" x14ac:dyDescent="0.3">
      <c r="A24" s="11"/>
      <c r="B24" s="3">
        <v>1</v>
      </c>
      <c r="C24" s="3">
        <f>_xlfn.BINOM.DIST(1,6,C2,FALSE)</f>
        <v>0.23213428125000005</v>
      </c>
      <c r="D24" s="3">
        <f t="shared" ref="D24:T24" si="21">_xlfn.BINOM.DIST(1,6,D2,FALSE)</f>
        <v>0.354294</v>
      </c>
      <c r="E24" s="3">
        <f t="shared" si="21"/>
        <v>0.39933478125000005</v>
      </c>
      <c r="F24" s="3">
        <f t="shared" si="21"/>
        <v>0.39321600000000001</v>
      </c>
      <c r="G24" s="3">
        <f t="shared" si="21"/>
        <v>0.35595703125</v>
      </c>
      <c r="H24" s="3">
        <f t="shared" si="21"/>
        <v>0.30252600000000002</v>
      </c>
      <c r="I24" s="3">
        <f t="shared" si="21"/>
        <v>0.24366103125000002</v>
      </c>
      <c r="J24" s="3">
        <f t="shared" si="21"/>
        <v>0.18662399999999996</v>
      </c>
      <c r="K24" s="3">
        <f t="shared" si="21"/>
        <v>9.375E-2</v>
      </c>
      <c r="L24" s="3">
        <f t="shared" si="21"/>
        <v>6.0894281249999987E-2</v>
      </c>
      <c r="M24" s="3">
        <f t="shared" si="21"/>
        <v>3.6864000000000022E-2</v>
      </c>
      <c r="N24" s="3">
        <f t="shared" si="21"/>
        <v>2.0483531249999982E-2</v>
      </c>
      <c r="O24" s="3">
        <f t="shared" si="21"/>
        <v>1.0206000000000015E-2</v>
      </c>
      <c r="P24" s="3">
        <f t="shared" si="21"/>
        <v>4.3945312499999957E-3</v>
      </c>
      <c r="Q24" s="3">
        <f t="shared" si="21"/>
        <v>1.5359999999999961E-3</v>
      </c>
      <c r="R24" s="3">
        <f t="shared" si="21"/>
        <v>3.8728125000000053E-4</v>
      </c>
      <c r="S24" s="3">
        <f t="shared" si="21"/>
        <v>5.3999999999999903E-5</v>
      </c>
      <c r="T24" s="3">
        <f t="shared" si="21"/>
        <v>1.7812500000000069E-6</v>
      </c>
    </row>
    <row r="25" spans="1:20" ht="17.399999999999999" customHeight="1" x14ac:dyDescent="0.3">
      <c r="A25" s="11"/>
      <c r="B25" s="3">
        <v>2</v>
      </c>
      <c r="C25" s="3">
        <f>_xlfn.BINOM.DIST(2,6,C2,FALSE)</f>
        <v>3.0543984375000006E-2</v>
      </c>
      <c r="D25" s="3">
        <f t="shared" ref="D25:T25" si="22">_xlfn.BINOM.DIST(2,6,D2,FALSE)</f>
        <v>9.8415000000000002E-2</v>
      </c>
      <c r="E25" s="3">
        <f t="shared" si="22"/>
        <v>0.17617710937500006</v>
      </c>
      <c r="F25" s="3">
        <f t="shared" si="22"/>
        <v>0.24575999999999998</v>
      </c>
      <c r="G25" s="3">
        <f t="shared" si="22"/>
        <v>0.29663085937500006</v>
      </c>
      <c r="H25" s="3">
        <f t="shared" si="22"/>
        <v>0.32413500000000006</v>
      </c>
      <c r="I25" s="3">
        <f t="shared" si="22"/>
        <v>0.32800523437500001</v>
      </c>
      <c r="J25" s="3">
        <f t="shared" si="22"/>
        <v>0.31103999999999998</v>
      </c>
      <c r="K25" s="3">
        <f t="shared" si="22"/>
        <v>0.23437500000000003</v>
      </c>
      <c r="L25" s="3">
        <f t="shared" si="22"/>
        <v>0.186065859375</v>
      </c>
      <c r="M25" s="3">
        <f t="shared" si="22"/>
        <v>0.13824000000000003</v>
      </c>
      <c r="N25" s="3">
        <f t="shared" si="22"/>
        <v>9.510210937499998E-2</v>
      </c>
      <c r="O25" s="3">
        <f t="shared" si="22"/>
        <v>5.9535000000000053E-2</v>
      </c>
      <c r="P25" s="3">
        <f t="shared" si="22"/>
        <v>3.2958984375000007E-2</v>
      </c>
      <c r="Q25" s="3">
        <f t="shared" si="22"/>
        <v>1.535999999999999E-2</v>
      </c>
      <c r="R25" s="3">
        <f t="shared" si="22"/>
        <v>5.4864843750000039E-3</v>
      </c>
      <c r="S25" s="3">
        <f t="shared" si="22"/>
        <v>1.2149999999999993E-3</v>
      </c>
      <c r="T25" s="3">
        <f t="shared" si="22"/>
        <v>8.4609375000000212E-5</v>
      </c>
    </row>
    <row r="26" spans="1:20" ht="17.399999999999999" customHeight="1" x14ac:dyDescent="0.3">
      <c r="A26" s="11"/>
      <c r="B26" s="3">
        <v>3</v>
      </c>
      <c r="C26" s="3">
        <f>_xlfn.BINOM.DIST(3,6,C2,FALSE)</f>
        <v>2.1434375000000008E-3</v>
      </c>
      <c r="D26" s="3">
        <f t="shared" ref="D26:T26" si="23">_xlfn.BINOM.DIST(3,6,D2,FALSE)</f>
        <v>1.4580000000000011E-2</v>
      </c>
      <c r="E26" s="3">
        <f t="shared" si="23"/>
        <v>4.1453437499999982E-2</v>
      </c>
      <c r="F26" s="3">
        <f t="shared" si="23"/>
        <v>8.1920000000000021E-2</v>
      </c>
      <c r="G26" s="3">
        <f t="shared" si="23"/>
        <v>0.13183593749999997</v>
      </c>
      <c r="H26" s="3">
        <f t="shared" si="23"/>
        <v>0.18522000000000002</v>
      </c>
      <c r="I26" s="3">
        <f t="shared" si="23"/>
        <v>0.23549093749999991</v>
      </c>
      <c r="J26" s="3">
        <f t="shared" si="23"/>
        <v>0.27648</v>
      </c>
      <c r="K26" s="3">
        <f t="shared" si="23"/>
        <v>0.31249999999999994</v>
      </c>
      <c r="L26" s="3">
        <f t="shared" si="23"/>
        <v>0.30321843749999994</v>
      </c>
      <c r="M26" s="3">
        <f t="shared" si="23"/>
        <v>0.27648</v>
      </c>
      <c r="N26" s="3">
        <f t="shared" si="23"/>
        <v>0.23549093749999991</v>
      </c>
      <c r="O26" s="3">
        <f t="shared" si="23"/>
        <v>0.18522</v>
      </c>
      <c r="P26" s="3">
        <f t="shared" si="23"/>
        <v>0.13183593749999997</v>
      </c>
      <c r="Q26" s="3">
        <f t="shared" si="23"/>
        <v>8.1919999999999951E-2</v>
      </c>
      <c r="R26" s="3">
        <f t="shared" si="23"/>
        <v>4.1453437500000016E-2</v>
      </c>
      <c r="S26" s="3">
        <f t="shared" si="23"/>
        <v>1.4579999999999999E-2</v>
      </c>
      <c r="T26" s="3">
        <f t="shared" si="23"/>
        <v>2.1434375000000025E-3</v>
      </c>
    </row>
    <row r="27" spans="1:20" ht="17.399999999999999" customHeight="1" x14ac:dyDescent="0.3">
      <c r="A27" s="11"/>
      <c r="B27" s="3">
        <v>4</v>
      </c>
      <c r="C27" s="3">
        <f>_xlfn.BINOM.DIST(4,6,C2,FALSE)</f>
        <v>8.4609375000000049E-5</v>
      </c>
      <c r="D27" s="3">
        <f t="shared" ref="D27:T27" si="24">_xlfn.BINOM.DIST(4,6,D2,FALSE)</f>
        <v>1.2150000000000012E-3</v>
      </c>
      <c r="E27" s="3">
        <f t="shared" si="24"/>
        <v>5.4864843750000039E-3</v>
      </c>
      <c r="F27" s="3">
        <f t="shared" si="24"/>
        <v>1.5359999999999997E-2</v>
      </c>
      <c r="G27" s="3">
        <f t="shared" si="24"/>
        <v>3.2958984375000007E-2</v>
      </c>
      <c r="H27" s="3">
        <f t="shared" si="24"/>
        <v>5.9535000000000025E-2</v>
      </c>
      <c r="I27" s="3">
        <f t="shared" si="24"/>
        <v>9.5102109374999966E-2</v>
      </c>
      <c r="J27" s="3">
        <f t="shared" si="24"/>
        <v>0.13824000000000003</v>
      </c>
      <c r="K27" s="3">
        <f t="shared" si="24"/>
        <v>0.23437500000000003</v>
      </c>
      <c r="L27" s="3">
        <f t="shared" si="24"/>
        <v>0.27795023437500005</v>
      </c>
      <c r="M27" s="3">
        <f t="shared" si="24"/>
        <v>0.31103999999999998</v>
      </c>
      <c r="N27" s="3">
        <f t="shared" si="24"/>
        <v>0.32800523437500001</v>
      </c>
      <c r="O27" s="3">
        <f t="shared" si="24"/>
        <v>0.32413500000000006</v>
      </c>
      <c r="P27" s="3">
        <f t="shared" si="24"/>
        <v>0.29663085937500006</v>
      </c>
      <c r="Q27" s="3">
        <f t="shared" si="24"/>
        <v>0.24575999999999998</v>
      </c>
      <c r="R27" s="3">
        <f t="shared" si="24"/>
        <v>0.17617710937500008</v>
      </c>
      <c r="S27" s="3">
        <f t="shared" si="24"/>
        <v>9.8414999999999989E-2</v>
      </c>
      <c r="T27" s="3">
        <f t="shared" si="24"/>
        <v>3.0543984375000048E-2</v>
      </c>
    </row>
    <row r="28" spans="1:20" ht="17.399999999999999" customHeight="1" x14ac:dyDescent="0.3">
      <c r="A28" s="11"/>
      <c r="B28" s="3">
        <v>5</v>
      </c>
      <c r="C28" s="3">
        <f>_xlfn.BINOM.DIST(5,6,C2,FALSE)</f>
        <v>1.7812500000000005E-6</v>
      </c>
      <c r="D28" s="3">
        <f t="shared" ref="D28:T28" si="25">_xlfn.BINOM.DIST(5,6,D2,FALSE)</f>
        <v>5.3999999999999998E-5</v>
      </c>
      <c r="E28" s="3">
        <f t="shared" si="25"/>
        <v>3.872812500000002E-4</v>
      </c>
      <c r="F28" s="3">
        <f t="shared" si="25"/>
        <v>1.536E-3</v>
      </c>
      <c r="G28" s="3">
        <f t="shared" si="25"/>
        <v>4.3945312499999957E-3</v>
      </c>
      <c r="H28" s="3">
        <f t="shared" si="25"/>
        <v>1.020600000000001E-2</v>
      </c>
      <c r="I28" s="3">
        <f t="shared" si="25"/>
        <v>2.0483531249999982E-2</v>
      </c>
      <c r="J28" s="3">
        <f t="shared" si="25"/>
        <v>3.6864000000000022E-2</v>
      </c>
      <c r="K28" s="3">
        <f t="shared" si="25"/>
        <v>9.375E-2</v>
      </c>
      <c r="L28" s="3">
        <f t="shared" si="25"/>
        <v>0.13588678125</v>
      </c>
      <c r="M28" s="3">
        <f t="shared" si="25"/>
        <v>0.18662399999999996</v>
      </c>
      <c r="N28" s="3">
        <f t="shared" si="25"/>
        <v>0.24366103125000002</v>
      </c>
      <c r="O28" s="3">
        <f t="shared" si="25"/>
        <v>0.30252599999999991</v>
      </c>
      <c r="P28" s="3">
        <f t="shared" si="25"/>
        <v>0.35595703125</v>
      </c>
      <c r="Q28" s="3">
        <f t="shared" si="25"/>
        <v>0.39321600000000007</v>
      </c>
      <c r="R28" s="3">
        <f t="shared" si="25"/>
        <v>0.39933478125000005</v>
      </c>
      <c r="S28" s="3">
        <f t="shared" si="25"/>
        <v>0.354294</v>
      </c>
      <c r="T28" s="3">
        <f t="shared" si="25"/>
        <v>0.23213428125000021</v>
      </c>
    </row>
    <row r="29" spans="1:20" ht="17.399999999999999" customHeight="1" thickBot="1" x14ac:dyDescent="0.35">
      <c r="A29" s="12"/>
      <c r="B29" s="6">
        <v>6</v>
      </c>
      <c r="C29" s="6">
        <f>_xlfn.BINOM.DIST(6,6,C2,FALSE)</f>
        <v>1.5624999999999999E-8</v>
      </c>
      <c r="D29" s="6">
        <f t="shared" ref="D29:T29" si="26">_xlfn.BINOM.DIST(6,6,D2,FALSE)</f>
        <v>1.0000000000000004E-6</v>
      </c>
      <c r="E29" s="6">
        <f t="shared" si="26"/>
        <v>1.1390625000000001E-5</v>
      </c>
      <c r="F29" s="6">
        <f t="shared" si="26"/>
        <v>6.4000000000000065E-5</v>
      </c>
      <c r="G29" s="6">
        <f t="shared" si="26"/>
        <v>2.4414062500000016E-4</v>
      </c>
      <c r="H29" s="6">
        <f t="shared" si="26"/>
        <v>7.2899999999999907E-4</v>
      </c>
      <c r="I29" s="6">
        <f t="shared" si="26"/>
        <v>1.8382656249999983E-3</v>
      </c>
      <c r="J29" s="6">
        <f t="shared" si="26"/>
        <v>4.0960000000000024E-3</v>
      </c>
      <c r="K29" s="6">
        <f t="shared" si="26"/>
        <v>1.5625000000000007E-2</v>
      </c>
      <c r="L29" s="6">
        <f t="shared" si="26"/>
        <v>2.7680640625000006E-2</v>
      </c>
      <c r="M29" s="6">
        <f t="shared" si="26"/>
        <v>4.6655999999999989E-2</v>
      </c>
      <c r="N29" s="6">
        <f t="shared" si="26"/>
        <v>7.5418890624999999E-2</v>
      </c>
      <c r="O29" s="6">
        <f t="shared" si="26"/>
        <v>0.11764899999999995</v>
      </c>
      <c r="P29" s="6">
        <f t="shared" si="26"/>
        <v>0.17797851562500003</v>
      </c>
      <c r="Q29" s="6">
        <f t="shared" si="26"/>
        <v>0.2621440000000001</v>
      </c>
      <c r="R29" s="6">
        <f t="shared" si="26"/>
        <v>0.37714951562499993</v>
      </c>
      <c r="S29" s="6">
        <f t="shared" si="26"/>
        <v>0.53144100000000005</v>
      </c>
      <c r="T29" s="6">
        <f t="shared" si="26"/>
        <v>0.7350918906249998</v>
      </c>
    </row>
    <row r="30" spans="1:20" ht="17.399999999999999" customHeight="1" thickTop="1" x14ac:dyDescent="0.3">
      <c r="A30" s="10">
        <v>7</v>
      </c>
      <c r="B30" s="5">
        <v>0</v>
      </c>
      <c r="C30" s="5">
        <f>_xlfn.BINOM.DIST(0,7,C2,FALSE)</f>
        <v>0.69833729609374995</v>
      </c>
      <c r="D30" s="5">
        <f t="shared" ref="D30:T30" si="27">_xlfn.BINOM.DIST(0,7,D2,FALSE)</f>
        <v>0.47829689999999997</v>
      </c>
      <c r="E30" s="5">
        <f t="shared" si="27"/>
        <v>0.32057708828125009</v>
      </c>
      <c r="F30" s="5">
        <f t="shared" si="27"/>
        <v>0.20971519999999996</v>
      </c>
      <c r="G30" s="5">
        <f t="shared" si="27"/>
        <v>0.13348388671875</v>
      </c>
      <c r="H30" s="5">
        <f t="shared" si="27"/>
        <v>8.2354299999999991E-2</v>
      </c>
      <c r="I30" s="5">
        <f t="shared" si="27"/>
        <v>4.902227890624998E-2</v>
      </c>
      <c r="J30" s="5">
        <f t="shared" si="27"/>
        <v>2.7993599999999987E-2</v>
      </c>
      <c r="K30" s="5">
        <f t="shared" si="27"/>
        <v>7.8125000000000017E-3</v>
      </c>
      <c r="L30" s="5">
        <f t="shared" si="27"/>
        <v>3.7366945312499985E-3</v>
      </c>
      <c r="M30" s="5">
        <f t="shared" si="27"/>
        <v>1.638400000000001E-3</v>
      </c>
      <c r="N30" s="5">
        <f t="shared" si="27"/>
        <v>6.4339296874999928E-4</v>
      </c>
      <c r="O30" s="5">
        <f t="shared" si="27"/>
        <v>2.1870000000000014E-4</v>
      </c>
      <c r="P30" s="5">
        <f t="shared" si="27"/>
        <v>6.1035156250000027E-5</v>
      </c>
      <c r="Q30" s="5">
        <f t="shared" si="27"/>
        <v>1.2799999999999977E-5</v>
      </c>
      <c r="R30" s="5">
        <f t="shared" si="27"/>
        <v>1.7085937500000032E-6</v>
      </c>
      <c r="S30" s="5">
        <f t="shared" si="27"/>
        <v>9.9999999999999943E-8</v>
      </c>
      <c r="T30" s="5">
        <f t="shared" si="27"/>
        <v>7.8125000000000596E-10</v>
      </c>
    </row>
    <row r="31" spans="1:20" ht="17.399999999999999" customHeight="1" x14ac:dyDescent="0.3">
      <c r="A31" s="11"/>
      <c r="B31" s="3">
        <v>1</v>
      </c>
      <c r="C31" s="3">
        <f>_xlfn.BINOM.DIST(1,7,C2,FALSE)</f>
        <v>0.25728216171875001</v>
      </c>
      <c r="D31" s="3">
        <f t="shared" ref="D31:T31" si="28">_xlfn.BINOM.DIST(1,7,D2,FALSE)</f>
        <v>0.37200870000000003</v>
      </c>
      <c r="E31" s="3">
        <f t="shared" si="28"/>
        <v>0.39600699140625001</v>
      </c>
      <c r="F31" s="3">
        <f t="shared" si="28"/>
        <v>0.36700159999999993</v>
      </c>
      <c r="G31" s="3">
        <f t="shared" si="28"/>
        <v>0.31146240234375006</v>
      </c>
      <c r="H31" s="3">
        <f t="shared" si="28"/>
        <v>0.24706289999999992</v>
      </c>
      <c r="I31" s="3">
        <f t="shared" si="28"/>
        <v>0.18477628203125007</v>
      </c>
      <c r="J31" s="3">
        <f t="shared" si="28"/>
        <v>0.13063680000000003</v>
      </c>
      <c r="K31" s="3">
        <f t="shared" si="28"/>
        <v>5.4687500000000049E-2</v>
      </c>
      <c r="L31" s="3">
        <f t="shared" si="28"/>
        <v>3.1969497656249977E-2</v>
      </c>
      <c r="M31" s="3">
        <f t="shared" si="28"/>
        <v>1.7203199999999991E-2</v>
      </c>
      <c r="N31" s="3">
        <f t="shared" si="28"/>
        <v>8.3641085937500026E-3</v>
      </c>
      <c r="O31" s="3">
        <f t="shared" si="28"/>
        <v>3.5721000000000056E-3</v>
      </c>
      <c r="P31" s="3">
        <f t="shared" si="28"/>
        <v>1.2817382812500002E-3</v>
      </c>
      <c r="Q31" s="3">
        <f t="shared" si="28"/>
        <v>3.5840000000000009E-4</v>
      </c>
      <c r="R31" s="3">
        <f t="shared" si="28"/>
        <v>6.7774218749999999E-5</v>
      </c>
      <c r="S31" s="3">
        <f t="shared" si="28"/>
        <v>6.3000000000000007E-6</v>
      </c>
      <c r="T31" s="3">
        <f t="shared" si="28"/>
        <v>1.0390625000000024E-7</v>
      </c>
    </row>
    <row r="32" spans="1:20" ht="17.399999999999999" customHeight="1" x14ac:dyDescent="0.3">
      <c r="A32" s="11"/>
      <c r="B32" s="3">
        <v>2</v>
      </c>
      <c r="C32" s="3">
        <f>_xlfn.BINOM.DIST(2,7,C2,FALSE)</f>
        <v>4.0623499218750039E-2</v>
      </c>
      <c r="D32" s="3">
        <f t="shared" ref="D32:T32" si="29">_xlfn.BINOM.DIST(2,7,D2,FALSE)</f>
        <v>0.12400290000000001</v>
      </c>
      <c r="E32" s="3">
        <f t="shared" si="29"/>
        <v>0.20965076015625</v>
      </c>
      <c r="F32" s="3">
        <f t="shared" si="29"/>
        <v>0.27525120000000008</v>
      </c>
      <c r="G32" s="3">
        <f t="shared" si="29"/>
        <v>0.31146240234375006</v>
      </c>
      <c r="H32" s="3">
        <f t="shared" si="29"/>
        <v>0.31765230000000005</v>
      </c>
      <c r="I32" s="3">
        <f t="shared" si="29"/>
        <v>0.29848476328125007</v>
      </c>
      <c r="J32" s="3">
        <f t="shared" si="29"/>
        <v>0.26127359999999999</v>
      </c>
      <c r="K32" s="3">
        <f t="shared" si="29"/>
        <v>0.16406250000000006</v>
      </c>
      <c r="L32" s="3">
        <f t="shared" si="29"/>
        <v>0.11722149140624993</v>
      </c>
      <c r="M32" s="3">
        <f t="shared" si="29"/>
        <v>7.7414400000000008E-2</v>
      </c>
      <c r="N32" s="3">
        <f t="shared" si="29"/>
        <v>4.660003359375002E-2</v>
      </c>
      <c r="O32" s="3">
        <f t="shared" si="29"/>
        <v>2.5004700000000043E-2</v>
      </c>
      <c r="P32" s="3">
        <f t="shared" si="29"/>
        <v>1.1535644531250009E-2</v>
      </c>
      <c r="Q32" s="3">
        <f t="shared" si="29"/>
        <v>4.3007999999999996E-3</v>
      </c>
      <c r="R32" s="3">
        <f t="shared" si="29"/>
        <v>1.152161718750001E-3</v>
      </c>
      <c r="S32" s="3">
        <f t="shared" si="29"/>
        <v>1.7009999999999988E-4</v>
      </c>
      <c r="T32" s="3">
        <f t="shared" si="29"/>
        <v>5.922656250000025E-6</v>
      </c>
    </row>
    <row r="33" spans="1:20" ht="17.399999999999999" customHeight="1" x14ac:dyDescent="0.3">
      <c r="A33" s="11"/>
      <c r="B33" s="3">
        <v>3</v>
      </c>
      <c r="C33" s="3">
        <f>_xlfn.BINOM.DIST(3,7,C2,FALSE)</f>
        <v>3.5634648437500001E-3</v>
      </c>
      <c r="D33" s="3">
        <f t="shared" ref="D33:T33" si="30">_xlfn.BINOM.DIST(3,7,D2,FALSE)</f>
        <v>2.2963500000000019E-2</v>
      </c>
      <c r="E33" s="3">
        <f t="shared" si="30"/>
        <v>6.1661988281250017E-2</v>
      </c>
      <c r="F33" s="3">
        <f t="shared" si="30"/>
        <v>0.11468799999999998</v>
      </c>
      <c r="G33" s="3">
        <f t="shared" si="30"/>
        <v>0.17303466796875006</v>
      </c>
      <c r="H33" s="3">
        <f t="shared" si="30"/>
        <v>0.22689450000000003</v>
      </c>
      <c r="I33" s="3">
        <f t="shared" si="30"/>
        <v>0.26787094140625001</v>
      </c>
      <c r="J33" s="3">
        <f t="shared" si="30"/>
        <v>0.29030400000000001</v>
      </c>
      <c r="K33" s="3">
        <f t="shared" si="30"/>
        <v>0.2734375</v>
      </c>
      <c r="L33" s="3">
        <f t="shared" si="30"/>
        <v>0.23878451953124993</v>
      </c>
      <c r="M33" s="3">
        <f t="shared" si="30"/>
        <v>0.19353600000000004</v>
      </c>
      <c r="N33" s="3">
        <f t="shared" si="30"/>
        <v>0.14423819921874997</v>
      </c>
      <c r="O33" s="3">
        <f t="shared" si="30"/>
        <v>9.7240500000000105E-2</v>
      </c>
      <c r="P33" s="3">
        <f t="shared" si="30"/>
        <v>5.7678222656250028E-2</v>
      </c>
      <c r="Q33" s="3">
        <f t="shared" si="30"/>
        <v>2.8671999999999986E-2</v>
      </c>
      <c r="R33" s="3">
        <f t="shared" si="30"/>
        <v>1.0881527343750006E-2</v>
      </c>
      <c r="S33" s="3">
        <f t="shared" si="30"/>
        <v>2.5514999999999995E-3</v>
      </c>
      <c r="T33" s="3">
        <f t="shared" si="30"/>
        <v>1.8755078125000071E-4</v>
      </c>
    </row>
    <row r="34" spans="1:20" ht="17.399999999999999" customHeight="1" x14ac:dyDescent="0.3">
      <c r="A34" s="11"/>
      <c r="B34" s="3">
        <v>4</v>
      </c>
      <c r="C34" s="3">
        <f>_xlfn.BINOM.DIST(4,7,C2,FALSE)</f>
        <v>1.8755078125000022E-4</v>
      </c>
      <c r="D34" s="3">
        <f t="shared" ref="D34:T34" si="31">_xlfn.BINOM.DIST(4,7,D2,FALSE)</f>
        <v>2.5515000000000017E-3</v>
      </c>
      <c r="E34" s="3">
        <f t="shared" si="31"/>
        <v>1.0881527343750001E-2</v>
      </c>
      <c r="F34" s="3">
        <f t="shared" si="31"/>
        <v>2.8671999999999986E-2</v>
      </c>
      <c r="G34" s="3">
        <f t="shared" si="31"/>
        <v>5.7678222656250028E-2</v>
      </c>
      <c r="H34" s="3">
        <f t="shared" si="31"/>
        <v>9.7240500000000063E-2</v>
      </c>
      <c r="I34" s="3">
        <f t="shared" si="31"/>
        <v>0.14423819921874997</v>
      </c>
      <c r="J34" s="3">
        <f t="shared" si="31"/>
        <v>0.19353600000000001</v>
      </c>
      <c r="K34" s="3">
        <f t="shared" si="31"/>
        <v>0.2734375</v>
      </c>
      <c r="L34" s="3">
        <f t="shared" si="31"/>
        <v>0.29184774609375003</v>
      </c>
      <c r="M34" s="3">
        <f t="shared" si="31"/>
        <v>0.29030400000000001</v>
      </c>
      <c r="N34" s="3">
        <f t="shared" si="31"/>
        <v>0.26787094140625001</v>
      </c>
      <c r="O34" s="3">
        <f t="shared" si="31"/>
        <v>0.22689450000000005</v>
      </c>
      <c r="P34" s="3">
        <f t="shared" si="31"/>
        <v>0.17303466796875006</v>
      </c>
      <c r="Q34" s="3">
        <f t="shared" si="31"/>
        <v>0.11468799999999996</v>
      </c>
      <c r="R34" s="3">
        <f t="shared" si="31"/>
        <v>6.1661988281250031E-2</v>
      </c>
      <c r="S34" s="3">
        <f t="shared" si="31"/>
        <v>2.2963500000000008E-2</v>
      </c>
      <c r="T34" s="3">
        <f t="shared" si="31"/>
        <v>3.5634648437500062E-3</v>
      </c>
    </row>
    <row r="35" spans="1:20" ht="17.399999999999999" customHeight="1" x14ac:dyDescent="0.3">
      <c r="A35" s="11"/>
      <c r="B35" s="3">
        <v>5</v>
      </c>
      <c r="C35" s="3">
        <f>_xlfn.BINOM.DIST(5,7,C2,FALSE)</f>
        <v>5.9226562500000139E-6</v>
      </c>
      <c r="D35" s="3">
        <f t="shared" ref="D35:T35" si="32">_xlfn.BINOM.DIST(5,7,D2,FALSE)</f>
        <v>1.7010000000000018E-4</v>
      </c>
      <c r="E35" s="3">
        <f t="shared" si="32"/>
        <v>1.1521617187500001E-3</v>
      </c>
      <c r="F35" s="3">
        <f t="shared" si="32"/>
        <v>4.3007999999999996E-3</v>
      </c>
      <c r="G35" s="3">
        <f t="shared" si="32"/>
        <v>1.1535644531250009E-2</v>
      </c>
      <c r="H35" s="3">
        <f t="shared" si="32"/>
        <v>2.5004699999999998E-2</v>
      </c>
      <c r="I35" s="3">
        <f t="shared" si="32"/>
        <v>4.660003359375002E-2</v>
      </c>
      <c r="J35" s="3">
        <f t="shared" si="32"/>
        <v>7.7414400000000008E-2</v>
      </c>
      <c r="K35" s="3">
        <f t="shared" si="32"/>
        <v>0.16406250000000008</v>
      </c>
      <c r="L35" s="3">
        <f t="shared" si="32"/>
        <v>0.21402168046875014</v>
      </c>
      <c r="M35" s="3">
        <f t="shared" si="32"/>
        <v>0.26127359999999999</v>
      </c>
      <c r="N35" s="3">
        <f t="shared" si="32"/>
        <v>0.29848476328125007</v>
      </c>
      <c r="O35" s="3">
        <f t="shared" si="32"/>
        <v>0.31765230000000005</v>
      </c>
      <c r="P35" s="3">
        <f t="shared" si="32"/>
        <v>0.31146240234375006</v>
      </c>
      <c r="Q35" s="3">
        <f t="shared" si="32"/>
        <v>0.27525119999999997</v>
      </c>
      <c r="R35" s="3">
        <f t="shared" si="32"/>
        <v>0.20965076015625006</v>
      </c>
      <c r="S35" s="3">
        <f t="shared" si="32"/>
        <v>0.12400290000000001</v>
      </c>
      <c r="T35" s="3">
        <f t="shared" si="32"/>
        <v>4.0623499218750074E-2</v>
      </c>
    </row>
    <row r="36" spans="1:20" ht="17.399999999999999" customHeight="1" x14ac:dyDescent="0.3">
      <c r="A36" s="11"/>
      <c r="B36" s="3">
        <v>6</v>
      </c>
      <c r="C36" s="3">
        <f>_xlfn.BINOM.DIST(6,7,C2,FALSE)</f>
        <v>1.0390625000000005E-7</v>
      </c>
      <c r="D36" s="3">
        <f t="shared" ref="D36:T36" si="33">_xlfn.BINOM.DIST(6,7,D2,FALSE)</f>
        <v>6.3000000000000117E-6</v>
      </c>
      <c r="E36" s="3">
        <f t="shared" si="33"/>
        <v>6.7774218750000121E-5</v>
      </c>
      <c r="F36" s="3">
        <f t="shared" si="33"/>
        <v>3.5840000000000042E-4</v>
      </c>
      <c r="G36" s="3">
        <f t="shared" si="33"/>
        <v>1.2817382812500002E-3</v>
      </c>
      <c r="H36" s="3">
        <f t="shared" si="33"/>
        <v>3.5721000000000056E-3</v>
      </c>
      <c r="I36" s="3">
        <f t="shared" si="33"/>
        <v>8.3641085937500026E-3</v>
      </c>
      <c r="J36" s="3">
        <f t="shared" si="33"/>
        <v>1.7203200000000002E-2</v>
      </c>
      <c r="K36" s="3">
        <f t="shared" si="33"/>
        <v>5.4687500000000049E-2</v>
      </c>
      <c r="L36" s="3">
        <f t="shared" si="33"/>
        <v>8.7194017968750023E-2</v>
      </c>
      <c r="M36" s="3">
        <f t="shared" si="33"/>
        <v>0.1306368</v>
      </c>
      <c r="N36" s="3">
        <f t="shared" si="33"/>
        <v>0.18477628203125004</v>
      </c>
      <c r="O36" s="3">
        <f t="shared" si="33"/>
        <v>0.24706289999999989</v>
      </c>
      <c r="P36" s="3">
        <f t="shared" si="33"/>
        <v>0.31146240234375006</v>
      </c>
      <c r="Q36" s="3">
        <f t="shared" si="33"/>
        <v>0.36700160000000004</v>
      </c>
      <c r="R36" s="3">
        <f t="shared" si="33"/>
        <v>0.39600699140625001</v>
      </c>
      <c r="S36" s="3">
        <f t="shared" si="33"/>
        <v>0.37200870000000003</v>
      </c>
      <c r="T36" s="3">
        <f t="shared" si="33"/>
        <v>0.25728216171875024</v>
      </c>
    </row>
    <row r="37" spans="1:20" ht="17.399999999999999" customHeight="1" thickBot="1" x14ac:dyDescent="0.35">
      <c r="A37" s="12"/>
      <c r="B37" s="6">
        <v>7</v>
      </c>
      <c r="C37" s="6">
        <f>_xlfn.BINOM.DIST(7,7,C2,FALSE)</f>
        <v>7.8125000000000038E-10</v>
      </c>
      <c r="D37" s="6">
        <f t="shared" ref="D37:T37" si="34">_xlfn.BINOM.DIST(7,7,D2,FALSE)</f>
        <v>1.0000000000000029E-7</v>
      </c>
      <c r="E37" s="6">
        <f t="shared" si="34"/>
        <v>1.70859375E-6</v>
      </c>
      <c r="F37" s="6">
        <f t="shared" si="34"/>
        <v>1.2799999999999999E-5</v>
      </c>
      <c r="G37" s="6">
        <f t="shared" si="34"/>
        <v>6.1035156250000027E-5</v>
      </c>
      <c r="H37" s="6">
        <f t="shared" si="34"/>
        <v>2.1869999999999976E-4</v>
      </c>
      <c r="I37" s="6">
        <f t="shared" si="34"/>
        <v>6.4339296874999928E-4</v>
      </c>
      <c r="J37" s="6">
        <f t="shared" si="34"/>
        <v>1.638400000000001E-3</v>
      </c>
      <c r="K37" s="6">
        <f t="shared" si="34"/>
        <v>7.8125000000000017E-3</v>
      </c>
      <c r="L37" s="6">
        <f t="shared" si="34"/>
        <v>1.5224352343750008E-2</v>
      </c>
      <c r="M37" s="6">
        <f t="shared" si="34"/>
        <v>2.7993599999999987E-2</v>
      </c>
      <c r="N37" s="6">
        <f t="shared" si="34"/>
        <v>4.9022278906250008E-2</v>
      </c>
      <c r="O37" s="6">
        <f t="shared" si="34"/>
        <v>8.2354299999999964E-2</v>
      </c>
      <c r="P37" s="6">
        <f t="shared" si="34"/>
        <v>0.13348388671875</v>
      </c>
      <c r="Q37" s="6">
        <f t="shared" si="34"/>
        <v>0.20971520000000007</v>
      </c>
      <c r="R37" s="6">
        <f t="shared" si="34"/>
        <v>0.32057708828124992</v>
      </c>
      <c r="S37" s="6">
        <f t="shared" si="34"/>
        <v>0.47829690000000008</v>
      </c>
      <c r="T37" s="6">
        <f t="shared" si="34"/>
        <v>0.69833729609374984</v>
      </c>
    </row>
    <row r="38" spans="1:20" ht="17.399999999999999" customHeight="1" thickTop="1" x14ac:dyDescent="0.3">
      <c r="A38" s="10">
        <v>8</v>
      </c>
      <c r="B38" s="5">
        <v>0</v>
      </c>
      <c r="C38" s="5">
        <f>_xlfn.BINOM.DIST(0,8,C2,FALSE)</f>
        <v>0.66342043128906247</v>
      </c>
      <c r="D38" s="5">
        <f t="shared" ref="D38:T38" si="35">_xlfn.BINOM.DIST(0,8,D2,FALSE)</f>
        <v>0.43046720999999999</v>
      </c>
      <c r="E38" s="5">
        <f t="shared" si="35"/>
        <v>0.27249052503906257</v>
      </c>
      <c r="F38" s="5">
        <f t="shared" si="35"/>
        <v>0.16777215999999998</v>
      </c>
      <c r="G38" s="5">
        <f t="shared" si="35"/>
        <v>0.10011291503906253</v>
      </c>
      <c r="H38" s="5">
        <f t="shared" si="35"/>
        <v>5.7648009999999993E-2</v>
      </c>
      <c r="I38" s="5">
        <f t="shared" si="35"/>
        <v>3.1864481289062496E-2</v>
      </c>
      <c r="J38" s="5">
        <f t="shared" si="35"/>
        <v>1.6796159999999994E-2</v>
      </c>
      <c r="K38" s="5">
        <f t="shared" si="35"/>
        <v>3.9062500000000009E-3</v>
      </c>
      <c r="L38" s="5">
        <f t="shared" si="35"/>
        <v>1.6815125390624984E-3</v>
      </c>
      <c r="M38" s="5">
        <f t="shared" si="35"/>
        <v>6.5536000000000034E-4</v>
      </c>
      <c r="N38" s="5">
        <f t="shared" si="35"/>
        <v>2.2518753906249973E-4</v>
      </c>
      <c r="O38" s="5">
        <f t="shared" si="35"/>
        <v>6.5610000000000044E-5</v>
      </c>
      <c r="P38" s="5">
        <f t="shared" si="35"/>
        <v>1.5258789062500007E-5</v>
      </c>
      <c r="Q38" s="5">
        <f t="shared" si="35"/>
        <v>2.5599999999999975E-6</v>
      </c>
      <c r="R38" s="5">
        <f t="shared" si="35"/>
        <v>2.5628906250000049E-7</v>
      </c>
      <c r="S38" s="5">
        <f t="shared" si="35"/>
        <v>9.999999999999982E-9</v>
      </c>
      <c r="T38" s="5">
        <f t="shared" si="35"/>
        <v>3.9062500000000324E-11</v>
      </c>
    </row>
    <row r="39" spans="1:20" ht="17.399999999999999" customHeight="1" x14ac:dyDescent="0.3">
      <c r="A39" s="11"/>
      <c r="B39" s="3">
        <v>1</v>
      </c>
      <c r="C39" s="3">
        <f>_xlfn.BINOM.DIST(1,8,C2,FALSE)</f>
        <v>0.27933491843750002</v>
      </c>
      <c r="D39" s="3">
        <f t="shared" ref="D39:T39" si="36">_xlfn.BINOM.DIST(1,8,D2,FALSE)</f>
        <v>0.38263752000000001</v>
      </c>
      <c r="E39" s="3">
        <f t="shared" si="36"/>
        <v>0.38469250593749998</v>
      </c>
      <c r="F39" s="3">
        <f t="shared" si="36"/>
        <v>0.33554432000000001</v>
      </c>
      <c r="G39" s="3">
        <f t="shared" si="36"/>
        <v>0.26696777343750006</v>
      </c>
      <c r="H39" s="3">
        <f t="shared" si="36"/>
        <v>0.19765031999999993</v>
      </c>
      <c r="I39" s="3">
        <f t="shared" si="36"/>
        <v>0.13726238093750004</v>
      </c>
      <c r="J39" s="3">
        <f t="shared" si="36"/>
        <v>8.957952000000001E-2</v>
      </c>
      <c r="K39" s="3">
        <f t="shared" si="36"/>
        <v>3.1249999999999993E-2</v>
      </c>
      <c r="L39" s="3">
        <f t="shared" si="36"/>
        <v>1.6441455937499998E-2</v>
      </c>
      <c r="M39" s="3">
        <f t="shared" si="36"/>
        <v>7.8643199999999993E-3</v>
      </c>
      <c r="N39" s="3">
        <f t="shared" si="36"/>
        <v>3.3456434375000016E-3</v>
      </c>
      <c r="O39" s="3">
        <f t="shared" si="36"/>
        <v>1.2247200000000023E-3</v>
      </c>
      <c r="P39" s="3">
        <f t="shared" si="36"/>
        <v>3.6621093749999978E-4</v>
      </c>
      <c r="Q39" s="3">
        <f t="shared" si="36"/>
        <v>8.1920000000000042E-5</v>
      </c>
      <c r="R39" s="3">
        <f t="shared" si="36"/>
        <v>1.1618437500000013E-5</v>
      </c>
      <c r="S39" s="3">
        <f t="shared" si="36"/>
        <v>7.1999999999999882E-7</v>
      </c>
      <c r="T39" s="3">
        <f t="shared" si="36"/>
        <v>5.9375000000000457E-9</v>
      </c>
    </row>
    <row r="40" spans="1:20" ht="17.399999999999999" customHeight="1" x14ac:dyDescent="0.3">
      <c r="A40" s="11"/>
      <c r="B40" s="3">
        <v>2</v>
      </c>
      <c r="C40" s="3">
        <f>_xlfn.BINOM.DIST(2,8,C2,FALSE)</f>
        <v>5.1456432343750025E-2</v>
      </c>
      <c r="D40" s="3">
        <f t="shared" ref="D40:T40" si="37">_xlfn.BINOM.DIST(2,8,D2,FALSE)</f>
        <v>0.14880347999999999</v>
      </c>
      <c r="E40" s="3">
        <f t="shared" si="37"/>
        <v>0.23760419484375003</v>
      </c>
      <c r="F40" s="3">
        <f t="shared" si="37"/>
        <v>0.29360128000000002</v>
      </c>
      <c r="G40" s="3">
        <f t="shared" si="37"/>
        <v>0.31146240234375</v>
      </c>
      <c r="H40" s="3">
        <f t="shared" si="37"/>
        <v>0.29647547999999996</v>
      </c>
      <c r="I40" s="3">
        <f t="shared" si="37"/>
        <v>0.25868679484375007</v>
      </c>
      <c r="J40" s="3">
        <f t="shared" si="37"/>
        <v>0.20901887999999993</v>
      </c>
      <c r="K40" s="3">
        <f t="shared" si="37"/>
        <v>0.10937500000000006</v>
      </c>
      <c r="L40" s="3">
        <f t="shared" si="37"/>
        <v>7.0332894843749993E-2</v>
      </c>
      <c r="M40" s="3">
        <f t="shared" si="37"/>
        <v>4.1287680000000021E-2</v>
      </c>
      <c r="N40" s="3">
        <f t="shared" si="37"/>
        <v>2.1746682343750011E-2</v>
      </c>
      <c r="O40" s="3">
        <f t="shared" si="37"/>
        <v>1.0001880000000017E-2</v>
      </c>
      <c r="P40" s="3">
        <f t="shared" si="37"/>
        <v>3.8452148437500017E-3</v>
      </c>
      <c r="Q40" s="3">
        <f t="shared" si="37"/>
        <v>1.1468799999999986E-3</v>
      </c>
      <c r="R40" s="3">
        <f t="shared" si="37"/>
        <v>2.3043234375000018E-4</v>
      </c>
      <c r="S40" s="3">
        <f t="shared" si="37"/>
        <v>2.2679999999999935E-5</v>
      </c>
      <c r="T40" s="3">
        <f t="shared" si="37"/>
        <v>3.9484375000000212E-7</v>
      </c>
    </row>
    <row r="41" spans="1:20" ht="17.399999999999999" customHeight="1" x14ac:dyDescent="0.3">
      <c r="A41" s="11"/>
      <c r="B41" s="3">
        <v>3</v>
      </c>
      <c r="C41" s="3">
        <f>_xlfn.BINOM.DIST(3,8,C2,FALSE)</f>
        <v>5.4164665625000032E-3</v>
      </c>
      <c r="D41" s="3">
        <f t="shared" ref="D41:T41" si="38">_xlfn.BINOM.DIST(3,8,D2,FALSE)</f>
        <v>3.306744000000001E-2</v>
      </c>
      <c r="E41" s="3">
        <f t="shared" si="38"/>
        <v>8.3860304062499988E-2</v>
      </c>
      <c r="F41" s="3">
        <f t="shared" si="38"/>
        <v>0.14680063999999998</v>
      </c>
      <c r="G41" s="3">
        <f t="shared" si="38"/>
        <v>0.20764160156250003</v>
      </c>
      <c r="H41" s="3">
        <f t="shared" si="38"/>
        <v>0.25412183999999999</v>
      </c>
      <c r="I41" s="3">
        <f t="shared" si="38"/>
        <v>0.27858577906249998</v>
      </c>
      <c r="J41" s="3">
        <f t="shared" si="38"/>
        <v>0.27869184000000002</v>
      </c>
      <c r="K41" s="3">
        <f t="shared" si="38"/>
        <v>0.21875</v>
      </c>
      <c r="L41" s="3">
        <f t="shared" si="38"/>
        <v>0.17192485406249994</v>
      </c>
      <c r="M41" s="3">
        <f t="shared" si="38"/>
        <v>0.12386303999999998</v>
      </c>
      <c r="N41" s="3">
        <f t="shared" si="38"/>
        <v>8.0773391562500005E-2</v>
      </c>
      <c r="O41" s="3">
        <f t="shared" si="38"/>
        <v>4.6675440000000033E-2</v>
      </c>
      <c r="P41" s="3">
        <f t="shared" si="38"/>
        <v>2.3071289062499986E-2</v>
      </c>
      <c r="Q41" s="3">
        <f t="shared" si="38"/>
        <v>9.1750399999999937E-3</v>
      </c>
      <c r="R41" s="3">
        <f t="shared" si="38"/>
        <v>2.6115665625000028E-3</v>
      </c>
      <c r="S41" s="3">
        <f t="shared" si="38"/>
        <v>4.0823999999999928E-4</v>
      </c>
      <c r="T41" s="3">
        <f t="shared" si="38"/>
        <v>1.5004062500000047E-5</v>
      </c>
    </row>
    <row r="42" spans="1:20" ht="17.399999999999999" customHeight="1" x14ac:dyDescent="0.3">
      <c r="A42" s="11"/>
      <c r="B42" s="3">
        <v>4</v>
      </c>
      <c r="C42" s="3">
        <f>_xlfn.BINOM.DIST(4,8,C2,FALSE)</f>
        <v>3.5634648437499975E-4</v>
      </c>
      <c r="D42" s="3">
        <f t="shared" ref="D42:T42" si="39">_xlfn.BINOM.DIST(4,8,D2,FALSE)</f>
        <v>4.5927000000000025E-3</v>
      </c>
      <c r="E42" s="3">
        <f t="shared" si="39"/>
        <v>1.8498596484374987E-2</v>
      </c>
      <c r="F42" s="3">
        <f t="shared" si="39"/>
        <v>4.5875199999999984E-2</v>
      </c>
      <c r="G42" s="3">
        <f t="shared" si="39"/>
        <v>8.6517333984375E-2</v>
      </c>
      <c r="H42" s="3">
        <f t="shared" si="39"/>
        <v>0.1361367</v>
      </c>
      <c r="I42" s="3">
        <f t="shared" si="39"/>
        <v>0.18750965898437502</v>
      </c>
      <c r="J42" s="3">
        <f t="shared" si="39"/>
        <v>0.23224320000000001</v>
      </c>
      <c r="K42" s="3">
        <f t="shared" si="39"/>
        <v>0.27343750000000006</v>
      </c>
      <c r="L42" s="3">
        <f t="shared" si="39"/>
        <v>0.26266297148437501</v>
      </c>
      <c r="M42" s="3">
        <f t="shared" si="39"/>
        <v>0.23224320000000001</v>
      </c>
      <c r="N42" s="3">
        <f t="shared" si="39"/>
        <v>0.18750965898437502</v>
      </c>
      <c r="O42" s="3">
        <f t="shared" si="39"/>
        <v>0.1361367</v>
      </c>
      <c r="P42" s="3">
        <f t="shared" si="39"/>
        <v>8.6517333984375E-2</v>
      </c>
      <c r="Q42" s="3">
        <f t="shared" si="39"/>
        <v>4.5875199999999977E-2</v>
      </c>
      <c r="R42" s="3">
        <f t="shared" si="39"/>
        <v>1.8498596484375004E-2</v>
      </c>
      <c r="S42" s="3">
        <f t="shared" si="39"/>
        <v>4.592699999999999E-3</v>
      </c>
      <c r="T42" s="3">
        <f t="shared" si="39"/>
        <v>3.5634648437500105E-4</v>
      </c>
    </row>
    <row r="43" spans="1:20" ht="17.399999999999999" customHeight="1" x14ac:dyDescent="0.3">
      <c r="A43" s="11"/>
      <c r="B43" s="3">
        <v>5</v>
      </c>
      <c r="C43" s="3">
        <f>_xlfn.BINOM.DIST(5,8,C2,FALSE)</f>
        <v>1.5004062499999995E-5</v>
      </c>
      <c r="D43" s="3">
        <f t="shared" ref="D43:T43" si="40">_xlfn.BINOM.DIST(5,8,D2,FALSE)</f>
        <v>4.0823999999999966E-4</v>
      </c>
      <c r="E43" s="3">
        <f t="shared" si="40"/>
        <v>2.6115665625000006E-3</v>
      </c>
      <c r="F43" s="3">
        <f t="shared" si="40"/>
        <v>9.1750399999999989E-3</v>
      </c>
      <c r="G43" s="3">
        <f t="shared" si="40"/>
        <v>2.3071289062499986E-2</v>
      </c>
      <c r="H43" s="3">
        <f t="shared" si="40"/>
        <v>4.6675439999999992E-2</v>
      </c>
      <c r="I43" s="3">
        <f t="shared" si="40"/>
        <v>8.0773391562500005E-2</v>
      </c>
      <c r="J43" s="3">
        <f t="shared" si="40"/>
        <v>0.12386303999999998</v>
      </c>
      <c r="K43" s="3">
        <f t="shared" si="40"/>
        <v>0.21875</v>
      </c>
      <c r="L43" s="3">
        <f t="shared" si="40"/>
        <v>0.25682601656249998</v>
      </c>
      <c r="M43" s="3">
        <f t="shared" si="40"/>
        <v>0.27869184000000002</v>
      </c>
      <c r="N43" s="3">
        <f t="shared" si="40"/>
        <v>0.27858577906249998</v>
      </c>
      <c r="O43" s="3">
        <f t="shared" si="40"/>
        <v>0.25412184000000004</v>
      </c>
      <c r="P43" s="3">
        <f t="shared" si="40"/>
        <v>0.20764160156250003</v>
      </c>
      <c r="Q43" s="3">
        <f t="shared" si="40"/>
        <v>0.14680063999999987</v>
      </c>
      <c r="R43" s="3">
        <f t="shared" si="40"/>
        <v>8.3860304062500043E-2</v>
      </c>
      <c r="S43" s="3">
        <f t="shared" si="40"/>
        <v>3.3067439999999983E-2</v>
      </c>
      <c r="T43" s="3">
        <f t="shared" si="40"/>
        <v>5.4164665625000101E-3</v>
      </c>
    </row>
    <row r="44" spans="1:20" ht="17.399999999999999" customHeight="1" x14ac:dyDescent="0.3">
      <c r="A44" s="11"/>
      <c r="B44" s="3">
        <v>6</v>
      </c>
      <c r="C44" s="3">
        <f>_xlfn.BINOM.DIST(6,8,C2,FALSE)</f>
        <v>3.9484375000000075E-7</v>
      </c>
      <c r="D44" s="3">
        <f t="shared" ref="D44:T44" si="41">_xlfn.BINOM.DIST(6,8,D2,FALSE)</f>
        <v>2.2680000000000057E-5</v>
      </c>
      <c r="E44" s="3">
        <f t="shared" si="41"/>
        <v>2.3043234375000039E-4</v>
      </c>
      <c r="F44" s="3">
        <f t="shared" si="41"/>
        <v>1.1468800000000005E-3</v>
      </c>
      <c r="G44" s="3">
        <f t="shared" si="41"/>
        <v>3.8452148437500017E-3</v>
      </c>
      <c r="H44" s="3">
        <f t="shared" si="41"/>
        <v>1.0001879999999999E-2</v>
      </c>
      <c r="I44" s="3">
        <f t="shared" si="41"/>
        <v>2.1746682343750011E-2</v>
      </c>
      <c r="J44" s="3">
        <f t="shared" si="41"/>
        <v>4.1287680000000021E-2</v>
      </c>
      <c r="K44" s="3">
        <f t="shared" si="41"/>
        <v>0.10937500000000006</v>
      </c>
      <c r="L44" s="3">
        <f t="shared" si="41"/>
        <v>0.15694923234375002</v>
      </c>
      <c r="M44" s="3">
        <f t="shared" si="41"/>
        <v>0.20901887999999993</v>
      </c>
      <c r="N44" s="3">
        <f t="shared" si="41"/>
        <v>0.25868679484375007</v>
      </c>
      <c r="O44" s="3">
        <f t="shared" si="41"/>
        <v>0.29647547999999996</v>
      </c>
      <c r="P44" s="3">
        <f t="shared" si="41"/>
        <v>0.31146240234375</v>
      </c>
      <c r="Q44" s="3">
        <f t="shared" si="41"/>
        <v>0.29360127999999996</v>
      </c>
      <c r="R44" s="3">
        <f t="shared" si="41"/>
        <v>0.23760419484375003</v>
      </c>
      <c r="S44" s="3">
        <f t="shared" si="41"/>
        <v>0.14880347999999999</v>
      </c>
      <c r="T44" s="3">
        <f t="shared" si="41"/>
        <v>5.1456432343750087E-2</v>
      </c>
    </row>
    <row r="45" spans="1:20" ht="17.399999999999999" customHeight="1" x14ac:dyDescent="0.3">
      <c r="A45" s="11"/>
      <c r="B45" s="3">
        <v>7</v>
      </c>
      <c r="C45" s="3">
        <f>_xlfn.BINOM.DIST(7,8,C2,FALSE)</f>
        <v>5.937499999999982E-9</v>
      </c>
      <c r="D45" s="3">
        <f t="shared" ref="D45:T45" si="42">_xlfn.BINOM.DIST(7,8,D2,FALSE)</f>
        <v>7.1999999999999882E-7</v>
      </c>
      <c r="E45" s="3">
        <f t="shared" si="42"/>
        <v>1.1618437499999993E-5</v>
      </c>
      <c r="F45" s="3">
        <f t="shared" si="42"/>
        <v>8.1920000000000042E-5</v>
      </c>
      <c r="G45" s="3">
        <f t="shared" si="42"/>
        <v>3.6621093749999978E-4</v>
      </c>
      <c r="H45" s="3">
        <f t="shared" si="42"/>
        <v>1.224719999999999E-3</v>
      </c>
      <c r="I45" s="3">
        <f t="shared" si="42"/>
        <v>3.3456434374999986E-3</v>
      </c>
      <c r="J45" s="3">
        <f t="shared" si="42"/>
        <v>7.8643199999999958E-3</v>
      </c>
      <c r="K45" s="3">
        <f t="shared" si="42"/>
        <v>3.1250000000000007E-2</v>
      </c>
      <c r="L45" s="3">
        <f t="shared" si="42"/>
        <v>5.4807668437500019E-2</v>
      </c>
      <c r="M45" s="3">
        <f t="shared" si="42"/>
        <v>8.9579520000000037E-2</v>
      </c>
      <c r="N45" s="3">
        <f t="shared" si="42"/>
        <v>0.13726238093750004</v>
      </c>
      <c r="O45" s="3">
        <f t="shared" si="42"/>
        <v>0.19765031999999993</v>
      </c>
      <c r="P45" s="3">
        <f t="shared" si="42"/>
        <v>0.26696777343750006</v>
      </c>
      <c r="Q45" s="3">
        <f t="shared" si="42"/>
        <v>0.33554432000000006</v>
      </c>
      <c r="R45" s="3">
        <f t="shared" si="42"/>
        <v>0.38469250593749998</v>
      </c>
      <c r="S45" s="3">
        <f t="shared" si="42"/>
        <v>0.38263751999999995</v>
      </c>
      <c r="T45" s="3">
        <f t="shared" si="42"/>
        <v>0.27933491843750019</v>
      </c>
    </row>
    <row r="46" spans="1:20" ht="17.399999999999999" customHeight="1" thickBot="1" x14ac:dyDescent="0.35">
      <c r="A46" s="12"/>
      <c r="B46" s="6">
        <v>8</v>
      </c>
      <c r="C46" s="6">
        <f>_xlfn.BINOM.DIST(8,8,C2,FALSE)</f>
        <v>3.9062500000000046E-11</v>
      </c>
      <c r="D46" s="6">
        <f t="shared" ref="D46:T46" si="43">_xlfn.BINOM.DIST(8,8,D2,FALSE)</f>
        <v>1.0000000000000018E-8</v>
      </c>
      <c r="E46" s="6">
        <f t="shared" si="43"/>
        <v>2.5628906250000001E-7</v>
      </c>
      <c r="F46" s="6">
        <f t="shared" si="43"/>
        <v>2.5600000000000017E-6</v>
      </c>
      <c r="G46" s="6">
        <f t="shared" si="43"/>
        <v>1.5258789062500007E-5</v>
      </c>
      <c r="H46" s="6">
        <f t="shared" si="43"/>
        <v>6.5609999999999936E-5</v>
      </c>
      <c r="I46" s="6">
        <f t="shared" si="43"/>
        <v>2.2518753906249973E-4</v>
      </c>
      <c r="J46" s="6">
        <f t="shared" si="43"/>
        <v>6.5536000000000034E-4</v>
      </c>
      <c r="K46" s="6">
        <f t="shared" si="43"/>
        <v>3.9062500000000009E-3</v>
      </c>
      <c r="L46" s="6">
        <f t="shared" si="43"/>
        <v>8.3733937890625026E-3</v>
      </c>
      <c r="M46" s="6">
        <f t="shared" si="43"/>
        <v>1.6796159999999994E-2</v>
      </c>
      <c r="N46" s="6">
        <f t="shared" si="43"/>
        <v>3.186448128906251E-2</v>
      </c>
      <c r="O46" s="6">
        <f t="shared" si="43"/>
        <v>5.7648009999999972E-2</v>
      </c>
      <c r="P46" s="6">
        <f t="shared" si="43"/>
        <v>0.10011291503906253</v>
      </c>
      <c r="Q46" s="6">
        <f t="shared" si="43"/>
        <v>0.16777216000000006</v>
      </c>
      <c r="R46" s="6">
        <f t="shared" si="43"/>
        <v>0.27249052503906246</v>
      </c>
      <c r="S46" s="6">
        <f t="shared" si="43"/>
        <v>0.43046721000000004</v>
      </c>
      <c r="T46" s="6">
        <f t="shared" si="43"/>
        <v>0.66342043128906225</v>
      </c>
    </row>
    <row r="47" spans="1:20" ht="17.399999999999999" customHeight="1" thickTop="1" x14ac:dyDescent="0.3">
      <c r="A47" s="1"/>
    </row>
  </sheetData>
  <mergeCells count="11">
    <mergeCell ref="A12:A16"/>
    <mergeCell ref="A17:A22"/>
    <mergeCell ref="A23:A29"/>
    <mergeCell ref="A30:A37"/>
    <mergeCell ref="A38:A46"/>
    <mergeCell ref="A8:A11"/>
    <mergeCell ref="C1:T1"/>
    <mergeCell ref="A1:A2"/>
    <mergeCell ref="B1:B2"/>
    <mergeCell ref="A3:A4"/>
    <mergeCell ref="A5:A7"/>
  </mergeCells>
  <pageMargins left="0.70866141732283472" right="0.70866141732283472" top="0.74803149606299213" bottom="0.74803149606299213" header="0.31496062992125984" footer="0.31496062992125984"/>
  <pageSetup scale="5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98EB-AB17-4917-9156-8774C8B5411A}">
  <dimension ref="A1:CW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88671875" defaultRowHeight="20.399999999999999" customHeight="1" x14ac:dyDescent="0.3"/>
  <cols>
    <col min="1" max="1" width="7.5546875" style="1" customWidth="1"/>
    <col min="2" max="16384" width="11.88671875" style="1"/>
  </cols>
  <sheetData>
    <row r="1" spans="1:101" s="2" customFormat="1" ht="20.399999999999999" customHeight="1" x14ac:dyDescent="0.3">
      <c r="A1" s="7" t="s">
        <v>3</v>
      </c>
      <c r="B1" s="3">
        <v>0.1</v>
      </c>
      <c r="C1" s="3">
        <v>0.2</v>
      </c>
      <c r="D1" s="3">
        <v>0.3</v>
      </c>
      <c r="E1" s="3">
        <v>0.4</v>
      </c>
      <c r="F1" s="3">
        <v>0.5</v>
      </c>
      <c r="G1" s="3">
        <v>0.6</v>
      </c>
      <c r="H1" s="3">
        <v>0.7</v>
      </c>
      <c r="I1" s="3">
        <v>0.8</v>
      </c>
      <c r="J1" s="3">
        <v>0.9</v>
      </c>
      <c r="K1" s="3">
        <v>1</v>
      </c>
      <c r="L1" s="3">
        <v>1.1000000000000001</v>
      </c>
      <c r="M1" s="3">
        <v>1.2</v>
      </c>
      <c r="N1" s="3">
        <v>1.3</v>
      </c>
      <c r="O1" s="3">
        <v>1.4</v>
      </c>
      <c r="P1" s="3">
        <v>1.5</v>
      </c>
      <c r="Q1" s="3">
        <v>1.6</v>
      </c>
      <c r="R1" s="3">
        <v>1.7</v>
      </c>
      <c r="S1" s="3">
        <v>1.8</v>
      </c>
      <c r="T1" s="3">
        <v>1.9</v>
      </c>
      <c r="U1" s="3">
        <v>2</v>
      </c>
      <c r="V1" s="3">
        <v>2.1</v>
      </c>
      <c r="W1" s="3">
        <v>2.2000000000000002</v>
      </c>
      <c r="X1" s="3">
        <v>2.2999999999999998</v>
      </c>
      <c r="Y1" s="3">
        <v>2.4</v>
      </c>
      <c r="Z1" s="3">
        <v>2.5</v>
      </c>
      <c r="AA1" s="3">
        <v>2.6</v>
      </c>
      <c r="AB1" s="3">
        <v>2.7</v>
      </c>
      <c r="AC1" s="3">
        <v>2.8</v>
      </c>
      <c r="AD1" s="3">
        <v>2.9</v>
      </c>
      <c r="AE1" s="3">
        <v>3</v>
      </c>
      <c r="AF1" s="3">
        <v>3.1</v>
      </c>
      <c r="AG1" s="3">
        <v>3.2</v>
      </c>
      <c r="AH1" s="3">
        <v>3.3</v>
      </c>
      <c r="AI1" s="3">
        <v>3.4</v>
      </c>
      <c r="AJ1" s="3">
        <v>3.5</v>
      </c>
      <c r="AK1" s="3">
        <v>3.6</v>
      </c>
      <c r="AL1" s="3">
        <v>3.7</v>
      </c>
      <c r="AM1" s="3">
        <v>3.8</v>
      </c>
      <c r="AN1" s="3">
        <v>3.9</v>
      </c>
      <c r="AO1" s="3">
        <v>4</v>
      </c>
      <c r="AP1" s="3">
        <v>4.0999999999999996</v>
      </c>
      <c r="AQ1" s="3">
        <v>4.2</v>
      </c>
      <c r="AR1" s="3">
        <v>4.3</v>
      </c>
      <c r="AS1" s="3">
        <v>4.4000000000000004</v>
      </c>
      <c r="AT1" s="3">
        <v>4.5</v>
      </c>
      <c r="AU1" s="3">
        <v>4.5999999999999996</v>
      </c>
      <c r="AV1" s="3">
        <v>4.7</v>
      </c>
      <c r="AW1" s="3">
        <v>4.8</v>
      </c>
      <c r="AX1" s="3">
        <v>4.9000000000000004</v>
      </c>
      <c r="AY1" s="3">
        <v>5</v>
      </c>
      <c r="AZ1" s="3">
        <v>5.0999999999999996</v>
      </c>
      <c r="BA1" s="3">
        <v>5.2</v>
      </c>
      <c r="BB1" s="3">
        <v>5.3</v>
      </c>
      <c r="BC1" s="3">
        <v>5.4</v>
      </c>
      <c r="BD1" s="3">
        <v>5.5</v>
      </c>
      <c r="BE1" s="3">
        <v>5.6</v>
      </c>
      <c r="BF1" s="3">
        <v>5.7</v>
      </c>
      <c r="BG1" s="3">
        <v>5.8</v>
      </c>
      <c r="BH1" s="3">
        <v>5.9</v>
      </c>
      <c r="BI1" s="3">
        <v>6</v>
      </c>
      <c r="BJ1" s="3">
        <v>6.1</v>
      </c>
      <c r="BK1" s="3">
        <v>6.2</v>
      </c>
      <c r="BL1" s="3">
        <v>6.3</v>
      </c>
      <c r="BM1" s="3">
        <v>6.4</v>
      </c>
      <c r="BN1" s="3">
        <v>6.5</v>
      </c>
      <c r="BO1" s="3">
        <v>6.6</v>
      </c>
      <c r="BP1" s="3">
        <v>6.7</v>
      </c>
      <c r="BQ1" s="3">
        <v>6.8</v>
      </c>
      <c r="BR1" s="3">
        <v>6.9</v>
      </c>
      <c r="BS1" s="3">
        <v>7</v>
      </c>
      <c r="BT1" s="3">
        <v>7.1</v>
      </c>
      <c r="BU1" s="3">
        <v>7.2</v>
      </c>
      <c r="BV1" s="3">
        <v>7.3</v>
      </c>
      <c r="BW1" s="3">
        <v>7.4000000000000101</v>
      </c>
      <c r="BX1" s="3">
        <v>7.5</v>
      </c>
      <c r="BY1" s="3">
        <v>7.6</v>
      </c>
      <c r="BZ1" s="3">
        <v>7.7000000000000099</v>
      </c>
      <c r="CA1" s="3">
        <v>7.8000000000000096</v>
      </c>
      <c r="CB1" s="3">
        <v>7.9000000000000101</v>
      </c>
      <c r="CC1" s="3">
        <v>8</v>
      </c>
      <c r="CD1" s="3">
        <v>8.1000000000000103</v>
      </c>
      <c r="CE1" s="3">
        <v>8.2000000000000099</v>
      </c>
      <c r="CF1" s="3">
        <v>8.3000000000000096</v>
      </c>
      <c r="CG1" s="3">
        <v>8.4000000000000092</v>
      </c>
      <c r="CH1" s="3">
        <v>8.5000000000000107</v>
      </c>
      <c r="CI1" s="3">
        <v>8.6000000000000103</v>
      </c>
      <c r="CJ1" s="3">
        <v>8.7000000000000099</v>
      </c>
      <c r="CK1" s="3">
        <v>8.8000000000000096</v>
      </c>
      <c r="CL1" s="3">
        <v>8.9000000000000092</v>
      </c>
      <c r="CM1" s="3">
        <v>9.0000000000000107</v>
      </c>
      <c r="CN1" s="3">
        <v>9.1000000000000103</v>
      </c>
      <c r="CO1" s="3">
        <v>9.2000000000000099</v>
      </c>
      <c r="CP1" s="3">
        <v>9.3000000000000096</v>
      </c>
      <c r="CQ1" s="3">
        <v>9.4000000000000092</v>
      </c>
      <c r="CR1" s="3">
        <v>9.5000000000000107</v>
      </c>
      <c r="CS1" s="3">
        <v>9.6000000000000103</v>
      </c>
      <c r="CT1" s="3">
        <v>9.7000000000000099</v>
      </c>
      <c r="CU1" s="3">
        <v>9.8000000000000096</v>
      </c>
      <c r="CV1" s="3">
        <v>9.9000000000000092</v>
      </c>
      <c r="CW1" s="3">
        <v>10</v>
      </c>
    </row>
    <row r="2" spans="1:101" ht="20.399999999999999" customHeight="1" x14ac:dyDescent="0.3">
      <c r="A2" s="8">
        <v>0</v>
      </c>
      <c r="B2" s="8">
        <f>_xlfn.POISSON.DIST(0,B1,FALSE)</f>
        <v>0.90483741803595952</v>
      </c>
      <c r="C2" s="8">
        <f t="shared" ref="C2:U2" si="0">_xlfn.POISSON.DIST(0,C1,FALSE)</f>
        <v>0.81873075307798182</v>
      </c>
      <c r="D2" s="8">
        <f t="shared" si="0"/>
        <v>0.74081822068171788</v>
      </c>
      <c r="E2" s="8">
        <f t="shared" si="0"/>
        <v>0.67032004603563933</v>
      </c>
      <c r="F2" s="8">
        <f t="shared" si="0"/>
        <v>0.60653065971263342</v>
      </c>
      <c r="G2" s="8">
        <f t="shared" si="0"/>
        <v>0.54881163609402639</v>
      </c>
      <c r="H2" s="8">
        <f t="shared" si="0"/>
        <v>0.49658530379140953</v>
      </c>
      <c r="I2" s="8">
        <f t="shared" si="0"/>
        <v>0.44932896411722156</v>
      </c>
      <c r="J2" s="8">
        <f t="shared" si="0"/>
        <v>0.40656965974059911</v>
      </c>
      <c r="K2" s="8">
        <f t="shared" si="0"/>
        <v>0.36787944117144233</v>
      </c>
      <c r="L2" s="8">
        <f t="shared" si="0"/>
        <v>0.33287108369807955</v>
      </c>
      <c r="M2" s="8">
        <f t="shared" si="0"/>
        <v>0.30119421191220214</v>
      </c>
      <c r="N2" s="8">
        <f t="shared" si="0"/>
        <v>0.27253179303401259</v>
      </c>
      <c r="O2" s="8">
        <f t="shared" si="0"/>
        <v>0.24659696394160649</v>
      </c>
      <c r="P2" s="8">
        <f t="shared" si="0"/>
        <v>0.22313016014842982</v>
      </c>
      <c r="Q2" s="8">
        <f t="shared" si="0"/>
        <v>0.20189651799465538</v>
      </c>
      <c r="R2" s="8">
        <f t="shared" si="0"/>
        <v>0.18268352405273466</v>
      </c>
      <c r="S2" s="8">
        <f t="shared" si="0"/>
        <v>0.16529888822158653</v>
      </c>
      <c r="T2" s="8">
        <f t="shared" si="0"/>
        <v>0.14956861922263506</v>
      </c>
      <c r="U2" s="8">
        <f t="shared" si="0"/>
        <v>0.1353352832366127</v>
      </c>
      <c r="V2" s="8">
        <f t="shared" ref="V2" si="1">_xlfn.POISSON.DIST(0,V1,FALSE)</f>
        <v>0.12245642825298191</v>
      </c>
      <c r="W2" s="8">
        <f t="shared" ref="W2" si="2">_xlfn.POISSON.DIST(0,W1,FALSE)</f>
        <v>0.11080315836233387</v>
      </c>
      <c r="X2" s="8">
        <f t="shared" ref="X2" si="3">_xlfn.POISSON.DIST(0,X1,FALSE)</f>
        <v>0.10025884372280375</v>
      </c>
      <c r="Y2" s="8">
        <f t="shared" ref="Y2" si="4">_xlfn.POISSON.DIST(0,Y1,FALSE)</f>
        <v>9.0717953289412512E-2</v>
      </c>
      <c r="Z2" s="8">
        <f t="shared" ref="Z2" si="5">_xlfn.POISSON.DIST(0,Z1,FALSE)</f>
        <v>8.20849986238988E-2</v>
      </c>
      <c r="AA2" s="8">
        <f t="shared" ref="AA2" si="6">_xlfn.POISSON.DIST(0,AA1,FALSE)</f>
        <v>7.4273578214333877E-2</v>
      </c>
      <c r="AB2" s="8">
        <f t="shared" ref="AB2" si="7">_xlfn.POISSON.DIST(0,AB1,FALSE)</f>
        <v>6.7205512739749756E-2</v>
      </c>
      <c r="AC2" s="8">
        <f t="shared" ref="AC2" si="8">_xlfn.POISSON.DIST(0,AC1,FALSE)</f>
        <v>6.0810062625217973E-2</v>
      </c>
      <c r="AD2" s="8">
        <f t="shared" ref="AD2" si="9">_xlfn.POISSON.DIST(0,AD1,FALSE)</f>
        <v>5.5023220056407231E-2</v>
      </c>
      <c r="AE2" s="8">
        <f t="shared" ref="AE2" si="10">_xlfn.POISSON.DIST(0,AE1,FALSE)</f>
        <v>4.9787068367863944E-2</v>
      </c>
      <c r="AF2" s="8">
        <f t="shared" ref="AF2" si="11">_xlfn.POISSON.DIST(0,AF1,FALSE)</f>
        <v>4.5049202393557801E-2</v>
      </c>
      <c r="AG2" s="8">
        <f t="shared" ref="AG2" si="12">_xlfn.POISSON.DIST(0,AG1,FALSE)</f>
        <v>4.0762203978366211E-2</v>
      </c>
      <c r="AH2" s="8">
        <f t="shared" ref="AH2" si="13">_xlfn.POISSON.DIST(0,AH1,FALSE)</f>
        <v>3.6883167401240015E-2</v>
      </c>
      <c r="AI2" s="8">
        <f t="shared" ref="AI2" si="14">_xlfn.POISSON.DIST(0,AI1,FALSE)</f>
        <v>3.337326996032608E-2</v>
      </c>
      <c r="AJ2" s="8">
        <f t="shared" ref="AJ2" si="15">_xlfn.POISSON.DIST(0,AJ1,FALSE)</f>
        <v>3.0197383422318501E-2</v>
      </c>
      <c r="AK2" s="8">
        <f t="shared" ref="AK2" si="16">_xlfn.POISSON.DIST(0,AK1,FALSE)</f>
        <v>2.7323722447292559E-2</v>
      </c>
      <c r="AL2" s="8">
        <f t="shared" ref="AL2" si="17">_xlfn.POISSON.DIST(0,AL1,FALSE)</f>
        <v>2.4723526470339388E-2</v>
      </c>
      <c r="AM2" s="8">
        <f t="shared" ref="AM2" si="18">_xlfn.POISSON.DIST(0,AM1,FALSE)</f>
        <v>2.2370771856165601E-2</v>
      </c>
      <c r="AN2" s="8">
        <f t="shared" ref="AN2" si="19">_xlfn.POISSON.DIST(0,AN1,FALSE)</f>
        <v>2.0241911445804391E-2</v>
      </c>
      <c r="AO2" s="8">
        <f t="shared" ref="AO2" si="20">_xlfn.POISSON.DIST(0,AO1,FALSE)</f>
        <v>1.8315638888734179E-2</v>
      </c>
      <c r="AP2" s="8">
        <f t="shared" ref="AP2" si="21">_xlfn.POISSON.DIST(0,AP1,FALSE)</f>
        <v>1.6572675401761255E-2</v>
      </c>
      <c r="AQ2" s="8">
        <f t="shared" ref="AQ2" si="22">_xlfn.POISSON.DIST(0,AQ1,FALSE)</f>
        <v>1.4995576820477703E-2</v>
      </c>
      <c r="AR2" s="8">
        <f t="shared" ref="AR2" si="23">_xlfn.POISSON.DIST(0,AR1,FALSE)</f>
        <v>1.3568559012200934E-2</v>
      </c>
      <c r="AS2" s="8">
        <f t="shared" ref="AS2" si="24">_xlfn.POISSON.DIST(0,AS1,FALSE)</f>
        <v>1.2277339903068436E-2</v>
      </c>
      <c r="AT2" s="8">
        <f t="shared" ref="AT2" si="25">_xlfn.POISSON.DIST(0,AT1,FALSE)</f>
        <v>1.1108996538242306E-2</v>
      </c>
      <c r="AU2" s="8">
        <f t="shared" ref="AU2" si="26">_xlfn.POISSON.DIST(0,AU1,FALSE)</f>
        <v>1.0051835744633586E-2</v>
      </c>
      <c r="AV2" s="8">
        <f t="shared" ref="AV2" si="27">_xlfn.POISSON.DIST(0,AV1,FALSE)</f>
        <v>9.0952771016958155E-3</v>
      </c>
      <c r="AW2" s="8">
        <f t="shared" ref="AW2" si="28">_xlfn.POISSON.DIST(0,AW1,FALSE)</f>
        <v>8.2297470490200302E-3</v>
      </c>
      <c r="AX2" s="8">
        <f t="shared" ref="AX2" si="29">_xlfn.POISSON.DIST(0,AX1,FALSE)</f>
        <v>7.4465830709243381E-3</v>
      </c>
      <c r="AY2" s="8">
        <f t="shared" ref="AY2" si="30">_xlfn.POISSON.DIST(0,AY1,FALSE)</f>
        <v>6.737946999085467E-3</v>
      </c>
      <c r="AZ2" s="8">
        <f t="shared" ref="AZ2" si="31">_xlfn.POISSON.DIST(0,AZ1,FALSE)</f>
        <v>6.0967465655156379E-3</v>
      </c>
      <c r="BA2" s="8">
        <f t="shared" ref="BA2" si="32">_xlfn.POISSON.DIST(0,BA1,FALSE)</f>
        <v>5.5165644207607716E-3</v>
      </c>
      <c r="BB2" s="8">
        <f t="shared" ref="BB2" si="33">_xlfn.POISSON.DIST(0,BB1,FALSE)</f>
        <v>4.991593906910217E-3</v>
      </c>
      <c r="BC2" s="8">
        <f t="shared" ref="BC2" si="34">_xlfn.POISSON.DIST(0,BC1,FALSE)</f>
        <v>4.5165809426126659E-3</v>
      </c>
      <c r="BD2" s="8">
        <f t="shared" ref="BD2" si="35">_xlfn.POISSON.DIST(0,BD1,FALSE)</f>
        <v>4.0867714384640666E-3</v>
      </c>
      <c r="BE2" s="8">
        <f t="shared" ref="BE2" si="36">_xlfn.POISSON.DIST(0,BE1,FALSE)</f>
        <v>3.697863716482932E-3</v>
      </c>
      <c r="BF2" s="8">
        <f t="shared" ref="BF2" si="37">_xlfn.POISSON.DIST(0,BF1,FALSE)</f>
        <v>3.345965457471272E-3</v>
      </c>
      <c r="BG2" s="8">
        <f t="shared" ref="BG2" si="38">_xlfn.POISSON.DIST(0,BG1,FALSE)</f>
        <v>3.0275547453758153E-3</v>
      </c>
      <c r="BH2" s="8">
        <f t="shared" ref="BH2" si="39">_xlfn.POISSON.DIST(0,BH1,FALSE)</f>
        <v>2.7394448187683684E-3</v>
      </c>
      <c r="BI2" s="8">
        <f t="shared" ref="BI2" si="40">_xlfn.POISSON.DIST(0,BI1,FALSE)</f>
        <v>2.4787521766663585E-3</v>
      </c>
      <c r="BJ2" s="8">
        <f t="shared" ref="BJ2" si="41">_xlfn.POISSON.DIST(0,BJ1,FALSE)</f>
        <v>2.2428677194858034E-3</v>
      </c>
      <c r="BK2" s="8">
        <f t="shared" ref="BK2" si="42">_xlfn.POISSON.DIST(0,BK1,FALSE)</f>
        <v>2.029430636295734E-3</v>
      </c>
      <c r="BL2" s="8">
        <f t="shared" ref="BL2" si="43">_xlfn.POISSON.DIST(0,BL1,FALSE)</f>
        <v>1.8363047770289071E-3</v>
      </c>
      <c r="BM2" s="8">
        <f t="shared" ref="BM2" si="44">_xlfn.POISSON.DIST(0,BM1,FALSE)</f>
        <v>1.6615572731739339E-3</v>
      </c>
      <c r="BN2" s="8">
        <f t="shared" ref="BN2" si="45">_xlfn.POISSON.DIST(0,BN1,FALSE)</f>
        <v>1.5034391929775724E-3</v>
      </c>
      <c r="BO2" s="8">
        <f t="shared" ref="BO2" si="46">_xlfn.POISSON.DIST(0,BO1,FALSE)</f>
        <v>1.3603680375478939E-3</v>
      </c>
      <c r="BP2" s="8">
        <f t="shared" ref="BP2" si="47">_xlfn.POISSON.DIST(0,BP1,FALSE)</f>
        <v>1.230911902673481E-3</v>
      </c>
      <c r="BQ2" s="8">
        <f t="shared" ref="BQ2" si="48">_xlfn.POISSON.DIST(0,BQ1,FALSE)</f>
        <v>1.1137751478448032E-3</v>
      </c>
      <c r="BR2" s="8">
        <f t="shared" ref="BR2" si="49">_xlfn.POISSON.DIST(0,BR1,FALSE)</f>
        <v>1.0077854290485105E-3</v>
      </c>
      <c r="BS2" s="8">
        <f t="shared" ref="BS2" si="50">_xlfn.POISSON.DIST(0,BS1,FALSE)</f>
        <v>9.1188196555451624E-4</v>
      </c>
      <c r="BT2" s="8">
        <f t="shared" ref="BT2" si="51">_xlfn.POISSON.DIST(0,BT1,FALSE)</f>
        <v>8.251049232659046E-4</v>
      </c>
      <c r="BU2" s="8">
        <f t="shared" ref="BU2" si="52">_xlfn.POISSON.DIST(0,BU1,FALSE)</f>
        <v>7.465858083766792E-4</v>
      </c>
      <c r="BV2" s="8">
        <f t="shared" ref="BV2" si="53">_xlfn.POISSON.DIST(0,BV1,FALSE)</f>
        <v>6.7553877519384439E-4</v>
      </c>
      <c r="BW2" s="8">
        <f t="shared" ref="BW2" si="54">_xlfn.POISSON.DIST(0,BW1,FALSE)</f>
        <v>6.1125276112956634E-4</v>
      </c>
      <c r="BX2" s="8">
        <f t="shared" ref="BX2" si="55">_xlfn.POISSON.DIST(0,BX1,FALSE)</f>
        <v>5.5308437014783363E-4</v>
      </c>
      <c r="BY2" s="8">
        <f t="shared" ref="BY2" si="56">_xlfn.POISSON.DIST(0,BY1,FALSE)</f>
        <v>5.0045143344061083E-4</v>
      </c>
      <c r="BZ2" s="8">
        <f t="shared" ref="BZ2" si="57">_xlfn.POISSON.DIST(0,BZ1,FALSE)</f>
        <v>4.5282718288679256E-4</v>
      </c>
      <c r="CA2" s="8">
        <f t="shared" ref="CA2" si="58">_xlfn.POISSON.DIST(0,CA1,FALSE)</f>
        <v>4.097349789797828E-4</v>
      </c>
      <c r="CB2" s="8">
        <f t="shared" ref="CB2" si="59">_xlfn.POISSON.DIST(0,CB1,FALSE)</f>
        <v>3.7074354045908464E-4</v>
      </c>
      <c r="CC2" s="8">
        <f t="shared" ref="CC2" si="60">_xlfn.POISSON.DIST(0,CC1,FALSE)</f>
        <v>3.3546262790251185E-4</v>
      </c>
      <c r="CD2" s="8">
        <f t="shared" ref="CD2" si="61">_xlfn.POISSON.DIST(0,CD1,FALSE)</f>
        <v>3.0353913807886352E-4</v>
      </c>
      <c r="CE2" s="8">
        <f t="shared" ref="CE2" si="62">_xlfn.POISSON.DIST(0,CE1,FALSE)</f>
        <v>2.7465356997213961E-4</v>
      </c>
      <c r="CF2" s="8">
        <f t="shared" ref="CF2" si="63">_xlfn.POISSON.DIST(0,CF1,FALSE)</f>
        <v>2.4851682710794963E-4</v>
      </c>
      <c r="CG2" s="8">
        <f t="shared" ref="CG2" si="64">_xlfn.POISSON.DIST(0,CG1,FALSE)</f>
        <v>2.2486732417884619E-4</v>
      </c>
      <c r="CH2" s="8">
        <f t="shared" ref="CH2" si="65">_xlfn.POISSON.DIST(0,CH1,FALSE)</f>
        <v>2.03468369010642E-4</v>
      </c>
      <c r="CI2" s="8">
        <f t="shared" ref="CI2" si="66">_xlfn.POISSON.DIST(0,CI1,FALSE)</f>
        <v>1.8410579366757722E-4</v>
      </c>
      <c r="CJ2" s="8">
        <f t="shared" ref="CJ2" si="67">_xlfn.POISSON.DIST(0,CJ1,FALSE)</f>
        <v>1.6658581098763175E-4</v>
      </c>
      <c r="CK2" s="8">
        <f t="shared" ref="CK2" si="68">_xlfn.POISSON.DIST(0,CK1,FALSE)</f>
        <v>1.5073307509547515E-4</v>
      </c>
      <c r="CL2" s="8">
        <f t="shared" ref="CL2" si="69">_xlfn.POISSON.DIST(0,CL1,FALSE)</f>
        <v>1.3638892648201018E-4</v>
      </c>
      <c r="CM2" s="8">
        <f t="shared" ref="CM2" si="70">_xlfn.POISSON.DIST(0,CM1,FALSE)</f>
        <v>1.2340980408667823E-4</v>
      </c>
      <c r="CN2" s="8">
        <f t="shared" ref="CN2" si="71">_xlfn.POISSON.DIST(0,CN1,FALSE)</f>
        <v>1.1166580849011358E-4</v>
      </c>
      <c r="CO2" s="8">
        <f t="shared" ref="CO2" si="72">_xlfn.POISSON.DIST(0,CO1,FALSE)</f>
        <v>1.0103940183709235E-4</v>
      </c>
      <c r="CP2" s="8">
        <f t="shared" ref="CP2" si="73">_xlfn.POISSON.DIST(0,CP1,FALSE)</f>
        <v>9.1424231478172456E-5</v>
      </c>
      <c r="CQ2" s="8">
        <f t="shared" ref="CQ2" si="74">_xlfn.POISSON.DIST(0,CQ1,FALSE)</f>
        <v>8.2724065556631497E-5</v>
      </c>
      <c r="CR2" s="8">
        <f t="shared" ref="CR2" si="75">_xlfn.POISSON.DIST(0,CR1,FALSE)</f>
        <v>7.4851829887699798E-5</v>
      </c>
      <c r="CS2" s="8">
        <f t="shared" ref="CS2" si="76">_xlfn.POISSON.DIST(0,CS1,FALSE)</f>
        <v>6.772873649085318E-5</v>
      </c>
      <c r="CT2" s="8">
        <f t="shared" ref="CT2" si="77">_xlfn.POISSON.DIST(0,CT1,FALSE)</f>
        <v>6.1283495053221482E-5</v>
      </c>
      <c r="CU2" s="8">
        <f t="shared" ref="CU2" si="78">_xlfn.POISSON.DIST(0,CU1,FALSE)</f>
        <v>5.545159943217645E-5</v>
      </c>
      <c r="CV2" s="8">
        <f t="shared" ref="CV2:CW2" si="79">_xlfn.POISSON.DIST(0,CV1,FALSE)</f>
        <v>5.0174682056174835E-5</v>
      </c>
      <c r="CW2" s="8">
        <f t="shared" si="79"/>
        <v>4.5399929762484854E-5</v>
      </c>
    </row>
    <row r="3" spans="1:101" ht="20.399999999999999" customHeight="1" x14ac:dyDescent="0.3">
      <c r="A3" s="8">
        <v>1</v>
      </c>
      <c r="B3" s="8">
        <f>_xlfn.POISSON.DIST(1,B1,FALSE)</f>
        <v>9.0483741803595974E-2</v>
      </c>
      <c r="C3" s="8">
        <f t="shared" ref="C3:BN3" si="80">_xlfn.POISSON.DIST(1,C1,FALSE)</f>
        <v>0.16374615061559639</v>
      </c>
      <c r="D3" s="8">
        <f t="shared" si="80"/>
        <v>0.22224546620451532</v>
      </c>
      <c r="E3" s="8">
        <f t="shared" si="80"/>
        <v>0.26812801841425571</v>
      </c>
      <c r="F3" s="8">
        <f t="shared" si="80"/>
        <v>0.30326532985631671</v>
      </c>
      <c r="G3" s="8">
        <f t="shared" si="80"/>
        <v>0.32928698165641584</v>
      </c>
      <c r="H3" s="8">
        <f t="shared" si="80"/>
        <v>0.34760971265398666</v>
      </c>
      <c r="I3" s="8">
        <f t="shared" si="80"/>
        <v>0.35946317129377725</v>
      </c>
      <c r="J3" s="8">
        <f t="shared" si="80"/>
        <v>0.36591269376653923</v>
      </c>
      <c r="K3" s="8">
        <f t="shared" si="80"/>
        <v>0.36787944117144233</v>
      </c>
      <c r="L3" s="8">
        <f t="shared" si="80"/>
        <v>0.36615819206788752</v>
      </c>
      <c r="M3" s="8">
        <f t="shared" si="80"/>
        <v>0.36143305429464251</v>
      </c>
      <c r="N3" s="8">
        <f t="shared" si="80"/>
        <v>0.35429133094421639</v>
      </c>
      <c r="O3" s="8">
        <f t="shared" si="80"/>
        <v>0.34523574951824909</v>
      </c>
      <c r="P3" s="8">
        <f t="shared" si="80"/>
        <v>0.33469524022264474</v>
      </c>
      <c r="Q3" s="8">
        <f t="shared" si="80"/>
        <v>0.32303442879144867</v>
      </c>
      <c r="R3" s="8">
        <f t="shared" si="80"/>
        <v>0.31056199088964886</v>
      </c>
      <c r="S3" s="8">
        <f t="shared" si="80"/>
        <v>0.29753799879885579</v>
      </c>
      <c r="T3" s="8">
        <f t="shared" si="80"/>
        <v>0.28418037652300659</v>
      </c>
      <c r="U3" s="8">
        <f t="shared" si="80"/>
        <v>0.27067056647322535</v>
      </c>
      <c r="V3" s="8">
        <f t="shared" si="80"/>
        <v>0.257158499331262</v>
      </c>
      <c r="W3" s="8">
        <f t="shared" si="80"/>
        <v>0.2437669483971345</v>
      </c>
      <c r="X3" s="8">
        <f t="shared" si="80"/>
        <v>0.23059534056244857</v>
      </c>
      <c r="Y3" s="8">
        <f t="shared" si="80"/>
        <v>0.21772308789459002</v>
      </c>
      <c r="Z3" s="8">
        <f t="shared" si="80"/>
        <v>0.20521249655974699</v>
      </c>
      <c r="AA3" s="8">
        <f t="shared" si="80"/>
        <v>0.19311130335726806</v>
      </c>
      <c r="AB3" s="8">
        <f t="shared" si="80"/>
        <v>0.18145488439732435</v>
      </c>
      <c r="AC3" s="8">
        <f t="shared" si="80"/>
        <v>0.17026817535061031</v>
      </c>
      <c r="AD3" s="8">
        <f t="shared" si="80"/>
        <v>0.15956733816358096</v>
      </c>
      <c r="AE3" s="8">
        <f t="shared" si="80"/>
        <v>0.14936120510359185</v>
      </c>
      <c r="AF3" s="8">
        <f t="shared" si="80"/>
        <v>0.1396525274200292</v>
      </c>
      <c r="AG3" s="8">
        <f t="shared" si="80"/>
        <v>0.13043905273077186</v>
      </c>
      <c r="AH3" s="8">
        <f t="shared" si="80"/>
        <v>0.12171445242409204</v>
      </c>
      <c r="AI3" s="8">
        <f t="shared" si="80"/>
        <v>0.11346911786510867</v>
      </c>
      <c r="AJ3" s="8">
        <f t="shared" si="80"/>
        <v>0.10569084197811476</v>
      </c>
      <c r="AK3" s="8">
        <f t="shared" si="80"/>
        <v>9.836540081025319E-2</v>
      </c>
      <c r="AL3" s="8">
        <f t="shared" si="80"/>
        <v>9.147704794025574E-2</v>
      </c>
      <c r="AM3" s="8">
        <f t="shared" si="80"/>
        <v>8.500893305342927E-2</v>
      </c>
      <c r="AN3" s="8">
        <f t="shared" si="80"/>
        <v>7.8943454638637112E-2</v>
      </c>
      <c r="AO3" s="8">
        <f t="shared" si="80"/>
        <v>7.3262555554936715E-2</v>
      </c>
      <c r="AP3" s="8">
        <f t="shared" si="80"/>
        <v>6.7947969147221135E-2</v>
      </c>
      <c r="AQ3" s="8">
        <f t="shared" si="80"/>
        <v>6.2981422646006369E-2</v>
      </c>
      <c r="AR3" s="8">
        <f t="shared" si="80"/>
        <v>5.8344803752464015E-2</v>
      </c>
      <c r="AS3" s="8">
        <f t="shared" si="80"/>
        <v>5.4020295573501124E-2</v>
      </c>
      <c r="AT3" s="8">
        <f t="shared" si="80"/>
        <v>4.9990484422090385E-2</v>
      </c>
      <c r="AU3" s="8">
        <f t="shared" si="80"/>
        <v>4.6238444425314489E-2</v>
      </c>
      <c r="AV3" s="8">
        <f t="shared" si="80"/>
        <v>4.2747802377970337E-2</v>
      </c>
      <c r="AW3" s="8">
        <f t="shared" si="80"/>
        <v>3.9502785835296143E-2</v>
      </c>
      <c r="AX3" s="8">
        <f t="shared" si="80"/>
        <v>3.6488257047529261E-2</v>
      </c>
      <c r="AY3" s="8">
        <f t="shared" si="80"/>
        <v>3.368973499542733E-2</v>
      </c>
      <c r="AZ3" s="8">
        <f t="shared" si="80"/>
        <v>3.1093407484129754E-2</v>
      </c>
      <c r="BA3" s="8">
        <f t="shared" si="80"/>
        <v>2.8686134987956011E-2</v>
      </c>
      <c r="BB3" s="8">
        <f t="shared" si="80"/>
        <v>2.6455447706624148E-2</v>
      </c>
      <c r="BC3" s="8">
        <f t="shared" si="80"/>
        <v>2.4389537090108403E-2</v>
      </c>
      <c r="BD3" s="8">
        <f t="shared" si="80"/>
        <v>2.247724291155237E-2</v>
      </c>
      <c r="BE3" s="8">
        <f t="shared" si="80"/>
        <v>2.0708036812304421E-2</v>
      </c>
      <c r="BF3" s="8">
        <f t="shared" si="80"/>
        <v>1.9072003107586253E-2</v>
      </c>
      <c r="BG3" s="8">
        <f t="shared" si="80"/>
        <v>1.7559817523179731E-2</v>
      </c>
      <c r="BH3" s="8">
        <f t="shared" si="80"/>
        <v>1.6162724430733372E-2</v>
      </c>
      <c r="BI3" s="8">
        <f t="shared" si="80"/>
        <v>1.4872513059998151E-2</v>
      </c>
      <c r="BJ3" s="8">
        <f t="shared" si="80"/>
        <v>1.3681493088863399E-2</v>
      </c>
      <c r="BK3" s="8">
        <f t="shared" si="80"/>
        <v>1.2582469945033554E-2</v>
      </c>
      <c r="BL3" s="8">
        <f t="shared" si="80"/>
        <v>1.1568720095282113E-2</v>
      </c>
      <c r="BM3" s="8">
        <f t="shared" si="80"/>
        <v>1.0633966548313178E-2</v>
      </c>
      <c r="BN3" s="8">
        <f t="shared" si="80"/>
        <v>9.7723547543542202E-3</v>
      </c>
      <c r="BO3" s="8">
        <f t="shared" ref="BO3:CW3" si="81">_xlfn.POISSON.DIST(1,BO1,FALSE)</f>
        <v>8.9784290478160996E-3</v>
      </c>
      <c r="BP3" s="8">
        <f t="shared" si="81"/>
        <v>8.2471097479123231E-3</v>
      </c>
      <c r="BQ3" s="8">
        <f t="shared" si="81"/>
        <v>7.5736710053446628E-3</v>
      </c>
      <c r="BR3" s="8">
        <f t="shared" si="81"/>
        <v>6.9537194604347222E-3</v>
      </c>
      <c r="BS3" s="8">
        <f t="shared" si="81"/>
        <v>6.3831737588816127E-3</v>
      </c>
      <c r="BT3" s="8">
        <f t="shared" si="81"/>
        <v>5.8582449551879221E-3</v>
      </c>
      <c r="BU3" s="8">
        <f t="shared" si="81"/>
        <v>5.3754178203120903E-3</v>
      </c>
      <c r="BV3" s="8">
        <f t="shared" si="81"/>
        <v>4.9314330589150645E-3</v>
      </c>
      <c r="BW3" s="8">
        <f t="shared" si="81"/>
        <v>4.5232704323587974E-3</v>
      </c>
      <c r="BX3" s="8">
        <f t="shared" si="81"/>
        <v>4.1481327761087516E-3</v>
      </c>
      <c r="BY3" s="8">
        <f t="shared" si="81"/>
        <v>3.8034308941486419E-3</v>
      </c>
      <c r="BZ3" s="8">
        <f t="shared" si="81"/>
        <v>3.4867693082283077E-3</v>
      </c>
      <c r="CA3" s="8">
        <f t="shared" si="81"/>
        <v>3.195932836042309E-3</v>
      </c>
      <c r="CB3" s="8">
        <f t="shared" si="81"/>
        <v>2.9288739696267719E-3</v>
      </c>
      <c r="CC3" s="8">
        <f t="shared" si="81"/>
        <v>2.683701023220094E-3</v>
      </c>
      <c r="CD3" s="8">
        <f t="shared" si="81"/>
        <v>2.4586670184387981E-3</v>
      </c>
      <c r="CE3" s="8">
        <f t="shared" si="81"/>
        <v>2.2521592737715476E-3</v>
      </c>
      <c r="CF3" s="8">
        <f t="shared" si="81"/>
        <v>2.062689664995984E-3</v>
      </c>
      <c r="CG3" s="8">
        <f t="shared" si="81"/>
        <v>1.8888855231023105E-3</v>
      </c>
      <c r="CH3" s="8">
        <f t="shared" si="81"/>
        <v>1.7294811365904594E-3</v>
      </c>
      <c r="CI3" s="8">
        <f t="shared" si="81"/>
        <v>1.583309825541166E-3</v>
      </c>
      <c r="CJ3" s="8">
        <f t="shared" si="81"/>
        <v>1.4492965555923979E-3</v>
      </c>
      <c r="CK3" s="8">
        <f t="shared" si="81"/>
        <v>1.3264510608401827E-3</v>
      </c>
      <c r="CL3" s="8">
        <f t="shared" si="81"/>
        <v>1.2138614456898918E-3</v>
      </c>
      <c r="CM3" s="8">
        <f t="shared" si="81"/>
        <v>1.1106882367801052E-3</v>
      </c>
      <c r="CN3" s="8">
        <f t="shared" si="81"/>
        <v>1.016158857260035E-3</v>
      </c>
      <c r="CO3" s="8">
        <f t="shared" si="81"/>
        <v>9.2956249690125082E-4</v>
      </c>
      <c r="CP3" s="8">
        <f t="shared" si="81"/>
        <v>8.502453527470048E-4</v>
      </c>
      <c r="CQ3" s="8">
        <f t="shared" si="81"/>
        <v>7.7760621623233696E-4</v>
      </c>
      <c r="CR3" s="8">
        <f t="shared" si="81"/>
        <v>7.1109238393314881E-4</v>
      </c>
      <c r="CS3" s="8">
        <f t="shared" si="81"/>
        <v>6.5019587031219113E-4</v>
      </c>
      <c r="CT3" s="8">
        <f t="shared" si="81"/>
        <v>5.9444990201624906E-4</v>
      </c>
      <c r="CU3" s="8">
        <f t="shared" si="81"/>
        <v>5.4342567443532979E-4</v>
      </c>
      <c r="CV3" s="8">
        <f t="shared" si="81"/>
        <v>4.9672935235613137E-4</v>
      </c>
      <c r="CW3" s="8">
        <f t="shared" si="81"/>
        <v>4.5399929762484861E-4</v>
      </c>
    </row>
    <row r="4" spans="1:101" ht="20.399999999999999" customHeight="1" x14ac:dyDescent="0.3">
      <c r="A4" s="8">
        <v>2</v>
      </c>
      <c r="B4" s="8">
        <f>_xlfn.POISSON.DIST(2,B1,FALSE)</f>
        <v>4.5241870901797992E-3</v>
      </c>
      <c r="C4" s="8">
        <f t="shared" ref="C4:BN4" si="82">_xlfn.POISSON.DIST(2,C1,FALSE)</f>
        <v>1.6374615061559638E-2</v>
      </c>
      <c r="D4" s="8">
        <f t="shared" si="82"/>
        <v>3.3336819930677289E-2</v>
      </c>
      <c r="E4" s="8">
        <f t="shared" si="82"/>
        <v>5.3625603682851138E-2</v>
      </c>
      <c r="F4" s="8">
        <f t="shared" si="82"/>
        <v>7.5816332464079178E-2</v>
      </c>
      <c r="G4" s="8">
        <f t="shared" si="82"/>
        <v>9.8786094496924728E-2</v>
      </c>
      <c r="H4" s="8">
        <f t="shared" si="82"/>
        <v>0.12166339942889531</v>
      </c>
      <c r="I4" s="8">
        <f t="shared" si="82"/>
        <v>0.14378526851751092</v>
      </c>
      <c r="J4" s="8">
        <f t="shared" si="82"/>
        <v>0.16466071219494263</v>
      </c>
      <c r="K4" s="8">
        <f t="shared" si="82"/>
        <v>0.18393972058572114</v>
      </c>
      <c r="L4" s="8">
        <f t="shared" si="82"/>
        <v>0.20138700563733811</v>
      </c>
      <c r="M4" s="8">
        <f t="shared" si="82"/>
        <v>0.21685983257678554</v>
      </c>
      <c r="N4" s="8">
        <f t="shared" si="82"/>
        <v>0.23028936511374073</v>
      </c>
      <c r="O4" s="8">
        <f t="shared" si="82"/>
        <v>0.24166502466277437</v>
      </c>
      <c r="P4" s="8">
        <f t="shared" si="82"/>
        <v>0.25102143016698358</v>
      </c>
      <c r="Q4" s="8">
        <f t="shared" si="82"/>
        <v>0.25842754303315901</v>
      </c>
      <c r="R4" s="8">
        <f t="shared" si="82"/>
        <v>0.2639776922562016</v>
      </c>
      <c r="S4" s="8">
        <f t="shared" si="82"/>
        <v>0.26778419891897026</v>
      </c>
      <c r="T4" s="8">
        <f t="shared" si="82"/>
        <v>0.26997135769685632</v>
      </c>
      <c r="U4" s="8">
        <f t="shared" si="82"/>
        <v>0.27067056647322546</v>
      </c>
      <c r="V4" s="8">
        <f t="shared" si="82"/>
        <v>0.27001642429782519</v>
      </c>
      <c r="W4" s="8">
        <f t="shared" si="82"/>
        <v>0.26814364323684803</v>
      </c>
      <c r="X4" s="8">
        <f t="shared" si="82"/>
        <v>0.26518464164681593</v>
      </c>
      <c r="Y4" s="8">
        <f t="shared" si="82"/>
        <v>0.26126770547350808</v>
      </c>
      <c r="Z4" s="8">
        <f t="shared" si="82"/>
        <v>0.25651562069968376</v>
      </c>
      <c r="AA4" s="8">
        <f t="shared" si="82"/>
        <v>0.25104469436444854</v>
      </c>
      <c r="AB4" s="8">
        <f t="shared" si="82"/>
        <v>0.24496409393638793</v>
      </c>
      <c r="AC4" s="8">
        <f t="shared" si="82"/>
        <v>0.23837544549085449</v>
      </c>
      <c r="AD4" s="8">
        <f t="shared" si="82"/>
        <v>0.23137264033719246</v>
      </c>
      <c r="AE4" s="8">
        <f t="shared" si="82"/>
        <v>0.22404180765538775</v>
      </c>
      <c r="AF4" s="8">
        <f t="shared" si="82"/>
        <v>0.21646141750104531</v>
      </c>
      <c r="AG4" s="8">
        <f t="shared" si="82"/>
        <v>0.20870248436923503</v>
      </c>
      <c r="AH4" s="8">
        <f t="shared" si="82"/>
        <v>0.20082884649975194</v>
      </c>
      <c r="AI4" s="8">
        <f t="shared" si="82"/>
        <v>0.19289750037068479</v>
      </c>
      <c r="AJ4" s="8">
        <f t="shared" si="82"/>
        <v>0.1849589734617009</v>
      </c>
      <c r="AK4" s="8">
        <f t="shared" si="82"/>
        <v>0.1770577214584558</v>
      </c>
      <c r="AL4" s="8">
        <f t="shared" si="82"/>
        <v>0.16923253868947319</v>
      </c>
      <c r="AM4" s="8">
        <f t="shared" si="82"/>
        <v>0.16151697280151567</v>
      </c>
      <c r="AN4" s="8">
        <f t="shared" si="82"/>
        <v>0.15393973654534238</v>
      </c>
      <c r="AO4" s="8">
        <f t="shared" si="82"/>
        <v>0.14652511110987346</v>
      </c>
      <c r="AP4" s="8">
        <f t="shared" si="82"/>
        <v>0.13929333675180333</v>
      </c>
      <c r="AQ4" s="8">
        <f t="shared" si="82"/>
        <v>0.13226098755661336</v>
      </c>
      <c r="AR4" s="8">
        <f t="shared" si="82"/>
        <v>0.12544132806779765</v>
      </c>
      <c r="AS4" s="8">
        <f t="shared" si="82"/>
        <v>0.11884465026170248</v>
      </c>
      <c r="AT4" s="8">
        <f t="shared" si="82"/>
        <v>0.11247858994970336</v>
      </c>
      <c r="AU4" s="8">
        <f t="shared" si="82"/>
        <v>0.10634842217822332</v>
      </c>
      <c r="AV4" s="8">
        <f t="shared" si="82"/>
        <v>0.10045733558823029</v>
      </c>
      <c r="AW4" s="8">
        <f t="shared" si="82"/>
        <v>9.4806686004710747E-2</v>
      </c>
      <c r="AX4" s="8">
        <f t="shared" si="82"/>
        <v>8.9396229766446719E-2</v>
      </c>
      <c r="AY4" s="8">
        <f t="shared" si="82"/>
        <v>8.4224337488568335E-2</v>
      </c>
      <c r="AZ4" s="8">
        <f t="shared" si="82"/>
        <v>7.9288189084530863E-2</v>
      </c>
      <c r="BA4" s="8">
        <f t="shared" si="82"/>
        <v>7.4583950968685656E-2</v>
      </c>
      <c r="BB4" s="8">
        <f t="shared" si="82"/>
        <v>7.0106936422554E-2</v>
      </c>
      <c r="BC4" s="8">
        <f t="shared" si="82"/>
        <v>6.5851750143292684E-2</v>
      </c>
      <c r="BD4" s="8">
        <f t="shared" si="82"/>
        <v>6.1812418006769017E-2</v>
      </c>
      <c r="BE4" s="8">
        <f t="shared" si="82"/>
        <v>5.7982503074452366E-2</v>
      </c>
      <c r="BF4" s="8">
        <f t="shared" si="82"/>
        <v>5.4355208856620825E-2</v>
      </c>
      <c r="BG4" s="8">
        <f t="shared" si="82"/>
        <v>5.0923470817221206E-2</v>
      </c>
      <c r="BH4" s="8">
        <f t="shared" si="82"/>
        <v>4.7680037070663449E-2</v>
      </c>
      <c r="BI4" s="8">
        <f t="shared" si="82"/>
        <v>4.4617539179994462E-2</v>
      </c>
      <c r="BJ4" s="8">
        <f t="shared" si="82"/>
        <v>4.1728553921033355E-2</v>
      </c>
      <c r="BK4" s="8">
        <f t="shared" si="82"/>
        <v>3.900565682960401E-2</v>
      </c>
      <c r="BL4" s="8">
        <f t="shared" si="82"/>
        <v>3.6441468300138669E-2</v>
      </c>
      <c r="BM4" s="8">
        <f t="shared" si="82"/>
        <v>3.4028692954602174E-2</v>
      </c>
      <c r="BN4" s="8">
        <f t="shared" si="82"/>
        <v>3.1760152951651223E-2</v>
      </c>
      <c r="BO4" s="8">
        <f t="shared" ref="BO4:CW4" si="83">_xlfn.POISSON.DIST(2,BO1,FALSE)</f>
        <v>2.9628815857793134E-2</v>
      </c>
      <c r="BP4" s="8">
        <f t="shared" si="83"/>
        <v>2.7627817655506287E-2</v>
      </c>
      <c r="BQ4" s="8">
        <f t="shared" si="83"/>
        <v>2.5750481418171853E-2</v>
      </c>
      <c r="BR4" s="8">
        <f t="shared" si="83"/>
        <v>2.3990332138499795E-2</v>
      </c>
      <c r="BS4" s="8">
        <f t="shared" si="83"/>
        <v>2.2341108156085653E-2</v>
      </c>
      <c r="BT4" s="8">
        <f t="shared" si="83"/>
        <v>2.0796769590917124E-2</v>
      </c>
      <c r="BU4" s="8">
        <f t="shared" si="83"/>
        <v>1.9351504153123526E-2</v>
      </c>
      <c r="BV4" s="8">
        <f t="shared" si="83"/>
        <v>1.7999730665039987E-2</v>
      </c>
      <c r="BW4" s="8">
        <f t="shared" si="83"/>
        <v>1.673610059972758E-2</v>
      </c>
      <c r="BX4" s="8">
        <f t="shared" si="83"/>
        <v>1.5555497910407822E-2</v>
      </c>
      <c r="BY4" s="8">
        <f t="shared" si="83"/>
        <v>1.4453037397764847E-2</v>
      </c>
      <c r="BZ4" s="8">
        <f t="shared" si="83"/>
        <v>1.3424061836679001E-2</v>
      </c>
      <c r="CA4" s="8">
        <f t="shared" si="83"/>
        <v>1.2464138060565025E-2</v>
      </c>
      <c r="CB4" s="8">
        <f t="shared" si="83"/>
        <v>1.1569052180025767E-2</v>
      </c>
      <c r="CC4" s="8">
        <f t="shared" si="83"/>
        <v>1.0734804092880379E-2</v>
      </c>
      <c r="CD4" s="8">
        <f t="shared" si="83"/>
        <v>9.9576014246771476E-3</v>
      </c>
      <c r="CE4" s="8">
        <f t="shared" si="83"/>
        <v>9.2338530224633578E-3</v>
      </c>
      <c r="CF4" s="8">
        <f t="shared" si="83"/>
        <v>8.5601621097333453E-3</v>
      </c>
      <c r="CG4" s="8">
        <f t="shared" si="83"/>
        <v>7.9333191970297114E-3</v>
      </c>
      <c r="CH4" s="8">
        <f t="shared" si="83"/>
        <v>7.3502948305094618E-3</v>
      </c>
      <c r="CI4" s="8">
        <f t="shared" si="83"/>
        <v>6.8082322498270245E-3</v>
      </c>
      <c r="CJ4" s="8">
        <f t="shared" si="83"/>
        <v>6.3044400168269371E-3</v>
      </c>
      <c r="CK4" s="8">
        <f t="shared" si="83"/>
        <v>5.8363846676968128E-3</v>
      </c>
      <c r="CL4" s="8">
        <f t="shared" si="83"/>
        <v>5.4016834333200257E-3</v>
      </c>
      <c r="CM4" s="8">
        <f t="shared" si="83"/>
        <v>4.9980970655104807E-3</v>
      </c>
      <c r="CN4" s="8">
        <f t="shared" si="83"/>
        <v>4.6235228005331664E-3</v>
      </c>
      <c r="CO4" s="8">
        <f t="shared" si="83"/>
        <v>4.2759874857457572E-3</v>
      </c>
      <c r="CP4" s="8">
        <f t="shared" si="83"/>
        <v>3.9536408902735775E-3</v>
      </c>
      <c r="CQ4" s="8">
        <f t="shared" si="83"/>
        <v>3.6547492162919888E-3</v>
      </c>
      <c r="CR4" s="8">
        <f t="shared" si="83"/>
        <v>3.3776888236824649E-3</v>
      </c>
      <c r="CS4" s="8">
        <f t="shared" si="83"/>
        <v>3.1209401774985246E-3</v>
      </c>
      <c r="CT4" s="8">
        <f t="shared" si="83"/>
        <v>2.8830820247788122E-3</v>
      </c>
      <c r="CU4" s="8">
        <f t="shared" si="83"/>
        <v>2.66278580473312E-3</v>
      </c>
      <c r="CV4" s="8">
        <f t="shared" si="83"/>
        <v>2.4588102941628539E-3</v>
      </c>
      <c r="CW4" s="8">
        <f t="shared" si="83"/>
        <v>2.2699964881242444E-3</v>
      </c>
    </row>
    <row r="5" spans="1:101" ht="20.399999999999999" customHeight="1" x14ac:dyDescent="0.3">
      <c r="A5" s="8">
        <v>3</v>
      </c>
      <c r="B5" s="8">
        <f>_xlfn.POISSON.DIST(3,B1,FALSE)</f>
        <v>1.5080623633932666E-4</v>
      </c>
      <c r="C5" s="8">
        <f t="shared" ref="C5:BN5" si="84">_xlfn.POISSON.DIST(3,C1,FALSE)</f>
        <v>1.0916410041039765E-3</v>
      </c>
      <c r="D5" s="8">
        <f t="shared" si="84"/>
        <v>3.3336819930677285E-3</v>
      </c>
      <c r="E5" s="8">
        <f t="shared" si="84"/>
        <v>7.1500804910468209E-3</v>
      </c>
      <c r="F5" s="8">
        <f t="shared" si="84"/>
        <v>1.2636055410679865E-2</v>
      </c>
      <c r="G5" s="8">
        <f t="shared" si="84"/>
        <v>1.9757218899384948E-2</v>
      </c>
      <c r="H5" s="8">
        <f t="shared" si="84"/>
        <v>2.8388126533408907E-2</v>
      </c>
      <c r="I5" s="8">
        <f t="shared" si="84"/>
        <v>3.8342738271336246E-2</v>
      </c>
      <c r="J5" s="8">
        <f t="shared" si="84"/>
        <v>4.9398213658482792E-2</v>
      </c>
      <c r="K5" s="8">
        <f t="shared" si="84"/>
        <v>6.1313240195240391E-2</v>
      </c>
      <c r="L5" s="8">
        <f t="shared" si="84"/>
        <v>7.3841902067023985E-2</v>
      </c>
      <c r="M5" s="8">
        <f t="shared" si="84"/>
        <v>8.6743933030714204E-2</v>
      </c>
      <c r="N5" s="8">
        <f t="shared" si="84"/>
        <v>9.9792058215954355E-2</v>
      </c>
      <c r="O5" s="8">
        <f t="shared" si="84"/>
        <v>0.11277701150929473</v>
      </c>
      <c r="P5" s="8">
        <f t="shared" si="84"/>
        <v>0.12551071508349182</v>
      </c>
      <c r="Q5" s="8">
        <f t="shared" si="84"/>
        <v>0.13782802295101812</v>
      </c>
      <c r="R5" s="8">
        <f t="shared" si="84"/>
        <v>0.14958735894518091</v>
      </c>
      <c r="S5" s="8">
        <f t="shared" si="84"/>
        <v>0.16067051935138213</v>
      </c>
      <c r="T5" s="8">
        <f t="shared" si="84"/>
        <v>0.17098185987467571</v>
      </c>
      <c r="U5" s="8">
        <f t="shared" si="84"/>
        <v>0.18044704431548364</v>
      </c>
      <c r="V5" s="8">
        <f t="shared" si="84"/>
        <v>0.18901149700847761</v>
      </c>
      <c r="W5" s="8">
        <f t="shared" si="84"/>
        <v>0.19663867170702187</v>
      </c>
      <c r="X5" s="8">
        <f t="shared" si="84"/>
        <v>0.20330822526255887</v>
      </c>
      <c r="Y5" s="8">
        <f t="shared" si="84"/>
        <v>0.20901416437880643</v>
      </c>
      <c r="Z5" s="8">
        <f t="shared" si="84"/>
        <v>0.21376301724973648</v>
      </c>
      <c r="AA5" s="8">
        <f t="shared" si="84"/>
        <v>0.21757206844918878</v>
      </c>
      <c r="AB5" s="8">
        <f t="shared" si="84"/>
        <v>0.22046768454274912</v>
      </c>
      <c r="AC5" s="8">
        <f t="shared" si="84"/>
        <v>0.22248374912479749</v>
      </c>
      <c r="AD5" s="8">
        <f t="shared" si="84"/>
        <v>0.22366021899261934</v>
      </c>
      <c r="AE5" s="8">
        <f t="shared" si="84"/>
        <v>0.22404180765538778</v>
      </c>
      <c r="AF5" s="8">
        <f t="shared" si="84"/>
        <v>0.22367679808441346</v>
      </c>
      <c r="AG5" s="8">
        <f t="shared" si="84"/>
        <v>0.22261598332718405</v>
      </c>
      <c r="AH5" s="8">
        <f t="shared" si="84"/>
        <v>0.22091173114972704</v>
      </c>
      <c r="AI5" s="8">
        <f t="shared" si="84"/>
        <v>0.21861716708677609</v>
      </c>
      <c r="AJ5" s="8">
        <f t="shared" si="84"/>
        <v>0.21578546903865098</v>
      </c>
      <c r="AK5" s="8">
        <f t="shared" si="84"/>
        <v>0.21246926575014699</v>
      </c>
      <c r="AL5" s="8">
        <f t="shared" si="84"/>
        <v>0.20872013105035023</v>
      </c>
      <c r="AM5" s="8">
        <f t="shared" si="84"/>
        <v>0.20458816554858647</v>
      </c>
      <c r="AN5" s="8">
        <f t="shared" si="84"/>
        <v>0.20012165750894512</v>
      </c>
      <c r="AO5" s="8">
        <f t="shared" si="84"/>
        <v>0.19536681481316462</v>
      </c>
      <c r="AP5" s="8">
        <f t="shared" si="84"/>
        <v>0.19036756022746451</v>
      </c>
      <c r="AQ5" s="8">
        <f t="shared" si="84"/>
        <v>0.18516538257925874</v>
      </c>
      <c r="AR5" s="8">
        <f t="shared" si="84"/>
        <v>0.17979923689717664</v>
      </c>
      <c r="AS5" s="8">
        <f t="shared" si="84"/>
        <v>0.17430548705049703</v>
      </c>
      <c r="AT5" s="8">
        <f t="shared" si="84"/>
        <v>0.16871788492455503</v>
      </c>
      <c r="AU5" s="8">
        <f t="shared" si="84"/>
        <v>0.16306758067327579</v>
      </c>
      <c r="AV5" s="8">
        <f t="shared" si="84"/>
        <v>0.15738315908822753</v>
      </c>
      <c r="AW5" s="8">
        <f t="shared" si="84"/>
        <v>0.15169069760753723</v>
      </c>
      <c r="AX5" s="8">
        <f t="shared" si="84"/>
        <v>0.14601384195186298</v>
      </c>
      <c r="AY5" s="8">
        <f t="shared" si="84"/>
        <v>0.14037389581428059</v>
      </c>
      <c r="AZ5" s="8">
        <f t="shared" si="84"/>
        <v>0.13478992144370253</v>
      </c>
      <c r="BA5" s="8">
        <f t="shared" si="84"/>
        <v>0.12927884834572181</v>
      </c>
      <c r="BB5" s="8">
        <f t="shared" si="84"/>
        <v>0.12385558767984543</v>
      </c>
      <c r="BC5" s="8">
        <f t="shared" si="84"/>
        <v>0.11853315025792691</v>
      </c>
      <c r="BD5" s="8">
        <f t="shared" si="84"/>
        <v>0.11332276634574322</v>
      </c>
      <c r="BE5" s="8">
        <f t="shared" si="84"/>
        <v>0.1082340057389778</v>
      </c>
      <c r="BF5" s="8">
        <f t="shared" si="84"/>
        <v>0.10327489682757958</v>
      </c>
      <c r="BG5" s="8">
        <f t="shared" si="84"/>
        <v>9.8452043579960999E-2</v>
      </c>
      <c r="BH5" s="8">
        <f t="shared" si="84"/>
        <v>9.3770739572304806E-2</v>
      </c>
      <c r="BI5" s="8">
        <f t="shared" si="84"/>
        <v>8.9235078359988909E-2</v>
      </c>
      <c r="BJ5" s="8">
        <f t="shared" si="84"/>
        <v>8.4848059639434495E-2</v>
      </c>
      <c r="BK5" s="8">
        <f t="shared" si="84"/>
        <v>8.0611690781181661E-2</v>
      </c>
      <c r="BL5" s="8">
        <f t="shared" si="84"/>
        <v>7.6527083430291187E-2</v>
      </c>
      <c r="BM5" s="8">
        <f t="shared" si="84"/>
        <v>7.2594544969817959E-2</v>
      </c>
      <c r="BN5" s="8">
        <f t="shared" si="84"/>
        <v>6.8813664728577625E-2</v>
      </c>
      <c r="BO5" s="8">
        <f t="shared" ref="BO5:CW5" si="85">_xlfn.POISSON.DIST(3,BO1,FALSE)</f>
        <v>6.5183394887144863E-2</v>
      </c>
      <c r="BP5" s="8">
        <f t="shared" si="85"/>
        <v>6.170212609729734E-2</v>
      </c>
      <c r="BQ5" s="8">
        <f t="shared" si="85"/>
        <v>5.8367757881189537E-2</v>
      </c>
      <c r="BR5" s="8">
        <f t="shared" si="85"/>
        <v>5.5177763918549533E-2</v>
      </c>
      <c r="BS5" s="8">
        <f t="shared" si="85"/>
        <v>5.2129252364199866E-2</v>
      </c>
      <c r="BT5" s="8">
        <f t="shared" si="85"/>
        <v>4.92190213651705E-2</v>
      </c>
      <c r="BU5" s="8">
        <f t="shared" si="85"/>
        <v>4.6443609967496476E-2</v>
      </c>
      <c r="BV5" s="8">
        <f t="shared" si="85"/>
        <v>4.3799344618263944E-2</v>
      </c>
      <c r="BW5" s="8">
        <f t="shared" si="85"/>
        <v>4.1282381479328077E-2</v>
      </c>
      <c r="BX5" s="8">
        <f t="shared" si="85"/>
        <v>3.8888744776019543E-2</v>
      </c>
      <c r="BY5" s="8">
        <f t="shared" si="85"/>
        <v>3.6614361407670944E-2</v>
      </c>
      <c r="BZ5" s="8">
        <f t="shared" si="85"/>
        <v>3.4455092047476141E-2</v>
      </c>
      <c r="CA5" s="8">
        <f t="shared" si="85"/>
        <v>3.2406758957469098E-2</v>
      </c>
      <c r="CB5" s="8">
        <f t="shared" si="85"/>
        <v>3.046517074073456E-2</v>
      </c>
      <c r="CC5" s="8">
        <f t="shared" si="85"/>
        <v>2.8626144247681014E-2</v>
      </c>
      <c r="CD5" s="8">
        <f t="shared" si="85"/>
        <v>2.6885523846628331E-2</v>
      </c>
      <c r="CE5" s="8">
        <f t="shared" si="85"/>
        <v>2.5239198261399875E-2</v>
      </c>
      <c r="CF5" s="8">
        <f t="shared" si="85"/>
        <v>2.3683115170262288E-2</v>
      </c>
      <c r="CG5" s="8">
        <f t="shared" si="85"/>
        <v>2.2213293751683214E-2</v>
      </c>
      <c r="CH5" s="8">
        <f t="shared" si="85"/>
        <v>2.0825835353110164E-2</v>
      </c>
      <c r="CI5" s="8">
        <f t="shared" si="85"/>
        <v>1.9516932449504164E-2</v>
      </c>
      <c r="CJ5" s="8">
        <f t="shared" si="85"/>
        <v>1.8282876048798153E-2</v>
      </c>
      <c r="CK5" s="8">
        <f t="shared" si="85"/>
        <v>1.7120061691910667E-2</v>
      </c>
      <c r="CL5" s="8">
        <f t="shared" si="85"/>
        <v>1.6024994185516096E-2</v>
      </c>
      <c r="CM5" s="8">
        <f t="shared" si="85"/>
        <v>1.4994291196531465E-2</v>
      </c>
      <c r="CN5" s="8">
        <f t="shared" si="85"/>
        <v>1.4024685828283954E-2</v>
      </c>
      <c r="CO5" s="8">
        <f t="shared" si="85"/>
        <v>1.3113028289620335E-2</v>
      </c>
      <c r="CP5" s="8">
        <f t="shared" si="85"/>
        <v>1.2256286759848106E-2</v>
      </c>
      <c r="CQ5" s="8">
        <f t="shared" si="85"/>
        <v>1.145154754438157E-2</v>
      </c>
      <c r="CR5" s="8">
        <f t="shared" si="85"/>
        <v>1.069601460832781E-2</v>
      </c>
      <c r="CS5" s="8">
        <f t="shared" si="85"/>
        <v>9.9870085679952814E-3</v>
      </c>
      <c r="CT5" s="8">
        <f t="shared" si="85"/>
        <v>9.3219652134514976E-3</v>
      </c>
      <c r="CU5" s="8">
        <f t="shared" si="85"/>
        <v>8.6984336287948653E-3</v>
      </c>
      <c r="CV5" s="8">
        <f t="shared" si="85"/>
        <v>8.1140739707374204E-3</v>
      </c>
      <c r="CW5" s="8">
        <f t="shared" si="85"/>
        <v>7.5666549604141483E-3</v>
      </c>
    </row>
    <row r="6" spans="1:101" ht="20.399999999999999" customHeight="1" x14ac:dyDescent="0.3">
      <c r="A6" s="8">
        <v>4</v>
      </c>
      <c r="B6" s="8">
        <f>_xlfn.POISSON.DIST(4,B1,FALSE)</f>
        <v>3.770155908483168E-6</v>
      </c>
      <c r="C6" s="8">
        <f t="shared" ref="C6:BN6" si="86">_xlfn.POISSON.DIST(4,C1,FALSE)</f>
        <v>5.4582050205198804E-5</v>
      </c>
      <c r="D6" s="8">
        <f t="shared" si="86"/>
        <v>2.5002614948007961E-4</v>
      </c>
      <c r="E6" s="8">
        <f t="shared" si="86"/>
        <v>7.1500804910468196E-4</v>
      </c>
      <c r="F6" s="8">
        <f t="shared" si="86"/>
        <v>1.5795069263349827E-3</v>
      </c>
      <c r="G6" s="8">
        <f t="shared" si="86"/>
        <v>2.9635828349077417E-3</v>
      </c>
      <c r="H6" s="8">
        <f t="shared" si="86"/>
        <v>4.9679221433465573E-3</v>
      </c>
      <c r="I6" s="8">
        <f t="shared" si="86"/>
        <v>7.6685476542672484E-3</v>
      </c>
      <c r="J6" s="8">
        <f t="shared" si="86"/>
        <v>1.1114598073158627E-2</v>
      </c>
      <c r="K6" s="8">
        <f>_xlfn.POISSON.DIST(4,K1,FALSE)</f>
        <v>1.5328310048810094E-2</v>
      </c>
      <c r="L6" s="8">
        <f t="shared" si="86"/>
        <v>2.0306523068431597E-2</v>
      </c>
      <c r="M6" s="8">
        <f t="shared" si="86"/>
        <v>2.6023179909214253E-2</v>
      </c>
      <c r="N6" s="8">
        <f t="shared" si="86"/>
        <v>3.2432418920185162E-2</v>
      </c>
      <c r="O6" s="8">
        <f t="shared" si="86"/>
        <v>3.9471954028253167E-2</v>
      </c>
      <c r="P6" s="8">
        <f t="shared" si="86"/>
        <v>4.7066518156309439E-2</v>
      </c>
      <c r="Q6" s="8">
        <f t="shared" si="86"/>
        <v>5.5131209180407238E-2</v>
      </c>
      <c r="R6" s="8">
        <f t="shared" si="86"/>
        <v>6.3574627551701859E-2</v>
      </c>
      <c r="S6" s="8">
        <f t="shared" si="86"/>
        <v>7.2301733708121985E-2</v>
      </c>
      <c r="T6" s="8">
        <f t="shared" si="86"/>
        <v>8.1216383440470982E-2</v>
      </c>
      <c r="U6" s="8">
        <f t="shared" si="86"/>
        <v>9.022352215774182E-2</v>
      </c>
      <c r="V6" s="8">
        <f t="shared" si="86"/>
        <v>9.9231035929450762E-2</v>
      </c>
      <c r="W6" s="8">
        <f t="shared" si="86"/>
        <v>0.10815126943886204</v>
      </c>
      <c r="X6" s="8">
        <f t="shared" si="86"/>
        <v>0.11690222952597135</v>
      </c>
      <c r="Y6" s="8">
        <f t="shared" si="86"/>
        <v>0.12540849862728387</v>
      </c>
      <c r="Z6" s="8">
        <f t="shared" si="86"/>
        <v>0.13360188578108526</v>
      </c>
      <c r="AA6" s="8">
        <f t="shared" si="86"/>
        <v>0.14142184449197273</v>
      </c>
      <c r="AB6" s="8">
        <f t="shared" si="86"/>
        <v>0.1488156870663557</v>
      </c>
      <c r="AC6" s="8">
        <f t="shared" si="86"/>
        <v>0.15573862438735825</v>
      </c>
      <c r="AD6" s="8">
        <f t="shared" si="86"/>
        <v>0.16215365876964902</v>
      </c>
      <c r="AE6" s="8">
        <f t="shared" si="86"/>
        <v>0.16803135574154085</v>
      </c>
      <c r="AF6" s="8">
        <f t="shared" si="86"/>
        <v>0.17334951851542044</v>
      </c>
      <c r="AG6" s="8">
        <f t="shared" si="86"/>
        <v>0.17809278666174727</v>
      </c>
      <c r="AH6" s="8">
        <f t="shared" si="86"/>
        <v>0.18225217819852482</v>
      </c>
      <c r="AI6" s="8">
        <f t="shared" si="86"/>
        <v>0.18582459202375967</v>
      </c>
      <c r="AJ6" s="8">
        <f t="shared" si="86"/>
        <v>0.18881228540881961</v>
      </c>
      <c r="AK6" s="8">
        <f t="shared" si="86"/>
        <v>0.19122233917513232</v>
      </c>
      <c r="AL6" s="8">
        <f t="shared" si="86"/>
        <v>0.19306612122157396</v>
      </c>
      <c r="AM6" s="8">
        <f t="shared" si="86"/>
        <v>0.19435875727115715</v>
      </c>
      <c r="AN6" s="8">
        <f t="shared" si="86"/>
        <v>0.1951186160712215</v>
      </c>
      <c r="AO6" s="8">
        <f t="shared" si="86"/>
        <v>0.19536681481316462</v>
      </c>
      <c r="AP6" s="8">
        <f t="shared" si="86"/>
        <v>0.19512674923315115</v>
      </c>
      <c r="AQ6" s="8">
        <f t="shared" si="86"/>
        <v>0.19442365170822168</v>
      </c>
      <c r="AR6" s="8">
        <f t="shared" si="86"/>
        <v>0.19328417966446484</v>
      </c>
      <c r="AS6" s="8">
        <f t="shared" si="86"/>
        <v>0.19173603575554676</v>
      </c>
      <c r="AT6" s="8">
        <f t="shared" si="86"/>
        <v>0.18980762054012446</v>
      </c>
      <c r="AU6" s="8">
        <f t="shared" si="86"/>
        <v>0.18752771777426711</v>
      </c>
      <c r="AV6" s="8">
        <f t="shared" si="86"/>
        <v>0.18492521192866732</v>
      </c>
      <c r="AW6" s="8">
        <f t="shared" si="86"/>
        <v>0.18202883712904463</v>
      </c>
      <c r="AX6" s="8">
        <f t="shared" si="86"/>
        <v>0.17886695639103214</v>
      </c>
      <c r="AY6" s="8">
        <f t="shared" si="86"/>
        <v>0.17546736976785074</v>
      </c>
      <c r="AZ6" s="8">
        <f t="shared" si="86"/>
        <v>0.17185714984072067</v>
      </c>
      <c r="BA6" s="8">
        <f t="shared" si="86"/>
        <v>0.16806250284943836</v>
      </c>
      <c r="BB6" s="8">
        <f t="shared" si="86"/>
        <v>0.16410865367579516</v>
      </c>
      <c r="BC6" s="8">
        <f t="shared" si="86"/>
        <v>0.16001975284820127</v>
      </c>
      <c r="BD6" s="8">
        <f t="shared" si="86"/>
        <v>0.15581880372539691</v>
      </c>
      <c r="BE6" s="8">
        <f t="shared" si="86"/>
        <v>0.15152760803456886</v>
      </c>
      <c r="BF6" s="8">
        <f t="shared" si="86"/>
        <v>0.14716672797930092</v>
      </c>
      <c r="BG6" s="8">
        <f t="shared" si="86"/>
        <v>0.14275546319094348</v>
      </c>
      <c r="BH6" s="8">
        <f t="shared" si="86"/>
        <v>0.1383118408691496</v>
      </c>
      <c r="BI6" s="8">
        <f t="shared" si="86"/>
        <v>0.13385261753998337</v>
      </c>
      <c r="BJ6" s="8">
        <f t="shared" si="86"/>
        <v>0.1293932909501376</v>
      </c>
      <c r="BK6" s="8">
        <f t="shared" si="86"/>
        <v>0.12494812071083157</v>
      </c>
      <c r="BL6" s="8">
        <f t="shared" si="86"/>
        <v>0.12053015640270869</v>
      </c>
      <c r="BM6" s="8">
        <f t="shared" si="86"/>
        <v>0.11615127195170877</v>
      </c>
      <c r="BN6" s="8">
        <f t="shared" si="86"/>
        <v>0.11182220518393866</v>
      </c>
      <c r="BO6" s="8">
        <f t="shared" ref="BO6:CW6" si="87">_xlfn.POISSON.DIST(4,BO1,FALSE)</f>
        <v>0.1075526015637891</v>
      </c>
      <c r="BP6" s="8">
        <f t="shared" si="87"/>
        <v>0.10335106121297312</v>
      </c>
      <c r="BQ6" s="8">
        <f t="shared" si="87"/>
        <v>9.9225188398022218E-2</v>
      </c>
      <c r="BR6" s="8">
        <f t="shared" si="87"/>
        <v>9.5181642759497948E-2</v>
      </c>
      <c r="BS6" s="8">
        <f t="shared" si="87"/>
        <v>9.1226191637349782E-2</v>
      </c>
      <c r="BT6" s="8">
        <f t="shared" si="87"/>
        <v>8.7363762923177699E-2</v>
      </c>
      <c r="BU6" s="8">
        <f t="shared" si="87"/>
        <v>8.3598497941493641E-2</v>
      </c>
      <c r="BV6" s="8">
        <f t="shared" si="87"/>
        <v>7.993380392833177E-2</v>
      </c>
      <c r="BW6" s="8">
        <f t="shared" si="87"/>
        <v>7.6372405736757062E-2</v>
      </c>
      <c r="BX6" s="8">
        <f t="shared" si="87"/>
        <v>7.2916396455036697E-2</v>
      </c>
      <c r="BY6" s="8">
        <f t="shared" si="87"/>
        <v>6.9567286674574791E-2</v>
      </c>
      <c r="BZ6" s="8">
        <f t="shared" si="87"/>
        <v>6.6326052191391691E-2</v>
      </c>
      <c r="CA6" s="8">
        <f t="shared" si="87"/>
        <v>6.3193179967064819E-2</v>
      </c>
      <c r="CB6" s="8">
        <f t="shared" si="87"/>
        <v>6.016871221295083E-2</v>
      </c>
      <c r="CC6" s="8">
        <f t="shared" si="87"/>
        <v>5.7252288495362028E-2</v>
      </c>
      <c r="CD6" s="8">
        <f t="shared" si="87"/>
        <v>5.4443185789422435E-2</v>
      </c>
      <c r="CE6" s="8">
        <f t="shared" si="87"/>
        <v>5.17403564358698E-2</v>
      </c>
      <c r="CF6" s="8">
        <f t="shared" si="87"/>
        <v>4.9142463978294311E-2</v>
      </c>
      <c r="CG6" s="8">
        <f t="shared" si="87"/>
        <v>4.6647916878534819E-2</v>
      </c>
      <c r="CH6" s="8">
        <f t="shared" si="87"/>
        <v>4.4254900125359174E-2</v>
      </c>
      <c r="CI6" s="8">
        <f t="shared" si="87"/>
        <v>4.1961404766433993E-2</v>
      </c>
      <c r="CJ6" s="8">
        <f t="shared" si="87"/>
        <v>3.9765255406136013E-2</v>
      </c>
      <c r="CK6" s="8">
        <f t="shared" si="87"/>
        <v>3.7664135722203514E-2</v>
      </c>
      <c r="CL6" s="8">
        <f t="shared" si="87"/>
        <v>3.5655612062773331E-2</v>
      </c>
      <c r="CM6" s="8">
        <f t="shared" si="87"/>
        <v>3.3737155192195833E-2</v>
      </c>
      <c r="CN6" s="8">
        <f t="shared" si="87"/>
        <v>3.1906160259346027E-2</v>
      </c>
      <c r="CO6" s="8">
        <f t="shared" si="87"/>
        <v>3.0159965066126816E-2</v>
      </c>
      <c r="CP6" s="8">
        <f t="shared" si="87"/>
        <v>2.8495866716646868E-2</v>
      </c>
      <c r="CQ6" s="8">
        <f t="shared" si="87"/>
        <v>2.6911136729296722E-2</v>
      </c>
      <c r="CR6" s="8">
        <f t="shared" si="87"/>
        <v>2.5403034694778566E-2</v>
      </c>
      <c r="CS6" s="8">
        <f t="shared" si="87"/>
        <v>2.3968820563188695E-2</v>
      </c>
      <c r="CT6" s="8">
        <f t="shared" si="87"/>
        <v>2.2605765642619912E-2</v>
      </c>
      <c r="CU6" s="8">
        <f t="shared" si="87"/>
        <v>2.1311162390547429E-2</v>
      </c>
      <c r="CV6" s="8">
        <f t="shared" si="87"/>
        <v>2.0082333077575149E-2</v>
      </c>
      <c r="CW6" s="8">
        <f t="shared" si="87"/>
        <v>1.8916637401035354E-2</v>
      </c>
    </row>
    <row r="7" spans="1:101" ht="20.399999999999999" customHeight="1" x14ac:dyDescent="0.3">
      <c r="A7" s="8">
        <v>5</v>
      </c>
      <c r="B7" s="8">
        <f>_xlfn.POISSON.DIST(6,B1,FALSE)</f>
        <v>1.2567186361610553E-9</v>
      </c>
      <c r="C7" s="8">
        <f t="shared" ref="C7:BN7" si="88">_xlfn.POISSON.DIST(6,C1,FALSE)</f>
        <v>7.2776066940265113E-8</v>
      </c>
      <c r="D7" s="8">
        <f t="shared" si="88"/>
        <v>7.5007844844023816E-7</v>
      </c>
      <c r="E7" s="8">
        <f t="shared" si="88"/>
        <v>3.8133762618916389E-6</v>
      </c>
      <c r="F7" s="8">
        <f t="shared" si="88"/>
        <v>1.3162557719458192E-5</v>
      </c>
      <c r="G7" s="8">
        <f t="shared" si="88"/>
        <v>3.5562994018892896E-5</v>
      </c>
      <c r="H7" s="8">
        <f t="shared" si="88"/>
        <v>8.1142728341327086E-5</v>
      </c>
      <c r="I7" s="8">
        <f t="shared" si="88"/>
        <v>1.6359568329103464E-4</v>
      </c>
      <c r="J7" s="8">
        <f t="shared" si="88"/>
        <v>3.0009414797528295E-4</v>
      </c>
      <c r="K7" s="8">
        <f>_xlfn.POISSON.DIST(5,K1,FALSE)</f>
        <v>3.06566200976202E-3</v>
      </c>
      <c r="L7" s="8">
        <f t="shared" si="88"/>
        <v>8.1902976376007437E-4</v>
      </c>
      <c r="M7" s="8">
        <f t="shared" si="88"/>
        <v>1.249112635642285E-3</v>
      </c>
      <c r="N7" s="8">
        <f t="shared" si="88"/>
        <v>1.8270262658370974E-3</v>
      </c>
      <c r="O7" s="8">
        <f t="shared" si="88"/>
        <v>2.5788343298458732E-3</v>
      </c>
      <c r="P7" s="8">
        <f t="shared" si="88"/>
        <v>3.5299888617232088E-3</v>
      </c>
      <c r="Q7" s="8">
        <f t="shared" si="88"/>
        <v>4.7045298500614204E-3</v>
      </c>
      <c r="R7" s="8">
        <f t="shared" si="88"/>
        <v>6.124355787480616E-3</v>
      </c>
      <c r="S7" s="8">
        <f t="shared" si="88"/>
        <v>7.8085872404771777E-3</v>
      </c>
      <c r="T7" s="8">
        <f t="shared" si="88"/>
        <v>9.7730381406700029E-3</v>
      </c>
      <c r="U7" s="8">
        <f t="shared" si="88"/>
        <v>1.2029802954365572E-2</v>
      </c>
      <c r="V7" s="8">
        <f t="shared" si="88"/>
        <v>1.4586962281629269E-2</v>
      </c>
      <c r="W7" s="8">
        <f t="shared" si="88"/>
        <v>1.7448404802803078E-2</v>
      </c>
      <c r="X7" s="8">
        <f t="shared" si="88"/>
        <v>2.0613759806412946E-2</v>
      </c>
      <c r="Y7" s="8">
        <f t="shared" si="88"/>
        <v>2.4078431736438494E-2</v>
      </c>
      <c r="Z7" s="8">
        <f t="shared" si="88"/>
        <v>2.783372620439278E-2</v>
      </c>
      <c r="AA7" s="8">
        <f t="shared" si="88"/>
        <v>3.1867055625524547E-2</v>
      </c>
      <c r="AB7" s="8">
        <f t="shared" si="88"/>
        <v>3.6162211957124456E-2</v>
      </c>
      <c r="AC7" s="8">
        <f t="shared" si="88"/>
        <v>4.0699693839896293E-2</v>
      </c>
      <c r="AD7" s="8">
        <f t="shared" si="88"/>
        <v>4.5457075675091593E-2</v>
      </c>
      <c r="AE7" s="8">
        <f t="shared" si="88"/>
        <v>5.0409406722462261E-2</v>
      </c>
      <c r="AF7" s="8">
        <f t="shared" si="88"/>
        <v>5.552962909777303E-2</v>
      </c>
      <c r="AG7" s="8">
        <f t="shared" si="88"/>
        <v>6.0789004513876393E-2</v>
      </c>
      <c r="AH7" s="8">
        <f t="shared" si="88"/>
        <v>6.6157540686064498E-2</v>
      </c>
      <c r="AI7" s="8">
        <f t="shared" si="88"/>
        <v>7.1604409459822063E-2</v>
      </c>
      <c r="AJ7" s="8">
        <f t="shared" si="88"/>
        <v>7.7098349875268049E-2</v>
      </c>
      <c r="AK7" s="8">
        <f t="shared" si="88"/>
        <v>8.2608050523657148E-2</v>
      </c>
      <c r="AL7" s="8">
        <f t="shared" si="88"/>
        <v>8.8102506650778248E-2</v>
      </c>
      <c r="AM7" s="8">
        <f t="shared" si="88"/>
        <v>9.355134849985032E-2</v>
      </c>
      <c r="AN7" s="8">
        <f t="shared" si="88"/>
        <v>9.8925138348109232E-2</v>
      </c>
      <c r="AO7" s="8">
        <f t="shared" si="88"/>
        <v>0.10419563456702115</v>
      </c>
      <c r="AP7" s="8">
        <f t="shared" si="88"/>
        <v>0.10933602182030894</v>
      </c>
      <c r="AQ7" s="8">
        <f t="shared" si="88"/>
        <v>0.11432110720443435</v>
      </c>
      <c r="AR7" s="8">
        <f t="shared" si="88"/>
        <v>0.11912748273319844</v>
      </c>
      <c r="AS7" s="8">
        <f t="shared" si="88"/>
        <v>0.12373365507424613</v>
      </c>
      <c r="AT7" s="8">
        <f t="shared" si="88"/>
        <v>0.12812014386458401</v>
      </c>
      <c r="AU7" s="8">
        <f t="shared" si="88"/>
        <v>0.13226955027011639</v>
      </c>
      <c r="AV7" s="8">
        <f t="shared" si="88"/>
        <v>0.1361665977168087</v>
      </c>
      <c r="AW7" s="8">
        <f t="shared" si="88"/>
        <v>0.13979814691510625</v>
      </c>
      <c r="AX7" s="8">
        <f t="shared" si="88"/>
        <v>0.1431531874316227</v>
      </c>
      <c r="AY7" s="8">
        <f t="shared" si="88"/>
        <v>0.14622280813987559</v>
      </c>
      <c r="AZ7" s="8">
        <f t="shared" si="88"/>
        <v>0.14900014891190477</v>
      </c>
      <c r="BA7" s="8">
        <f t="shared" si="88"/>
        <v>0.1514803359016271</v>
      </c>
      <c r="BB7" s="8">
        <f t="shared" si="88"/>
        <v>0.15366040272510284</v>
      </c>
      <c r="BC7" s="8">
        <f t="shared" si="88"/>
        <v>0.15553919976845162</v>
      </c>
      <c r="BD7" s="8">
        <f t="shared" si="88"/>
        <v>0.15711729375644187</v>
      </c>
      <c r="BE7" s="8">
        <f t="shared" si="88"/>
        <v>0.15839685959880262</v>
      </c>
      <c r="BF7" s="8">
        <f t="shared" si="88"/>
        <v>0.15938156640158288</v>
      </c>
      <c r="BG7" s="8">
        <f t="shared" si="88"/>
        <v>0.16007645939144458</v>
      </c>
      <c r="BH7" s="8">
        <f t="shared" si="88"/>
        <v>0.16048783935516994</v>
      </c>
      <c r="BI7" s="8">
        <f t="shared" si="88"/>
        <v>0.16062314104798003</v>
      </c>
      <c r="BJ7" s="8">
        <f t="shared" si="88"/>
        <v>0.16049081187515402</v>
      </c>
      <c r="BK7" s="8">
        <f t="shared" si="88"/>
        <v>0.16010019200414546</v>
      </c>
      <c r="BL7" s="8">
        <f t="shared" si="88"/>
        <v>0.15946139692078348</v>
      </c>
      <c r="BM7" s="8">
        <f t="shared" si="88"/>
        <v>0.15858520330473302</v>
      </c>
      <c r="BN7" s="8">
        <f t="shared" si="88"/>
        <v>0.1574829389673803</v>
      </c>
      <c r="BO7" s="8">
        <f t="shared" ref="BO7:CW7" si="89">_xlfn.POISSON.DIST(6,BO1,FALSE)</f>
        <v>0.15616637747062168</v>
      </c>
      <c r="BP7" s="8">
        <f t="shared" si="89"/>
        <v>0.15464763792834541</v>
      </c>
      <c r="BQ7" s="8">
        <f t="shared" si="89"/>
        <v>0.15293909038415154</v>
      </c>
      <c r="BR7" s="8">
        <f t="shared" si="89"/>
        <v>0.15105326705932323</v>
      </c>
      <c r="BS7" s="8">
        <f t="shared" si="89"/>
        <v>0.14900277967433789</v>
      </c>
      <c r="BT7" s="8">
        <f t="shared" si="89"/>
        <v>0.14680024296524619</v>
      </c>
      <c r="BU7" s="8">
        <f t="shared" si="89"/>
        <v>0.14445820444290103</v>
      </c>
      <c r="BV7" s="8">
        <f t="shared" si="89"/>
        <v>0.14198908037802654</v>
      </c>
      <c r="BW7" s="8">
        <f t="shared" si="89"/>
        <v>0.13940509793816089</v>
      </c>
      <c r="BX7" s="8">
        <f t="shared" si="89"/>
        <v>0.13671824335319374</v>
      </c>
      <c r="BY7" s="8">
        <f t="shared" si="89"/>
        <v>0.13394021594411459</v>
      </c>
      <c r="BZ7" s="8">
        <f t="shared" si="89"/>
        <v>0.13108238781425405</v>
      </c>
      <c r="CA7" s="8">
        <f t="shared" si="89"/>
        <v>0.12815576897320774</v>
      </c>
      <c r="CB7" s="8">
        <f t="shared" si="89"/>
        <v>0.12517097764034235</v>
      </c>
      <c r="CC7" s="8">
        <f t="shared" si="89"/>
        <v>0.12213821545677231</v>
      </c>
      <c r="CD7" s="8">
        <f t="shared" si="89"/>
        <v>0.11906724732146716</v>
      </c>
      <c r="CE7" s="8">
        <f t="shared" si="89"/>
        <v>0.11596738555826311</v>
      </c>
      <c r="CF7" s="8">
        <f t="shared" si="89"/>
        <v>0.11284747811549002</v>
      </c>
      <c r="CG7" s="8">
        <f t="shared" si="89"/>
        <v>0.1097159004983141</v>
      </c>
      <c r="CH7" s="8">
        <f t="shared" si="89"/>
        <v>0.10658055113524016</v>
      </c>
      <c r="CI7" s="8">
        <f t="shared" si="89"/>
        <v>0.1034488498841822</v>
      </c>
      <c r="CJ7" s="8">
        <f t="shared" si="89"/>
        <v>0.10032773938968134</v>
      </c>
      <c r="CK7" s="8">
        <f t="shared" si="89"/>
        <v>9.7223689010914841E-2</v>
      </c>
      <c r="CL7" s="8">
        <f t="shared" si="89"/>
        <v>9.4142701049742733E-2</v>
      </c>
      <c r="CM7" s="8">
        <f t="shared" si="89"/>
        <v>9.1090319018928986E-2</v>
      </c>
      <c r="CN7" s="8">
        <f t="shared" si="89"/>
        <v>8.8071637702548333E-2</v>
      </c>
      <c r="CO7" s="8">
        <f t="shared" si="89"/>
        <v>8.5091314773232604E-2</v>
      </c>
      <c r="CP7" s="8">
        <f t="shared" si="89"/>
        <v>8.2153583744093067E-2</v>
      </c>
      <c r="CQ7" s="8">
        <f t="shared" si="89"/>
        <v>7.9262268046688733E-2</v>
      </c>
      <c r="CR7" s="8">
        <f t="shared" si="89"/>
        <v>7.642079604012568E-2</v>
      </c>
      <c r="CS7" s="8">
        <f t="shared" si="89"/>
        <v>7.3632216770115833E-2</v>
      </c>
      <c r="CT7" s="8">
        <f t="shared" si="89"/>
        <v>7.0899216310470373E-2</v>
      </c>
      <c r="CU7" s="8">
        <f t="shared" si="89"/>
        <v>6.8224134532939337E-2</v>
      </c>
      <c r="CV7" s="8">
        <f t="shared" si="89"/>
        <v>6.5608982164438071E-2</v>
      </c>
      <c r="CW7" s="8">
        <f t="shared" si="89"/>
        <v>6.3055458003451192E-2</v>
      </c>
    </row>
    <row r="8" spans="1:101" ht="20.399999999999999" customHeight="1" x14ac:dyDescent="0.3">
      <c r="A8" s="8">
        <v>6</v>
      </c>
      <c r="B8" s="8">
        <f>_xlfn.POISSON.DIST(6,B1,FALSE)</f>
        <v>1.2567186361610553E-9</v>
      </c>
      <c r="C8" s="8">
        <f t="shared" ref="C8:BN8" si="90">_xlfn.POISSON.DIST(6,C1,FALSE)</f>
        <v>7.2776066940265113E-8</v>
      </c>
      <c r="D8" s="8">
        <f t="shared" si="90"/>
        <v>7.5007844844023816E-7</v>
      </c>
      <c r="E8" s="8">
        <f t="shared" si="90"/>
        <v>3.8133762618916389E-6</v>
      </c>
      <c r="F8" s="8">
        <f t="shared" si="90"/>
        <v>1.3162557719458192E-5</v>
      </c>
      <c r="G8" s="8">
        <f t="shared" si="90"/>
        <v>3.5562994018892896E-5</v>
      </c>
      <c r="H8" s="8">
        <f t="shared" si="90"/>
        <v>8.1142728341327086E-5</v>
      </c>
      <c r="I8" s="8">
        <f t="shared" si="90"/>
        <v>1.6359568329103464E-4</v>
      </c>
      <c r="J8" s="8">
        <f t="shared" si="90"/>
        <v>3.0009414797528295E-4</v>
      </c>
      <c r="K8" s="8">
        <f t="shared" si="90"/>
        <v>5.1094366829366978E-4</v>
      </c>
      <c r="L8" s="8">
        <f t="shared" si="90"/>
        <v>8.1902976376007437E-4</v>
      </c>
      <c r="M8" s="8">
        <f t="shared" si="90"/>
        <v>1.249112635642285E-3</v>
      </c>
      <c r="N8" s="8">
        <f t="shared" si="90"/>
        <v>1.8270262658370974E-3</v>
      </c>
      <c r="O8" s="8">
        <f t="shared" si="90"/>
        <v>2.5788343298458732E-3</v>
      </c>
      <c r="P8" s="8">
        <f t="shared" si="90"/>
        <v>3.5299888617232088E-3</v>
      </c>
      <c r="Q8" s="8">
        <f t="shared" si="90"/>
        <v>4.7045298500614204E-3</v>
      </c>
      <c r="R8" s="8">
        <f t="shared" si="90"/>
        <v>6.124355787480616E-3</v>
      </c>
      <c r="S8" s="8">
        <f t="shared" si="90"/>
        <v>7.8085872404771777E-3</v>
      </c>
      <c r="T8" s="8">
        <f t="shared" si="90"/>
        <v>9.7730381406700029E-3</v>
      </c>
      <c r="U8" s="8">
        <f t="shared" si="90"/>
        <v>1.2029802954365572E-2</v>
      </c>
      <c r="V8" s="8">
        <f t="shared" si="90"/>
        <v>1.4586962281629269E-2</v>
      </c>
      <c r="W8" s="8">
        <f t="shared" si="90"/>
        <v>1.7448404802803078E-2</v>
      </c>
      <c r="X8" s="8">
        <f t="shared" si="90"/>
        <v>2.0613759806412946E-2</v>
      </c>
      <c r="Y8" s="8">
        <f t="shared" si="90"/>
        <v>2.4078431736438494E-2</v>
      </c>
      <c r="Z8" s="8">
        <f t="shared" si="90"/>
        <v>2.783372620439278E-2</v>
      </c>
      <c r="AA8" s="8">
        <f t="shared" si="90"/>
        <v>3.1867055625524547E-2</v>
      </c>
      <c r="AB8" s="8">
        <f t="shared" si="90"/>
        <v>3.6162211957124456E-2</v>
      </c>
      <c r="AC8" s="8">
        <f t="shared" si="90"/>
        <v>4.0699693839896293E-2</v>
      </c>
      <c r="AD8" s="8">
        <f t="shared" si="90"/>
        <v>4.5457075675091593E-2</v>
      </c>
      <c r="AE8" s="8">
        <f t="shared" si="90"/>
        <v>5.0409406722462261E-2</v>
      </c>
      <c r="AF8" s="8">
        <f t="shared" si="90"/>
        <v>5.552962909777303E-2</v>
      </c>
      <c r="AG8" s="8">
        <f t="shared" si="90"/>
        <v>6.0789004513876393E-2</v>
      </c>
      <c r="AH8" s="8">
        <f t="shared" si="90"/>
        <v>6.6157540686064498E-2</v>
      </c>
      <c r="AI8" s="8">
        <f t="shared" si="90"/>
        <v>7.1604409459822063E-2</v>
      </c>
      <c r="AJ8" s="8">
        <f t="shared" si="90"/>
        <v>7.7098349875268049E-2</v>
      </c>
      <c r="AK8" s="8">
        <f t="shared" si="90"/>
        <v>8.2608050523657148E-2</v>
      </c>
      <c r="AL8" s="8">
        <f t="shared" si="90"/>
        <v>8.8102506650778248E-2</v>
      </c>
      <c r="AM8" s="8">
        <f t="shared" si="90"/>
        <v>9.355134849985032E-2</v>
      </c>
      <c r="AN8" s="8">
        <f t="shared" si="90"/>
        <v>9.8925138348109232E-2</v>
      </c>
      <c r="AO8" s="8">
        <f t="shared" si="90"/>
        <v>0.10419563456702115</v>
      </c>
      <c r="AP8" s="8">
        <f t="shared" si="90"/>
        <v>0.10933602182030894</v>
      </c>
      <c r="AQ8" s="8">
        <f t="shared" si="90"/>
        <v>0.11432110720443435</v>
      </c>
      <c r="AR8" s="8">
        <f t="shared" si="90"/>
        <v>0.11912748273319844</v>
      </c>
      <c r="AS8" s="8">
        <f t="shared" si="90"/>
        <v>0.12373365507424613</v>
      </c>
      <c r="AT8" s="8">
        <f t="shared" si="90"/>
        <v>0.12812014386458401</v>
      </c>
      <c r="AU8" s="8">
        <f t="shared" si="90"/>
        <v>0.13226955027011639</v>
      </c>
      <c r="AV8" s="8">
        <f t="shared" si="90"/>
        <v>0.1361665977168087</v>
      </c>
      <c r="AW8" s="8">
        <f t="shared" si="90"/>
        <v>0.13979814691510625</v>
      </c>
      <c r="AX8" s="8">
        <f t="shared" si="90"/>
        <v>0.1431531874316227</v>
      </c>
      <c r="AY8" s="8">
        <f t="shared" si="90"/>
        <v>0.14622280813987559</v>
      </c>
      <c r="AZ8" s="8">
        <f t="shared" si="90"/>
        <v>0.14900014891190477</v>
      </c>
      <c r="BA8" s="8">
        <f t="shared" si="90"/>
        <v>0.1514803359016271</v>
      </c>
      <c r="BB8" s="8">
        <f t="shared" si="90"/>
        <v>0.15366040272510284</v>
      </c>
      <c r="BC8" s="8">
        <f t="shared" si="90"/>
        <v>0.15553919976845162</v>
      </c>
      <c r="BD8" s="8">
        <f t="shared" si="90"/>
        <v>0.15711729375644187</v>
      </c>
      <c r="BE8" s="8">
        <f t="shared" si="90"/>
        <v>0.15839685959880262</v>
      </c>
      <c r="BF8" s="8">
        <f t="shared" si="90"/>
        <v>0.15938156640158288</v>
      </c>
      <c r="BG8" s="8">
        <f t="shared" si="90"/>
        <v>0.16007645939144458</v>
      </c>
      <c r="BH8" s="8">
        <f t="shared" si="90"/>
        <v>0.16048783935516994</v>
      </c>
      <c r="BI8" s="8">
        <f t="shared" si="90"/>
        <v>0.16062314104798003</v>
      </c>
      <c r="BJ8" s="8">
        <f t="shared" si="90"/>
        <v>0.16049081187515402</v>
      </c>
      <c r="BK8" s="8">
        <f t="shared" si="90"/>
        <v>0.16010019200414546</v>
      </c>
      <c r="BL8" s="8">
        <f t="shared" si="90"/>
        <v>0.15946139692078348</v>
      </c>
      <c r="BM8" s="8">
        <f t="shared" si="90"/>
        <v>0.15858520330473302</v>
      </c>
      <c r="BN8" s="8">
        <f t="shared" si="90"/>
        <v>0.1574829389673803</v>
      </c>
      <c r="BO8" s="8">
        <f t="shared" ref="BO8:CW8" si="91">_xlfn.POISSON.DIST(6,BO1,FALSE)</f>
        <v>0.15616637747062168</v>
      </c>
      <c r="BP8" s="8">
        <f t="shared" si="91"/>
        <v>0.15464763792834541</v>
      </c>
      <c r="BQ8" s="8">
        <f t="shared" si="91"/>
        <v>0.15293909038415154</v>
      </c>
      <c r="BR8" s="8">
        <f t="shared" si="91"/>
        <v>0.15105326705932323</v>
      </c>
      <c r="BS8" s="8">
        <f t="shared" si="91"/>
        <v>0.14900277967433789</v>
      </c>
      <c r="BT8" s="8">
        <f t="shared" si="91"/>
        <v>0.14680024296524619</v>
      </c>
      <c r="BU8" s="8">
        <f t="shared" si="91"/>
        <v>0.14445820444290103</v>
      </c>
      <c r="BV8" s="8">
        <f t="shared" si="91"/>
        <v>0.14198908037802654</v>
      </c>
      <c r="BW8" s="8">
        <f t="shared" si="91"/>
        <v>0.13940509793816089</v>
      </c>
      <c r="BX8" s="8">
        <f t="shared" si="91"/>
        <v>0.13671824335319374</v>
      </c>
      <c r="BY8" s="8">
        <f t="shared" si="91"/>
        <v>0.13394021594411459</v>
      </c>
      <c r="BZ8" s="8">
        <f t="shared" si="91"/>
        <v>0.13108238781425405</v>
      </c>
      <c r="CA8" s="8">
        <f t="shared" si="91"/>
        <v>0.12815576897320774</v>
      </c>
      <c r="CB8" s="8">
        <f t="shared" si="91"/>
        <v>0.12517097764034235</v>
      </c>
      <c r="CC8" s="8">
        <f t="shared" si="91"/>
        <v>0.12213821545677231</v>
      </c>
      <c r="CD8" s="8">
        <f t="shared" si="91"/>
        <v>0.11906724732146716</v>
      </c>
      <c r="CE8" s="8">
        <f t="shared" si="91"/>
        <v>0.11596738555826311</v>
      </c>
      <c r="CF8" s="8">
        <f t="shared" si="91"/>
        <v>0.11284747811549002</v>
      </c>
      <c r="CG8" s="8">
        <f t="shared" si="91"/>
        <v>0.1097159004983141</v>
      </c>
      <c r="CH8" s="8">
        <f t="shared" si="91"/>
        <v>0.10658055113524016</v>
      </c>
      <c r="CI8" s="8">
        <f t="shared" si="91"/>
        <v>0.1034488498841822</v>
      </c>
      <c r="CJ8" s="8">
        <f t="shared" si="91"/>
        <v>0.10032773938968134</v>
      </c>
      <c r="CK8" s="8">
        <f t="shared" si="91"/>
        <v>9.7223689010914841E-2</v>
      </c>
      <c r="CL8" s="8">
        <f t="shared" si="91"/>
        <v>9.4142701049742733E-2</v>
      </c>
      <c r="CM8" s="8">
        <f t="shared" si="91"/>
        <v>9.1090319018928986E-2</v>
      </c>
      <c r="CN8" s="8">
        <f t="shared" si="91"/>
        <v>8.8071637702548333E-2</v>
      </c>
      <c r="CO8" s="8">
        <f t="shared" si="91"/>
        <v>8.5091314773232604E-2</v>
      </c>
      <c r="CP8" s="8">
        <f t="shared" si="91"/>
        <v>8.2153583744093067E-2</v>
      </c>
      <c r="CQ8" s="8">
        <f t="shared" si="91"/>
        <v>7.9262268046688733E-2</v>
      </c>
      <c r="CR8" s="8">
        <f t="shared" si="91"/>
        <v>7.642079604012568E-2</v>
      </c>
      <c r="CS8" s="8">
        <f t="shared" si="91"/>
        <v>7.3632216770115833E-2</v>
      </c>
      <c r="CT8" s="8">
        <f t="shared" si="91"/>
        <v>7.0899216310470373E-2</v>
      </c>
      <c r="CU8" s="8">
        <f t="shared" si="91"/>
        <v>6.8224134532939337E-2</v>
      </c>
      <c r="CV8" s="8">
        <f t="shared" si="91"/>
        <v>6.5608982164438071E-2</v>
      </c>
      <c r="CW8" s="8">
        <f t="shared" si="91"/>
        <v>6.3055458003451192E-2</v>
      </c>
    </row>
    <row r="9" spans="1:101" ht="20.399999999999999" customHeight="1" x14ac:dyDescent="0.3">
      <c r="A9" s="8">
        <v>7</v>
      </c>
      <c r="B9" s="8">
        <f>_xlfn.POISSON.DIST(7,B1,FALSE)</f>
        <v>1.7953123373729432E-11</v>
      </c>
      <c r="C9" s="8">
        <f t="shared" ref="C9:BN9" si="92">_xlfn.POISSON.DIST(7,C1,FALSE)</f>
        <v>2.0793161982932905E-9</v>
      </c>
      <c r="D9" s="8">
        <f t="shared" si="92"/>
        <v>3.2146219218867407E-8</v>
      </c>
      <c r="E9" s="8">
        <f t="shared" si="92"/>
        <v>2.1790721496523687E-7</v>
      </c>
      <c r="F9" s="8">
        <f t="shared" si="92"/>
        <v>9.4018269424701516E-7</v>
      </c>
      <c r="G9" s="8">
        <f t="shared" si="92"/>
        <v>3.0482566301908239E-6</v>
      </c>
      <c r="H9" s="8">
        <f t="shared" si="92"/>
        <v>8.1142728341327215E-6</v>
      </c>
      <c r="I9" s="8">
        <f t="shared" si="92"/>
        <v>1.869664951897542E-5</v>
      </c>
      <c r="J9" s="8">
        <f t="shared" si="92"/>
        <v>3.8583533311107874E-5</v>
      </c>
      <c r="K9" s="8">
        <f t="shared" si="92"/>
        <v>7.2991952613381521E-5</v>
      </c>
      <c r="L9" s="8">
        <f t="shared" si="92"/>
        <v>1.2870467716229764E-4</v>
      </c>
      <c r="M9" s="8">
        <f t="shared" si="92"/>
        <v>2.1413359468153433E-4</v>
      </c>
      <c r="N9" s="8">
        <f t="shared" si="92"/>
        <v>3.3930487794117534E-4</v>
      </c>
      <c r="O9" s="8">
        <f t="shared" si="92"/>
        <v>5.1576686596917437E-4</v>
      </c>
      <c r="P9" s="8">
        <f t="shared" si="92"/>
        <v>7.5642618465497267E-4</v>
      </c>
      <c r="Q9" s="8">
        <f t="shared" si="92"/>
        <v>1.0753211085854665E-3</v>
      </c>
      <c r="R9" s="8">
        <f t="shared" si="92"/>
        <v>1.487343548388149E-3</v>
      </c>
      <c r="S9" s="8">
        <f t="shared" si="92"/>
        <v>2.0079224332655589E-3</v>
      </c>
      <c r="T9" s="8">
        <f t="shared" si="92"/>
        <v>2.652681781038997E-3</v>
      </c>
      <c r="U9" s="8">
        <f t="shared" si="92"/>
        <v>3.4370865583901629E-3</v>
      </c>
      <c r="V9" s="8">
        <f t="shared" si="92"/>
        <v>4.3760886844887827E-3</v>
      </c>
      <c r="W9" s="8">
        <f t="shared" si="92"/>
        <v>5.4837843665952509E-3</v>
      </c>
      <c r="X9" s="8">
        <f t="shared" si="92"/>
        <v>6.7730925078213931E-3</v>
      </c>
      <c r="Y9" s="8">
        <f t="shared" si="92"/>
        <v>8.2554623096360528E-3</v>
      </c>
      <c r="Z9" s="8">
        <f t="shared" si="92"/>
        <v>9.9406165015688587E-3</v>
      </c>
      <c r="AA9" s="8">
        <f t="shared" si="92"/>
        <v>1.18363349466234E-2</v>
      </c>
      <c r="AB9" s="8">
        <f t="shared" si="92"/>
        <v>1.3948281754890856E-2</v>
      </c>
      <c r="AC9" s="8">
        <f t="shared" si="92"/>
        <v>1.6279877535958515E-2</v>
      </c>
      <c r="AD9" s="8">
        <f t="shared" si="92"/>
        <v>1.8832217065395083E-2</v>
      </c>
      <c r="AE9" s="8">
        <f t="shared" si="92"/>
        <v>2.1604031452483807E-2</v>
      </c>
      <c r="AF9" s="8">
        <f t="shared" si="92"/>
        <v>2.4591692886156646E-2</v>
      </c>
      <c r="AG9" s="8">
        <f t="shared" si="92"/>
        <v>2.7789259206343477E-2</v>
      </c>
      <c r="AH9" s="8">
        <f t="shared" si="92"/>
        <v>3.1188554894859E-2</v>
      </c>
      <c r="AI9" s="8">
        <f t="shared" si="92"/>
        <v>3.4779284594770699E-2</v>
      </c>
      <c r="AJ9" s="8">
        <f t="shared" si="92"/>
        <v>3.8549174937634018E-2</v>
      </c>
      <c r="AK9" s="8">
        <f t="shared" si="92"/>
        <v>4.2484140269309405E-2</v>
      </c>
      <c r="AL9" s="8">
        <f t="shared" si="92"/>
        <v>4.6568467801125626E-2</v>
      </c>
      <c r="AM9" s="8">
        <f t="shared" si="92"/>
        <v>5.0785017757061568E-2</v>
      </c>
      <c r="AN9" s="8">
        <f t="shared" si="92"/>
        <v>5.5115434222518037E-2</v>
      </c>
      <c r="AO9" s="8">
        <f t="shared" si="92"/>
        <v>5.9540362609726373E-2</v>
      </c>
      <c r="AP9" s="8">
        <f t="shared" si="92"/>
        <v>6.4039669923323828E-2</v>
      </c>
      <c r="AQ9" s="8">
        <f t="shared" si="92"/>
        <v>6.8592664322660618E-2</v>
      </c>
      <c r="AR9" s="8">
        <f t="shared" si="92"/>
        <v>7.317831082182194E-2</v>
      </c>
      <c r="AS9" s="8">
        <f t="shared" si="92"/>
        <v>7.7775440332383303E-2</v>
      </c>
      <c r="AT9" s="8">
        <f t="shared" si="92"/>
        <v>8.2362949627232576E-2</v>
      </c>
      <c r="AU9" s="8">
        <f t="shared" si="92"/>
        <v>8.6919990177505069E-2</v>
      </c>
      <c r="AV9" s="8">
        <f t="shared" si="92"/>
        <v>9.1426144181285862E-2</v>
      </c>
      <c r="AW9" s="8">
        <f t="shared" si="92"/>
        <v>9.5861586456072914E-2</v>
      </c>
      <c r="AX9" s="8">
        <f t="shared" si="92"/>
        <v>0.10020723120213593</v>
      </c>
      <c r="AY9" s="8">
        <f t="shared" si="92"/>
        <v>0.104444862957054</v>
      </c>
      <c r="AZ9" s="8">
        <f t="shared" si="92"/>
        <v>0.10855725135010201</v>
      </c>
      <c r="BA9" s="8">
        <f t="shared" si="92"/>
        <v>0.11252824952692299</v>
      </c>
      <c r="BB9" s="8">
        <f t="shared" si="92"/>
        <v>0.11634287634900643</v>
      </c>
      <c r="BC9" s="8">
        <f t="shared" si="92"/>
        <v>0.11998738267851984</v>
      </c>
      <c r="BD9" s="8">
        <f t="shared" si="92"/>
        <v>0.12344930223720434</v>
      </c>
      <c r="BE9" s="8">
        <f t="shared" si="92"/>
        <v>0.12671748767904206</v>
      </c>
      <c r="BF9" s="8">
        <f t="shared" si="92"/>
        <v>0.12978213264128891</v>
      </c>
      <c r="BG9" s="8">
        <f t="shared" si="92"/>
        <v>0.13263478063862552</v>
      </c>
      <c r="BH9" s="8">
        <f t="shared" si="92"/>
        <v>0.13526832174221468</v>
      </c>
      <c r="BI9" s="8">
        <f t="shared" si="92"/>
        <v>0.13767697804112577</v>
      </c>
      <c r="BJ9" s="8">
        <f t="shared" si="92"/>
        <v>0.13985627891977706</v>
      </c>
      <c r="BK9" s="8">
        <f t="shared" si="92"/>
        <v>0.14180302720367172</v>
      </c>
      <c r="BL9" s="8">
        <f t="shared" si="92"/>
        <v>0.14351525722870517</v>
      </c>
      <c r="BM9" s="8">
        <f t="shared" si="92"/>
        <v>0.14499218587861309</v>
      </c>
      <c r="BN9" s="8">
        <f t="shared" si="92"/>
        <v>0.14623415761256742</v>
      </c>
      <c r="BO9" s="8">
        <f t="shared" ref="BO9:CW9" si="93">_xlfn.POISSON.DIST(7,BO1,FALSE)</f>
        <v>0.14724258447230043</v>
      </c>
      <c r="BP9" s="8">
        <f t="shared" si="93"/>
        <v>0.14801988201713062</v>
      </c>
      <c r="BQ9" s="8">
        <f t="shared" si="93"/>
        <v>0.1485694020874615</v>
      </c>
      <c r="BR9" s="8">
        <f t="shared" si="93"/>
        <v>0.14889536324419006</v>
      </c>
      <c r="BS9" s="8">
        <f t="shared" si="93"/>
        <v>0.14900277967433789</v>
      </c>
      <c r="BT9" s="8">
        <f t="shared" si="93"/>
        <v>0.14889738929332114</v>
      </c>
      <c r="BU9" s="8">
        <f t="shared" si="93"/>
        <v>0.1485855817126982</v>
      </c>
      <c r="BV9" s="8">
        <f t="shared" si="93"/>
        <v>0.148074326679942</v>
      </c>
      <c r="BW9" s="8">
        <f t="shared" si="93"/>
        <v>0.14737110353462743</v>
      </c>
      <c r="BX9" s="8">
        <f t="shared" si="93"/>
        <v>0.14648383216413616</v>
      </c>
      <c r="BY9" s="8">
        <f t="shared" si="93"/>
        <v>0.14542080588218156</v>
      </c>
      <c r="BZ9" s="8">
        <f t="shared" si="93"/>
        <v>0.14419062659567966</v>
      </c>
      <c r="CA9" s="8">
        <f t="shared" si="93"/>
        <v>0.14280214257014598</v>
      </c>
      <c r="CB9" s="8">
        <f t="shared" si="93"/>
        <v>0.14126438905124369</v>
      </c>
      <c r="CC9" s="8">
        <f t="shared" si="93"/>
        <v>0.13958653195059695</v>
      </c>
      <c r="CD9" s="8">
        <f t="shared" si="93"/>
        <v>0.13777781475769785</v>
      </c>
      <c r="CE9" s="8">
        <f t="shared" si="93"/>
        <v>0.13584750879682267</v>
      </c>
      <c r="CF9" s="8">
        <f t="shared" si="93"/>
        <v>0.13380486690836693</v>
      </c>
      <c r="CG9" s="8">
        <f t="shared" si="93"/>
        <v>0.1316590805979771</v>
      </c>
      <c r="CH9" s="8">
        <f t="shared" si="93"/>
        <v>0.12941924066422048</v>
      </c>
      <c r="CI9" s="8">
        <f t="shared" si="93"/>
        <v>0.12709430128628113</v>
      </c>
      <c r="CJ9" s="8">
        <f t="shared" si="93"/>
        <v>0.12469304752717553</v>
      </c>
      <c r="CK9" s="8">
        <f t="shared" si="93"/>
        <v>0.12222406618515021</v>
      </c>
      <c r="CL9" s="8">
        <f t="shared" si="93"/>
        <v>0.11969571990610162</v>
      </c>
      <c r="CM9" s="8">
        <f t="shared" si="93"/>
        <v>0.1171161244529088</v>
      </c>
      <c r="CN9" s="8">
        <f t="shared" si="93"/>
        <v>0.11449312901331293</v>
      </c>
      <c r="CO9" s="8">
        <f t="shared" si="93"/>
        <v>0.11183429941624871</v>
      </c>
      <c r="CP9" s="8">
        <f t="shared" si="93"/>
        <v>0.10914690411715235</v>
      </c>
      <c r="CQ9" s="8">
        <f t="shared" si="93"/>
        <v>0.10643790280555361</v>
      </c>
      <c r="CR9" s="8">
        <f t="shared" si="93"/>
        <v>0.1037139374830278</v>
      </c>
      <c r="CS9" s="8">
        <f t="shared" si="93"/>
        <v>0.10098132585615897</v>
      </c>
      <c r="CT9" s="8">
        <f t="shared" si="93"/>
        <v>9.8246056887366207E-2</v>
      </c>
      <c r="CU9" s="8">
        <f t="shared" si="93"/>
        <v>9.5513788346115167E-2</v>
      </c>
      <c r="CV9" s="8">
        <f t="shared" si="93"/>
        <v>9.2789846203991111E-2</v>
      </c>
      <c r="CW9" s="8">
        <f t="shared" si="93"/>
        <v>9.0079225719215977E-2</v>
      </c>
    </row>
    <row r="10" spans="1:101" ht="20.399999999999999" customHeight="1" x14ac:dyDescent="0.3">
      <c r="A10" s="8">
        <v>8</v>
      </c>
      <c r="B10" s="8">
        <f>_xlfn.POISSON.DIST(8,B1,FALSE)</f>
        <v>2.2441404217161682E-13</v>
      </c>
      <c r="C10" s="8">
        <f t="shared" ref="C10:BN10" si="94">_xlfn.POISSON.DIST(8,C1,FALSE)</f>
        <v>5.1982904957332099E-11</v>
      </c>
      <c r="D10" s="8">
        <f t="shared" si="94"/>
        <v>1.2054832207075235E-9</v>
      </c>
      <c r="E10" s="8">
        <f t="shared" si="94"/>
        <v>1.08953607482618E-8</v>
      </c>
      <c r="F10" s="8">
        <f t="shared" si="94"/>
        <v>5.8761418390438223E-8</v>
      </c>
      <c r="G10" s="8">
        <f t="shared" si="94"/>
        <v>2.2861924726431095E-7</v>
      </c>
      <c r="H10" s="8">
        <f t="shared" si="94"/>
        <v>7.0999887298661033E-7</v>
      </c>
      <c r="I10" s="8">
        <f t="shared" si="94"/>
        <v>1.8696649518975348E-6</v>
      </c>
      <c r="J10" s="8">
        <f t="shared" si="94"/>
        <v>4.3406474974996175E-6</v>
      </c>
      <c r="K10" s="8">
        <f t="shared" si="94"/>
        <v>9.1239940766726546E-6</v>
      </c>
      <c r="L10" s="8">
        <f t="shared" si="94"/>
        <v>1.7696893109815857E-5</v>
      </c>
      <c r="M10" s="8">
        <f t="shared" si="94"/>
        <v>3.2120039202230205E-5</v>
      </c>
      <c r="N10" s="8">
        <f t="shared" si="94"/>
        <v>5.5137042665441056E-5</v>
      </c>
      <c r="O10" s="8">
        <f t="shared" si="94"/>
        <v>9.0259201544605499E-5</v>
      </c>
      <c r="P10" s="8">
        <f t="shared" si="94"/>
        <v>1.4182990962280739E-4</v>
      </c>
      <c r="Q10" s="8">
        <f t="shared" si="94"/>
        <v>2.1506422171709369E-4</v>
      </c>
      <c r="R10" s="8">
        <f t="shared" si="94"/>
        <v>3.1606050403248183E-4</v>
      </c>
      <c r="S10" s="8">
        <f t="shared" si="94"/>
        <v>4.517825474847508E-4</v>
      </c>
      <c r="T10" s="8">
        <f t="shared" si="94"/>
        <v>6.3001192299676255E-4</v>
      </c>
      <c r="U10" s="8">
        <f t="shared" si="94"/>
        <v>8.5927163959754148E-4</v>
      </c>
      <c r="V10" s="8">
        <f t="shared" si="94"/>
        <v>1.1487232796783045E-3</v>
      </c>
      <c r="W10" s="8">
        <f t="shared" si="94"/>
        <v>1.508040700813694E-3</v>
      </c>
      <c r="X10" s="8">
        <f t="shared" si="94"/>
        <v>1.9472640959986515E-3</v>
      </c>
      <c r="Y10" s="8">
        <f t="shared" si="94"/>
        <v>2.4766386928908144E-3</v>
      </c>
      <c r="Z10" s="8">
        <f t="shared" si="94"/>
        <v>3.1064426567402647E-3</v>
      </c>
      <c r="AA10" s="8">
        <f t="shared" si="94"/>
        <v>3.8468088576526054E-3</v>
      </c>
      <c r="AB10" s="8">
        <f t="shared" si="94"/>
        <v>4.7075450922756624E-3</v>
      </c>
      <c r="AC10" s="8">
        <f t="shared" si="94"/>
        <v>5.6979571375854856E-3</v>
      </c>
      <c r="AD10" s="8">
        <f t="shared" si="94"/>
        <v>6.826678686205713E-3</v>
      </c>
      <c r="AE10" s="8">
        <f t="shared" si="94"/>
        <v>8.1015117946814375E-3</v>
      </c>
      <c r="AF10" s="8">
        <f t="shared" si="94"/>
        <v>9.5292809933856942E-3</v>
      </c>
      <c r="AG10" s="8">
        <f t="shared" si="94"/>
        <v>1.1115703682537394E-2</v>
      </c>
      <c r="AH10" s="8">
        <f t="shared" si="94"/>
        <v>1.286527889412933E-2</v>
      </c>
      <c r="AI10" s="8">
        <f t="shared" si="94"/>
        <v>1.478119595277754E-2</v>
      </c>
      <c r="AJ10" s="8">
        <f t="shared" si="94"/>
        <v>1.6865264035214881E-2</v>
      </c>
      <c r="AK10" s="8">
        <f t="shared" si="94"/>
        <v>1.9117863121189228E-2</v>
      </c>
      <c r="AL10" s="8">
        <f t="shared" si="94"/>
        <v>2.1537916358020638E-2</v>
      </c>
      <c r="AM10" s="8">
        <f t="shared" si="94"/>
        <v>2.4122883434604274E-2</v>
      </c>
      <c r="AN10" s="8">
        <f t="shared" si="94"/>
        <v>2.6868774183477495E-2</v>
      </c>
      <c r="AO10" s="8">
        <f t="shared" si="94"/>
        <v>2.9770181304863183E-2</v>
      </c>
      <c r="AP10" s="8">
        <f t="shared" si="94"/>
        <v>3.2820330835703453E-2</v>
      </c>
      <c r="AQ10" s="8">
        <f t="shared" si="94"/>
        <v>3.6011148769396831E-2</v>
      </c>
      <c r="AR10" s="8">
        <f t="shared" si="94"/>
        <v>3.933334206672931E-2</v>
      </c>
      <c r="AS10" s="8">
        <f t="shared" si="94"/>
        <v>4.2776492182810814E-2</v>
      </c>
      <c r="AT10" s="8">
        <f t="shared" si="94"/>
        <v>4.6329159165318337E-2</v>
      </c>
      <c r="AU10" s="8">
        <f t="shared" si="94"/>
        <v>4.997899435206539E-2</v>
      </c>
      <c r="AV10" s="8">
        <f t="shared" si="94"/>
        <v>5.3712859706505425E-2</v>
      </c>
      <c r="AW10" s="8">
        <f t="shared" si="94"/>
        <v>5.7516951873643717E-2</v>
      </c>
      <c r="AX10" s="8">
        <f t="shared" si="94"/>
        <v>6.1376929111308265E-2</v>
      </c>
      <c r="AY10" s="8">
        <f t="shared" si="94"/>
        <v>6.5278039348158706E-2</v>
      </c>
      <c r="AZ10" s="8">
        <f t="shared" si="94"/>
        <v>6.9205247735690006E-2</v>
      </c>
      <c r="BA10" s="8">
        <f t="shared" si="94"/>
        <v>7.3143362192499964E-2</v>
      </c>
      <c r="BB10" s="8">
        <f t="shared" si="94"/>
        <v>7.7077155581216736E-2</v>
      </c>
      <c r="BC10" s="8">
        <f t="shared" si="94"/>
        <v>8.0991483308000892E-2</v>
      </c>
      <c r="BD10" s="8">
        <f t="shared" si="94"/>
        <v>8.4871395288077967E-2</v>
      </c>
      <c r="BE10" s="8">
        <f t="shared" si="94"/>
        <v>8.8702241375329449E-2</v>
      </c>
      <c r="BF10" s="8">
        <f t="shared" si="94"/>
        <v>9.2469769506918348E-2</v>
      </c>
      <c r="BG10" s="8">
        <f t="shared" si="94"/>
        <v>9.6160215963003476E-2</v>
      </c>
      <c r="BH10" s="8">
        <f t="shared" si="94"/>
        <v>9.9760387284883331E-2</v>
      </c>
      <c r="BI10" s="8">
        <f t="shared" si="94"/>
        <v>0.10325773353084432</v>
      </c>
      <c r="BJ10" s="8">
        <f t="shared" si="94"/>
        <v>0.10664041267633001</v>
      </c>
      <c r="BK10" s="8">
        <f t="shared" si="94"/>
        <v>0.10989734608284558</v>
      </c>
      <c r="BL10" s="8">
        <f t="shared" si="94"/>
        <v>0.11301826506760529</v>
      </c>
      <c r="BM10" s="8">
        <f t="shared" si="94"/>
        <v>0.11599374870289048</v>
      </c>
      <c r="BN10" s="8">
        <f t="shared" si="94"/>
        <v>0.11881525306021104</v>
      </c>
      <c r="BO10" s="8">
        <f t="shared" ref="BO10:CW10" si="95">_xlfn.POISSON.DIST(8,BO1,FALSE)</f>
        <v>0.12147513218964787</v>
      </c>
      <c r="BP10" s="8">
        <f t="shared" si="95"/>
        <v>0.12396665118934688</v>
      </c>
      <c r="BQ10" s="8">
        <f t="shared" si="95"/>
        <v>0.12628399177434227</v>
      </c>
      <c r="BR10" s="8">
        <f t="shared" si="95"/>
        <v>0.12842225079811392</v>
      </c>
      <c r="BS10" s="8">
        <f t="shared" si="95"/>
        <v>0.13037743221504566</v>
      </c>
      <c r="BT10" s="8">
        <f t="shared" si="95"/>
        <v>0.13214643299782253</v>
      </c>
      <c r="BU10" s="8">
        <f t="shared" si="95"/>
        <v>0.13372702354142837</v>
      </c>
      <c r="BV10" s="8">
        <f t="shared" si="95"/>
        <v>0.13511782309544706</v>
      </c>
      <c r="BW10" s="8">
        <f t="shared" si="95"/>
        <v>0.13631827076953057</v>
      </c>
      <c r="BX10" s="8">
        <f t="shared" si="95"/>
        <v>0.13732859265387765</v>
      </c>
      <c r="BY10" s="8">
        <f t="shared" si="95"/>
        <v>0.13814976558807249</v>
      </c>
      <c r="BZ10" s="8">
        <f t="shared" si="95"/>
        <v>0.13878347809834188</v>
      </c>
      <c r="CA10" s="8">
        <f t="shared" si="95"/>
        <v>0.13923208900589251</v>
      </c>
      <c r="CB10" s="8">
        <f t="shared" si="95"/>
        <v>0.13949858418810332</v>
      </c>
      <c r="CC10" s="8">
        <f t="shared" si="95"/>
        <v>0.13958653195059695</v>
      </c>
      <c r="CD10" s="8">
        <f t="shared" si="95"/>
        <v>0.13950003744216927</v>
      </c>
      <c r="CE10" s="8">
        <f t="shared" si="95"/>
        <v>0.13924369651674343</v>
      </c>
      <c r="CF10" s="8">
        <f t="shared" si="95"/>
        <v>0.13882254941743088</v>
      </c>
      <c r="CG10" s="8">
        <f t="shared" si="95"/>
        <v>0.13824203462787607</v>
      </c>
      <c r="CH10" s="8">
        <f t="shared" si="95"/>
        <v>0.13750794320573442</v>
      </c>
      <c r="CI10" s="8">
        <f t="shared" si="95"/>
        <v>0.13662637388275234</v>
      </c>
      <c r="CJ10" s="8">
        <f t="shared" si="95"/>
        <v>0.13560368918580359</v>
      </c>
      <c r="CK10" s="8">
        <f t="shared" si="95"/>
        <v>0.13444647280366542</v>
      </c>
      <c r="CL10" s="8">
        <f t="shared" si="95"/>
        <v>0.13316148839553818</v>
      </c>
      <c r="CM10" s="8">
        <f t="shared" si="95"/>
        <v>0.13175564000952253</v>
      </c>
      <c r="CN10" s="8">
        <f t="shared" si="95"/>
        <v>0.13023593425264363</v>
      </c>
      <c r="CO10" s="8">
        <f t="shared" si="95"/>
        <v>0.12860944432868615</v>
      </c>
      <c r="CP10" s="8">
        <f t="shared" si="95"/>
        <v>0.12688327603618973</v>
      </c>
      <c r="CQ10" s="8">
        <f t="shared" si="95"/>
        <v>0.12506453579652557</v>
      </c>
      <c r="CR10" s="8">
        <f t="shared" si="95"/>
        <v>0.1231603007610957</v>
      </c>
      <c r="CS10" s="8">
        <f t="shared" si="95"/>
        <v>0.12117759102739088</v>
      </c>
      <c r="CT10" s="8">
        <f t="shared" si="95"/>
        <v>0.11912334397593163</v>
      </c>
      <c r="CU10" s="8">
        <f t="shared" si="95"/>
        <v>0.11700439072399119</v>
      </c>
      <c r="CV10" s="8">
        <f t="shared" si="95"/>
        <v>0.11482743467743911</v>
      </c>
      <c r="CW10" s="8">
        <f t="shared" si="95"/>
        <v>0.11259903214901996</v>
      </c>
    </row>
    <row r="11" spans="1:101" ht="20.399999999999999" customHeight="1" x14ac:dyDescent="0.3">
      <c r="A11" s="8">
        <v>9</v>
      </c>
      <c r="B11" s="8">
        <f>_xlfn.POISSON.DIST(9,B1,FALSE)</f>
        <v>2.4934893574624087E-15</v>
      </c>
      <c r="C11" s="8">
        <f t="shared" ref="C11:BN11" si="96">_xlfn.POISSON.DIST(9,C1,FALSE)</f>
        <v>1.1551756657184932E-12</v>
      </c>
      <c r="D11" s="8">
        <f t="shared" si="96"/>
        <v>4.0182774023584162E-11</v>
      </c>
      <c r="E11" s="8">
        <f t="shared" si="96"/>
        <v>4.8423825547830277E-10</v>
      </c>
      <c r="F11" s="8">
        <f t="shared" si="96"/>
        <v>3.2645232439132378E-9</v>
      </c>
      <c r="G11" s="8">
        <f t="shared" si="96"/>
        <v>1.5241283150954084E-8</v>
      </c>
      <c r="H11" s="8">
        <f t="shared" si="96"/>
        <v>5.5222134565625308E-8</v>
      </c>
      <c r="I11" s="8">
        <f t="shared" si="96"/>
        <v>1.6619244016866998E-7</v>
      </c>
      <c r="J11" s="8">
        <f t="shared" si="96"/>
        <v>4.3406474974996232E-7</v>
      </c>
      <c r="K11" s="8">
        <f t="shared" si="96"/>
        <v>1.0137771196302961E-6</v>
      </c>
      <c r="L11" s="8">
        <f t="shared" si="96"/>
        <v>2.1629536023108297E-6</v>
      </c>
      <c r="M11" s="8">
        <f t="shared" si="96"/>
        <v>4.2826718936307017E-6</v>
      </c>
      <c r="N11" s="8">
        <f t="shared" si="96"/>
        <v>7.9642394961192394E-6</v>
      </c>
      <c r="O11" s="8">
        <f t="shared" si="96"/>
        <v>1.4040320240271947E-5</v>
      </c>
      <c r="P11" s="8">
        <f t="shared" si="96"/>
        <v>2.3638318270467916E-5</v>
      </c>
      <c r="Q11" s="8">
        <f t="shared" si="96"/>
        <v>3.8233639416372157E-5</v>
      </c>
      <c r="R11" s="8">
        <f t="shared" si="96"/>
        <v>5.9700317428357648E-5</v>
      </c>
      <c r="S11" s="8">
        <f t="shared" si="96"/>
        <v>9.0356509496950245E-5</v>
      </c>
      <c r="T11" s="8">
        <f t="shared" si="96"/>
        <v>1.3300251707709407E-4</v>
      </c>
      <c r="U11" s="8">
        <f t="shared" si="96"/>
        <v>1.9094925324389769E-4</v>
      </c>
      <c r="V11" s="8">
        <f t="shared" si="96"/>
        <v>2.6803543192493767E-4</v>
      </c>
      <c r="W11" s="8">
        <f t="shared" si="96"/>
        <v>3.6863217131001422E-4</v>
      </c>
      <c r="X11" s="8">
        <f t="shared" si="96"/>
        <v>4.976341578663212E-4</v>
      </c>
      <c r="Y11" s="8">
        <f t="shared" si="96"/>
        <v>6.6043698477088379E-4</v>
      </c>
      <c r="Z11" s="8">
        <f t="shared" si="96"/>
        <v>8.6290073798340724E-4</v>
      </c>
      <c r="AA11" s="8">
        <f t="shared" si="96"/>
        <v>1.111300336655197E-3</v>
      </c>
      <c r="AB11" s="8">
        <f t="shared" si="96"/>
        <v>1.4122635276826989E-3</v>
      </c>
      <c r="AC11" s="8">
        <f t="shared" si="96"/>
        <v>1.7726977761377042E-3</v>
      </c>
      <c r="AD11" s="8">
        <f t="shared" si="96"/>
        <v>2.1997075766662872E-3</v>
      </c>
      <c r="AE11" s="8">
        <f t="shared" si="96"/>
        <v>2.7005039315604771E-3</v>
      </c>
      <c r="AF11" s="8">
        <f t="shared" si="96"/>
        <v>3.2823078977217385E-3</v>
      </c>
      <c r="AG11" s="8">
        <f t="shared" si="96"/>
        <v>3.9522501982355218E-3</v>
      </c>
      <c r="AH11" s="8">
        <f t="shared" si="96"/>
        <v>4.7172689278474136E-3</v>
      </c>
      <c r="AI11" s="8">
        <f t="shared" si="96"/>
        <v>5.584007359938181E-3</v>
      </c>
      <c r="AJ11" s="8">
        <f t="shared" si="96"/>
        <v>6.558713791472443E-3</v>
      </c>
      <c r="AK11" s="8">
        <f t="shared" si="96"/>
        <v>7.6471452484756846E-3</v>
      </c>
      <c r="AL11" s="8">
        <f t="shared" si="96"/>
        <v>8.8544767249640211E-3</v>
      </c>
      <c r="AM11" s="8">
        <f t="shared" si="96"/>
        <v>1.0185217450166238E-2</v>
      </c>
      <c r="AN11" s="8">
        <f t="shared" si="96"/>
        <v>1.1643135479506923E-2</v>
      </c>
      <c r="AO11" s="8">
        <f t="shared" si="96"/>
        <v>1.3231191691050297E-2</v>
      </c>
      <c r="AP11" s="8">
        <f t="shared" si="96"/>
        <v>1.4951484047376033E-2</v>
      </c>
      <c r="AQ11" s="8">
        <f t="shared" si="96"/>
        <v>1.6805202759051851E-2</v>
      </c>
      <c r="AR11" s="8">
        <f t="shared" si="96"/>
        <v>1.879259676521508E-2</v>
      </c>
      <c r="AS11" s="8">
        <f t="shared" si="96"/>
        <v>2.0912951733818623E-2</v>
      </c>
      <c r="AT11" s="8">
        <f t="shared" si="96"/>
        <v>2.3164579582659158E-2</v>
      </c>
      <c r="AU11" s="8">
        <f t="shared" si="96"/>
        <v>2.5544819335500086E-2</v>
      </c>
      <c r="AV11" s="8">
        <f t="shared" si="96"/>
        <v>2.8050048957841734E-2</v>
      </c>
      <c r="AW11" s="8">
        <f t="shared" si="96"/>
        <v>3.0675707665943328E-2</v>
      </c>
      <c r="AX11" s="8">
        <f t="shared" si="96"/>
        <v>3.3416328071712298E-2</v>
      </c>
      <c r="AY11" s="8">
        <f t="shared" si="96"/>
        <v>3.6265577415643749E-2</v>
      </c>
      <c r="AZ11" s="8">
        <f t="shared" si="96"/>
        <v>3.9216307050224324E-2</v>
      </c>
      <c r="BA11" s="8">
        <f t="shared" si="96"/>
        <v>4.2260609266777757E-2</v>
      </c>
      <c r="BB11" s="8">
        <f t="shared" si="96"/>
        <v>4.5389880508938739E-2</v>
      </c>
      <c r="BC11" s="8">
        <f t="shared" si="96"/>
        <v>4.8594889984800549E-2</v>
      </c>
      <c r="BD11" s="8">
        <f t="shared" si="96"/>
        <v>5.1865852676047604E-2</v>
      </c>
      <c r="BE11" s="8">
        <f t="shared" si="96"/>
        <v>5.5192505744649442E-2</v>
      </c>
      <c r="BF11" s="8">
        <f t="shared" si="96"/>
        <v>5.8564187354381583E-2</v>
      </c>
      <c r="BG11" s="8">
        <f t="shared" si="96"/>
        <v>6.1969916953935597E-2</v>
      </c>
      <c r="BH11" s="8">
        <f t="shared" si="96"/>
        <v>6.5398476108979031E-2</v>
      </c>
      <c r="BI11" s="8">
        <f t="shared" si="96"/>
        <v>6.883848902056286E-2</v>
      </c>
      <c r="BJ11" s="8">
        <f t="shared" si="96"/>
        <v>7.2278501925068128E-2</v>
      </c>
      <c r="BK11" s="8">
        <f t="shared" si="96"/>
        <v>7.5707060634849194E-2</v>
      </c>
      <c r="BL11" s="8">
        <f t="shared" si="96"/>
        <v>7.9112785547323705E-2</v>
      </c>
      <c r="BM11" s="8">
        <f t="shared" si="96"/>
        <v>8.2484443522055459E-2</v>
      </c>
      <c r="BN11" s="8">
        <f t="shared" si="96"/>
        <v>8.5811016099041335E-2</v>
      </c>
      <c r="BO11" s="8">
        <f t="shared" ref="BO11:CW11" si="97">_xlfn.POISSON.DIST(9,BO1,FALSE)</f>
        <v>8.9081763605741715E-2</v>
      </c>
      <c r="BP11" s="8">
        <f t="shared" si="97"/>
        <v>9.2286284774291558E-2</v>
      </c>
      <c r="BQ11" s="8">
        <f t="shared" si="97"/>
        <v>9.5414571562836378E-2</v>
      </c>
      <c r="BR11" s="8">
        <f t="shared" si="97"/>
        <v>9.845705894522068E-2</v>
      </c>
      <c r="BS11" s="8">
        <f t="shared" si="97"/>
        <v>0.10140466950059109</v>
      </c>
      <c r="BT11" s="8">
        <f t="shared" si="97"/>
        <v>0.1042488526982822</v>
      </c>
      <c r="BU11" s="8">
        <f t="shared" si="97"/>
        <v>0.10698161883314271</v>
      </c>
      <c r="BV11" s="8">
        <f t="shared" si="97"/>
        <v>0.10959556762186261</v>
      </c>
      <c r="BW11" s="8">
        <f t="shared" si="97"/>
        <v>0.11208391152161418</v>
      </c>
      <c r="BX11" s="8">
        <f t="shared" si="97"/>
        <v>0.11444049387823138</v>
      </c>
      <c r="BY11" s="8">
        <f t="shared" si="97"/>
        <v>0.11665980205215011</v>
      </c>
      <c r="BZ11" s="8">
        <f t="shared" si="97"/>
        <v>0.1187369757063593</v>
      </c>
      <c r="CA11" s="8">
        <f t="shared" si="97"/>
        <v>0.12066781047177366</v>
      </c>
      <c r="CB11" s="8">
        <f t="shared" si="97"/>
        <v>0.12244875723177974</v>
      </c>
      <c r="CC11" s="8">
        <f t="shared" si="97"/>
        <v>0.12407691728941951</v>
      </c>
      <c r="CD11" s="8">
        <f t="shared" si="97"/>
        <v>0.12555003369795251</v>
      </c>
      <c r="CE11" s="8">
        <f t="shared" si="97"/>
        <v>0.12686647904858861</v>
      </c>
      <c r="CF11" s="8">
        <f t="shared" si="97"/>
        <v>0.12802524001829749</v>
      </c>
      <c r="CG11" s="8">
        <f t="shared" si="97"/>
        <v>0.12902589898601782</v>
      </c>
      <c r="CH11" s="8">
        <f t="shared" si="97"/>
        <v>0.12986861302763822</v>
      </c>
      <c r="CI11" s="8">
        <f t="shared" si="97"/>
        <v>0.13055409059907461</v>
      </c>
      <c r="CJ11" s="8">
        <f t="shared" si="97"/>
        <v>0.13108356621294359</v>
      </c>
      <c r="CK11" s="8">
        <f t="shared" si="97"/>
        <v>0.13145877340802853</v>
      </c>
      <c r="CL11" s="8">
        <f t="shared" si="97"/>
        <v>0.13168191630225454</v>
      </c>
      <c r="CM11" s="8">
        <f t="shared" si="97"/>
        <v>0.1317556400095227</v>
      </c>
      <c r="CN11" s="8">
        <f t="shared" si="97"/>
        <v>0.13168300018878423</v>
      </c>
      <c r="CO11" s="8">
        <f t="shared" si="97"/>
        <v>0.13146743198043487</v>
      </c>
      <c r="CP11" s="8">
        <f t="shared" si="97"/>
        <v>0.13111271857072951</v>
      </c>
      <c r="CQ11" s="8">
        <f t="shared" si="97"/>
        <v>0.13062295960970463</v>
      </c>
      <c r="CR11" s="8">
        <f t="shared" si="97"/>
        <v>0.13000253969226783</v>
      </c>
      <c r="CS11" s="8">
        <f t="shared" si="97"/>
        <v>0.12925609709588373</v>
      </c>
      <c r="CT11" s="8">
        <f t="shared" si="97"/>
        <v>0.12838849295183757</v>
      </c>
      <c r="CU11" s="8">
        <f t="shared" si="97"/>
        <v>0.12740478101056826</v>
      </c>
      <c r="CV11" s="8">
        <f t="shared" si="97"/>
        <v>0.12631017814518311</v>
      </c>
      <c r="CW11" s="8">
        <f t="shared" si="97"/>
        <v>0.1251100357211333</v>
      </c>
    </row>
    <row r="12" spans="1:101" ht="20.399999999999999" customHeight="1" x14ac:dyDescent="0.3">
      <c r="A12" s="8">
        <v>10</v>
      </c>
      <c r="B12" s="8">
        <f>_xlfn.POISSON.DIST(10,B1,FALSE)</f>
        <v>2.4934893574624125E-17</v>
      </c>
      <c r="C12" s="8">
        <f t="shared" ref="C12:BN12" si="98">_xlfn.POISSON.DIST(10,C1,FALSE)</f>
        <v>2.3103513314369817E-14</v>
      </c>
      <c r="D12" s="8">
        <f t="shared" si="98"/>
        <v>1.2054832207075236E-12</v>
      </c>
      <c r="E12" s="8">
        <f t="shared" si="98"/>
        <v>1.9369530219132106E-11</v>
      </c>
      <c r="F12" s="8">
        <f t="shared" si="98"/>
        <v>1.6322616219566172E-10</v>
      </c>
      <c r="G12" s="8">
        <f t="shared" si="98"/>
        <v>9.1447698905724423E-10</v>
      </c>
      <c r="H12" s="8">
        <f t="shared" si="98"/>
        <v>3.8655494195937671E-9</v>
      </c>
      <c r="I12" s="8">
        <f t="shared" si="98"/>
        <v>1.3295395213493582E-8</v>
      </c>
      <c r="J12" s="8">
        <f t="shared" si="98"/>
        <v>3.9065827477496568E-8</v>
      </c>
      <c r="K12" s="8">
        <f t="shared" si="98"/>
        <v>1.013777119630295E-7</v>
      </c>
      <c r="L12" s="8">
        <f t="shared" si="98"/>
        <v>2.3792489625419102E-7</v>
      </c>
      <c r="M12" s="8">
        <f t="shared" si="98"/>
        <v>5.1392062723568251E-7</v>
      </c>
      <c r="N12" s="8">
        <f t="shared" si="98"/>
        <v>1.0353511344955033E-6</v>
      </c>
      <c r="O12" s="8">
        <f t="shared" si="98"/>
        <v>1.9656448336380782E-6</v>
      </c>
      <c r="P12" s="8">
        <f t="shared" si="98"/>
        <v>3.5457477405701846E-6</v>
      </c>
      <c r="Q12" s="8">
        <f t="shared" si="98"/>
        <v>6.1173823066195411E-6</v>
      </c>
      <c r="R12" s="8">
        <f t="shared" si="98"/>
        <v>1.014905396282079E-5</v>
      </c>
      <c r="S12" s="8">
        <f t="shared" si="98"/>
        <v>1.6264171709450995E-5</v>
      </c>
      <c r="T12" s="8">
        <f t="shared" si="98"/>
        <v>2.5270478244647931E-5</v>
      </c>
      <c r="U12" s="8">
        <f t="shared" si="98"/>
        <v>3.8189850648779602E-5</v>
      </c>
      <c r="V12" s="8">
        <f t="shared" si="98"/>
        <v>5.6287440704236923E-5</v>
      </c>
      <c r="W12" s="8">
        <f t="shared" si="98"/>
        <v>8.1099077688203056E-5</v>
      </c>
      <c r="X12" s="8">
        <f t="shared" si="98"/>
        <v>1.1445585630925376E-4</v>
      </c>
      <c r="Y12" s="8">
        <f t="shared" si="98"/>
        <v>1.5850487634501214E-4</v>
      </c>
      <c r="Z12" s="8">
        <f t="shared" si="98"/>
        <v>2.1572518449585165E-4</v>
      </c>
      <c r="AA12" s="8">
        <f t="shared" si="98"/>
        <v>2.8893808753035127E-4</v>
      </c>
      <c r="AB12" s="8">
        <f t="shared" si="98"/>
        <v>3.8131115247432837E-4</v>
      </c>
      <c r="AC12" s="8">
        <f t="shared" si="98"/>
        <v>4.963553773185568E-4</v>
      </c>
      <c r="AD12" s="8">
        <f t="shared" si="98"/>
        <v>6.3791519723322278E-4</v>
      </c>
      <c r="AE12" s="8">
        <f t="shared" si="98"/>
        <v>8.1015117946814244E-4</v>
      </c>
      <c r="AF12" s="8">
        <f t="shared" si="98"/>
        <v>1.0175154482937401E-3</v>
      </c>
      <c r="AG12" s="8">
        <f t="shared" si="98"/>
        <v>1.2647200634353657E-3</v>
      </c>
      <c r="AH12" s="8">
        <f t="shared" si="98"/>
        <v>1.5566987461896489E-3</v>
      </c>
      <c r="AI12" s="8">
        <f t="shared" si="98"/>
        <v>1.8985625023789808E-3</v>
      </c>
      <c r="AJ12" s="8">
        <f t="shared" si="98"/>
        <v>2.2955498270153577E-3</v>
      </c>
      <c r="AK12" s="8">
        <f t="shared" si="98"/>
        <v>2.7529722894512536E-3</v>
      </c>
      <c r="AL12" s="8">
        <f t="shared" si="98"/>
        <v>3.276156388236692E-3</v>
      </c>
      <c r="AM12" s="8">
        <f t="shared" si="98"/>
        <v>3.8703826310631639E-3</v>
      </c>
      <c r="AN12" s="8">
        <f t="shared" si="98"/>
        <v>4.5408228370077E-3</v>
      </c>
      <c r="AO12" s="8">
        <f t="shared" si="98"/>
        <v>5.2924766764201169E-3</v>
      </c>
      <c r="AP12" s="8">
        <f t="shared" si="98"/>
        <v>6.1301084594241649E-3</v>
      </c>
      <c r="AQ12" s="8">
        <f t="shared" si="98"/>
        <v>7.0581851588017684E-3</v>
      </c>
      <c r="AR12" s="8">
        <f t="shared" si="98"/>
        <v>8.0808166090424929E-3</v>
      </c>
      <c r="AS12" s="8">
        <f t="shared" si="98"/>
        <v>9.2016987628801908E-3</v>
      </c>
      <c r="AT12" s="8">
        <f t="shared" si="98"/>
        <v>1.0424060812196614E-2</v>
      </c>
      <c r="AU12" s="8">
        <f t="shared" si="98"/>
        <v>1.1750616894330023E-2</v>
      </c>
      <c r="AV12" s="8">
        <f t="shared" si="98"/>
        <v>1.3183523010185596E-2</v>
      </c>
      <c r="AW12" s="8">
        <f t="shared" si="98"/>
        <v>1.4724339679652775E-2</v>
      </c>
      <c r="AX12" s="8">
        <f t="shared" si="98"/>
        <v>1.6374000755138993E-2</v>
      </c>
      <c r="AY12" s="8">
        <f t="shared" si="98"/>
        <v>1.8132788707821874E-2</v>
      </c>
      <c r="AZ12" s="8">
        <f t="shared" si="98"/>
        <v>2.0000316595614426E-2</v>
      </c>
      <c r="BA12" s="8">
        <f t="shared" si="98"/>
        <v>2.1975516818724443E-2</v>
      </c>
      <c r="BB12" s="8">
        <f t="shared" si="98"/>
        <v>2.4056636669737563E-2</v>
      </c>
      <c r="BC12" s="8">
        <f t="shared" si="98"/>
        <v>2.6241240591792319E-2</v>
      </c>
      <c r="BD12" s="8">
        <f t="shared" si="98"/>
        <v>2.8526218971826205E-2</v>
      </c>
      <c r="BE12" s="8">
        <f t="shared" si="98"/>
        <v>3.0907803217003694E-2</v>
      </c>
      <c r="BF12" s="8">
        <f t="shared" si="98"/>
        <v>3.3381586791997528E-2</v>
      </c>
      <c r="BG12" s="8">
        <f t="shared" si="98"/>
        <v>3.5942551833282599E-2</v>
      </c>
      <c r="BH12" s="8">
        <f t="shared" si="98"/>
        <v>3.8585100904297627E-2</v>
      </c>
      <c r="BI12" s="8">
        <f t="shared" si="98"/>
        <v>4.1303093412337732E-2</v>
      </c>
      <c r="BJ12" s="8">
        <f t="shared" si="98"/>
        <v>4.4089886174291541E-2</v>
      </c>
      <c r="BK12" s="8">
        <f t="shared" si="98"/>
        <v>4.6938377593606487E-2</v>
      </c>
      <c r="BL12" s="8">
        <f t="shared" si="98"/>
        <v>4.9841054894813885E-2</v>
      </c>
      <c r="BM12" s="8">
        <f t="shared" si="98"/>
        <v>5.2790043854115461E-2</v>
      </c>
      <c r="BN12" s="8">
        <f t="shared" si="98"/>
        <v>5.5777160464376821E-2</v>
      </c>
      <c r="BO12" s="8">
        <f t="shared" ref="BO12:CW12" si="99">_xlfn.POISSON.DIST(10,BO1,FALSE)</f>
        <v>5.879396397978958E-2</v>
      </c>
      <c r="BP12" s="8">
        <f t="shared" si="99"/>
        <v>6.1831810798775366E-2</v>
      </c>
      <c r="BQ12" s="8">
        <f t="shared" si="99"/>
        <v>6.4881908662728749E-2</v>
      </c>
      <c r="BR12" s="8">
        <f t="shared" si="99"/>
        <v>6.7935370672202317E-2</v>
      </c>
      <c r="BS12" s="8">
        <f t="shared" si="99"/>
        <v>7.0983268650413753E-2</v>
      </c>
      <c r="BT12" s="8">
        <f t="shared" si="99"/>
        <v>7.4016685415780381E-2</v>
      </c>
      <c r="BU12" s="8">
        <f t="shared" si="99"/>
        <v>7.7026765559862737E-2</v>
      </c>
      <c r="BV12" s="8">
        <f t="shared" si="99"/>
        <v>8.0004764363959716E-2</v>
      </c>
      <c r="BW12" s="8">
        <f t="shared" si="99"/>
        <v>8.2942094525994603E-2</v>
      </c>
      <c r="BX12" s="8">
        <f t="shared" si="99"/>
        <v>8.5830370408673529E-2</v>
      </c>
      <c r="BY12" s="8">
        <f t="shared" si="99"/>
        <v>8.8661449559634065E-2</v>
      </c>
      <c r="BZ12" s="8">
        <f t="shared" si="99"/>
        <v>9.1427471293896737E-2</v>
      </c>
      <c r="CA12" s="8">
        <f t="shared" si="99"/>
        <v>9.4120892167983583E-2</v>
      </c>
      <c r="CB12" s="8">
        <f t="shared" si="99"/>
        <v>9.6734518213106108E-2</v>
      </c>
      <c r="CC12" s="8">
        <f t="shared" si="99"/>
        <v>9.9261533831535603E-2</v>
      </c>
      <c r="CD12" s="8">
        <f t="shared" si="99"/>
        <v>0.10169552729534161</v>
      </c>
      <c r="CE12" s="8">
        <f t="shared" si="99"/>
        <v>0.10403051281984278</v>
      </c>
      <c r="CF12" s="8">
        <f t="shared" si="99"/>
        <v>0.10626094921518703</v>
      </c>
      <c r="CG12" s="8">
        <f t="shared" si="99"/>
        <v>0.10838175514825507</v>
      </c>
      <c r="CH12" s="8">
        <f t="shared" si="99"/>
        <v>0.11038832107349261</v>
      </c>
      <c r="CI12" s="8">
        <f t="shared" si="99"/>
        <v>0.11227651791520427</v>
      </c>
      <c r="CJ12" s="8">
        <f t="shared" si="99"/>
        <v>0.11404270260526106</v>
      </c>
      <c r="CK12" s="8">
        <f t="shared" si="99"/>
        <v>0.11568372059906522</v>
      </c>
      <c r="CL12" s="8">
        <f t="shared" si="99"/>
        <v>0.11719690550900667</v>
      </c>
      <c r="CM12" s="8">
        <f t="shared" si="99"/>
        <v>0.11858007600857055</v>
      </c>
      <c r="CN12" s="8">
        <f t="shared" si="99"/>
        <v>0.11983153017179378</v>
      </c>
      <c r="CO12" s="8">
        <f t="shared" si="99"/>
        <v>0.12095003742200021</v>
      </c>
      <c r="CP12" s="8">
        <f t="shared" si="99"/>
        <v>0.12193482827077856</v>
      </c>
      <c r="CQ12" s="8">
        <f t="shared" si="99"/>
        <v>0.12278558203312245</v>
      </c>
      <c r="CR12" s="8">
        <f t="shared" si="99"/>
        <v>0.12350241270765457</v>
      </c>
      <c r="CS12" s="8">
        <f t="shared" si="99"/>
        <v>0.12408585321204851</v>
      </c>
      <c r="CT12" s="8">
        <f t="shared" si="99"/>
        <v>0.12453683816328255</v>
      </c>
      <c r="CU12" s="8">
        <f t="shared" si="99"/>
        <v>0.12485668539035702</v>
      </c>
      <c r="CV12" s="8">
        <f t="shared" si="99"/>
        <v>0.12504707636373141</v>
      </c>
      <c r="CW12" s="8">
        <f t="shared" si="99"/>
        <v>0.1251100357211333</v>
      </c>
    </row>
    <row r="13" spans="1:101" ht="20.399999999999999" customHeight="1" x14ac:dyDescent="0.3">
      <c r="A13" s="8">
        <v>11</v>
      </c>
      <c r="B13" s="8">
        <f>_xlfn.POISSON.DIST(11,B1,FALSE)</f>
        <v>2.2668085067840045E-19</v>
      </c>
      <c r="C13" s="8">
        <f t="shared" ref="C13:BN13" si="100">_xlfn.POISSON.DIST(11,C1,FALSE)</f>
        <v>4.2006387844308707E-16</v>
      </c>
      <c r="D13" s="8">
        <f t="shared" si="100"/>
        <v>3.2876815110205131E-14</v>
      </c>
      <c r="E13" s="8">
        <f t="shared" si="100"/>
        <v>7.0434655342298369E-13</v>
      </c>
      <c r="F13" s="8">
        <f t="shared" si="100"/>
        <v>7.4193710088936996E-12</v>
      </c>
      <c r="G13" s="8">
        <f t="shared" si="100"/>
        <v>4.9880563039485921E-11</v>
      </c>
      <c r="H13" s="8">
        <f t="shared" si="100"/>
        <v>2.4598950851960291E-10</v>
      </c>
      <c r="I13" s="8">
        <f t="shared" si="100"/>
        <v>9.6693783370862253E-10</v>
      </c>
      <c r="J13" s="8">
        <f t="shared" si="100"/>
        <v>3.1962949754315317E-9</v>
      </c>
      <c r="K13" s="8">
        <f t="shared" si="100"/>
        <v>9.2161556330026647E-9</v>
      </c>
      <c r="L13" s="8">
        <f t="shared" si="100"/>
        <v>2.3792489625419058E-8</v>
      </c>
      <c r="M13" s="8">
        <f t="shared" si="100"/>
        <v>5.6064068425710646E-8</v>
      </c>
      <c r="N13" s="8">
        <f t="shared" si="100"/>
        <v>1.2235967953128659E-7</v>
      </c>
      <c r="O13" s="8">
        <f t="shared" si="100"/>
        <v>2.5017297882666342E-7</v>
      </c>
      <c r="P13" s="8">
        <f t="shared" si="100"/>
        <v>4.8351105553229772E-7</v>
      </c>
      <c r="Q13" s="8">
        <f t="shared" si="100"/>
        <v>8.8980106278102375E-7</v>
      </c>
      <c r="R13" s="8">
        <f t="shared" si="100"/>
        <v>1.5684901578904886E-6</v>
      </c>
      <c r="S13" s="8">
        <f t="shared" si="100"/>
        <v>2.6614099160919899E-6</v>
      </c>
      <c r="T13" s="8">
        <f t="shared" si="100"/>
        <v>4.3649007877119023E-6</v>
      </c>
      <c r="U13" s="8">
        <f t="shared" si="100"/>
        <v>6.9436092088690095E-6</v>
      </c>
      <c r="V13" s="8">
        <f t="shared" si="100"/>
        <v>1.0745784134445199E-5</v>
      </c>
      <c r="W13" s="8">
        <f t="shared" si="100"/>
        <v>1.6219815537640642E-5</v>
      </c>
      <c r="X13" s="8">
        <f t="shared" si="100"/>
        <v>2.3931679046480332E-5</v>
      </c>
      <c r="Y13" s="8">
        <f t="shared" si="100"/>
        <v>3.4582882111638978E-5</v>
      </c>
      <c r="Z13" s="8">
        <f t="shared" si="100"/>
        <v>4.902845102178448E-5</v>
      </c>
      <c r="AA13" s="8">
        <f t="shared" si="100"/>
        <v>6.8294457052628472E-5</v>
      </c>
      <c r="AB13" s="8">
        <f t="shared" si="100"/>
        <v>9.3594555607335407E-5</v>
      </c>
      <c r="AC13" s="8">
        <f t="shared" si="100"/>
        <v>1.2634500513563279E-4</v>
      </c>
      <c r="AD13" s="8">
        <f t="shared" si="100"/>
        <v>1.681776429069407E-4</v>
      </c>
      <c r="AE13" s="8">
        <f t="shared" si="100"/>
        <v>2.2095032167312987E-4</v>
      </c>
      <c r="AF13" s="8">
        <f t="shared" si="100"/>
        <v>2.8675435361005325E-4</v>
      </c>
      <c r="AG13" s="8">
        <f t="shared" si="100"/>
        <v>3.6791856390847082E-4</v>
      </c>
      <c r="AH13" s="8">
        <f t="shared" si="100"/>
        <v>4.6700962385689448E-4</v>
      </c>
      <c r="AI13" s="8">
        <f t="shared" si="100"/>
        <v>5.8682840982623107E-4</v>
      </c>
      <c r="AJ13" s="8">
        <f t="shared" si="100"/>
        <v>7.3040221768670439E-4</v>
      </c>
      <c r="AK13" s="8">
        <f t="shared" si="100"/>
        <v>9.009727492749549E-4</v>
      </c>
      <c r="AL13" s="8">
        <f t="shared" si="100"/>
        <v>1.1019798760432506E-3</v>
      </c>
      <c r="AM13" s="8">
        <f t="shared" si="100"/>
        <v>1.3370412725490955E-3</v>
      </c>
      <c r="AN13" s="8">
        <f t="shared" si="100"/>
        <v>1.6099280967572767E-3</v>
      </c>
      <c r="AO13" s="8">
        <f t="shared" si="100"/>
        <v>1.9245369732436813E-3</v>
      </c>
      <c r="AP13" s="8">
        <f t="shared" si="100"/>
        <v>2.284858607603555E-3</v>
      </c>
      <c r="AQ13" s="8">
        <f t="shared" si="100"/>
        <v>2.6949434242697703E-3</v>
      </c>
      <c r="AR13" s="8">
        <f t="shared" si="100"/>
        <v>3.1588646744438822E-3</v>
      </c>
      <c r="AS13" s="8">
        <f t="shared" si="100"/>
        <v>3.6806795051520778E-3</v>
      </c>
      <c r="AT13" s="8">
        <f t="shared" si="100"/>
        <v>4.2643885140804328E-3</v>
      </c>
      <c r="AU13" s="8">
        <f t="shared" si="100"/>
        <v>4.9138943376289199E-3</v>
      </c>
      <c r="AV13" s="8">
        <f t="shared" si="100"/>
        <v>5.6329598316247594E-3</v>
      </c>
      <c r="AW13" s="8">
        <f t="shared" si="100"/>
        <v>6.4251664056666638E-3</v>
      </c>
      <c r="AX13" s="8">
        <f t="shared" si="100"/>
        <v>7.2938730636528323E-3</v>
      </c>
      <c r="AY13" s="8">
        <f t="shared" si="100"/>
        <v>8.2421766853735742E-3</v>
      </c>
      <c r="AZ13" s="8">
        <f t="shared" si="100"/>
        <v>9.2728740579666753E-3</v>
      </c>
      <c r="BA13" s="8">
        <f t="shared" si="100"/>
        <v>1.0388426132487904E-2</v>
      </c>
      <c r="BB13" s="8">
        <f t="shared" si="100"/>
        <v>1.1590924940873546E-2</v>
      </c>
      <c r="BC13" s="8">
        <f t="shared" si="100"/>
        <v>1.2882063563243501E-2</v>
      </c>
      <c r="BD13" s="8">
        <f t="shared" si="100"/>
        <v>1.4263109485913104E-2</v>
      </c>
      <c r="BE13" s="8">
        <f t="shared" si="100"/>
        <v>1.573488163774734E-2</v>
      </c>
      <c r="BF13" s="8">
        <f t="shared" si="100"/>
        <v>1.729773133767144E-2</v>
      </c>
      <c r="BG13" s="8">
        <f t="shared" si="100"/>
        <v>1.8951527330276302E-2</v>
      </c>
      <c r="BH13" s="8">
        <f t="shared" si="100"/>
        <v>2.0695645030486907E-2</v>
      </c>
      <c r="BI13" s="8">
        <f t="shared" si="100"/>
        <v>2.2528960043093311E-2</v>
      </c>
      <c r="BJ13" s="8">
        <f t="shared" si="100"/>
        <v>2.4449845969379869E-2</v>
      </c>
      <c r="BK13" s="8">
        <f t="shared" si="100"/>
        <v>2.6456176461850923E-2</v>
      </c>
      <c r="BL13" s="8">
        <f t="shared" si="100"/>
        <v>2.8545331439757085E-2</v>
      </c>
      <c r="BM13" s="8">
        <f t="shared" si="100"/>
        <v>3.0714207333303521E-2</v>
      </c>
      <c r="BN13" s="8">
        <f t="shared" si="100"/>
        <v>3.2959231183495405E-2</v>
      </c>
      <c r="BO13" s="8">
        <f t="shared" ref="BO13:CW13" si="101">_xlfn.POISSON.DIST(11,BO1,FALSE)</f>
        <v>3.527637838787373E-2</v>
      </c>
      <c r="BP13" s="8">
        <f t="shared" si="101"/>
        <v>3.766119385016322E-2</v>
      </c>
      <c r="BQ13" s="8">
        <f t="shared" si="101"/>
        <v>4.0108816264232315E-2</v>
      </c>
      <c r="BR13" s="8">
        <f t="shared" si="101"/>
        <v>4.2614005239835974E-2</v>
      </c>
      <c r="BS13" s="8">
        <f t="shared" si="101"/>
        <v>4.5171170959354211E-2</v>
      </c>
      <c r="BT13" s="8">
        <f t="shared" si="101"/>
        <v>4.7774406041094578E-2</v>
      </c>
      <c r="BU13" s="8">
        <f t="shared" si="101"/>
        <v>5.0417519275546552E-2</v>
      </c>
      <c r="BV13" s="8">
        <f t="shared" si="101"/>
        <v>5.309407089608234E-2</v>
      </c>
      <c r="BW13" s="8">
        <f t="shared" si="101"/>
        <v>5.5797409044760077E-2</v>
      </c>
      <c r="BX13" s="8">
        <f t="shared" si="101"/>
        <v>5.8520707096822847E-2</v>
      </c>
      <c r="BY13" s="8">
        <f t="shared" si="101"/>
        <v>6.125700151392896E-2</v>
      </c>
      <c r="BZ13" s="8">
        <f t="shared" si="101"/>
        <v>6.3999229905727831E-2</v>
      </c>
      <c r="CA13" s="8">
        <f t="shared" si="101"/>
        <v>6.6740268991842974E-2</v>
      </c>
      <c r="CB13" s="8">
        <f t="shared" si="101"/>
        <v>6.9472972171230871E-2</v>
      </c>
      <c r="CC13" s="8">
        <f t="shared" si="101"/>
        <v>7.2190206422934985E-2</v>
      </c>
      <c r="CD13" s="8">
        <f t="shared" si="101"/>
        <v>7.4884888281115281E-2</v>
      </c>
      <c r="CE13" s="8">
        <f t="shared" si="101"/>
        <v>7.7550018647519245E-2</v>
      </c>
      <c r="CF13" s="8">
        <f t="shared" si="101"/>
        <v>8.0178716226004851E-2</v>
      </c>
      <c r="CG13" s="8">
        <f t="shared" si="101"/>
        <v>8.2764249385940306E-2</v>
      </c>
      <c r="CH13" s="8">
        <f t="shared" si="101"/>
        <v>8.5300066284062573E-2</v>
      </c>
      <c r="CI13" s="8">
        <f t="shared" si="101"/>
        <v>8.77798230973416E-2</v>
      </c>
      <c r="CJ13" s="8">
        <f t="shared" si="101"/>
        <v>9.0197410242342929E-2</v>
      </c>
      <c r="CK13" s="8">
        <f t="shared" si="101"/>
        <v>9.2546976479252266E-2</v>
      </c>
      <c r="CL13" s="8">
        <f t="shared" si="101"/>
        <v>9.4822950820923652E-2</v>
      </c>
      <c r="CM13" s="8">
        <f t="shared" si="101"/>
        <v>9.7020062188830553E-2</v>
      </c>
      <c r="CN13" s="8">
        <f t="shared" si="101"/>
        <v>9.9133356778484033E-2</v>
      </c>
      <c r="CO13" s="8">
        <f t="shared" si="101"/>
        <v>0.10115821311658212</v>
      </c>
      <c r="CP13" s="8">
        <f t="shared" si="101"/>
        <v>0.10309035481074925</v>
      </c>
      <c r="CQ13" s="8">
        <f t="shared" si="101"/>
        <v>0.10492586101012293</v>
      </c>
      <c r="CR13" s="8">
        <f t="shared" si="101"/>
        <v>0.10666117461115633</v>
      </c>
      <c r="CS13" s="8">
        <f t="shared" si="101"/>
        <v>0.10829310825778792</v>
      </c>
      <c r="CT13" s="8">
        <f t="shared" si="101"/>
        <v>0.10981884819853112</v>
      </c>
      <c r="CU13" s="8">
        <f t="shared" si="101"/>
        <v>0.11123595607504548</v>
      </c>
      <c r="CV13" s="8">
        <f t="shared" si="101"/>
        <v>0.11254236872735836</v>
      </c>
      <c r="CW13" s="8">
        <f t="shared" si="101"/>
        <v>0.11373639611012118</v>
      </c>
    </row>
    <row r="14" spans="1:101" ht="20.399999999999999" customHeight="1" x14ac:dyDescent="0.3">
      <c r="A14" s="8">
        <v>12</v>
      </c>
      <c r="B14" s="8">
        <f>_xlfn.POISSON.DIST(12,B1,FALSE)</f>
        <v>1.8890070889866793E-21</v>
      </c>
      <c r="C14" s="8">
        <f t="shared" ref="C14:BN14" si="102">_xlfn.POISSON.DIST(12,C1,FALSE)</f>
        <v>7.0010646407181639E-18</v>
      </c>
      <c r="D14" s="8">
        <f t="shared" si="102"/>
        <v>8.219203777551316E-16</v>
      </c>
      <c r="E14" s="8">
        <f t="shared" si="102"/>
        <v>2.3478218447432944E-14</v>
      </c>
      <c r="F14" s="8">
        <f t="shared" si="102"/>
        <v>3.0914045870390615E-13</v>
      </c>
      <c r="G14" s="8">
        <f t="shared" si="102"/>
        <v>2.4940281519743111E-12</v>
      </c>
      <c r="H14" s="8">
        <f t="shared" si="102"/>
        <v>1.4349387996976916E-11</v>
      </c>
      <c r="I14" s="8">
        <f t="shared" si="102"/>
        <v>6.4462522247241866E-11</v>
      </c>
      <c r="J14" s="8">
        <f t="shared" si="102"/>
        <v>2.3972212315736624E-10</v>
      </c>
      <c r="K14" s="8">
        <f t="shared" si="102"/>
        <v>7.680129694168931E-10</v>
      </c>
      <c r="L14" s="8">
        <f t="shared" si="102"/>
        <v>2.1809782156634266E-9</v>
      </c>
      <c r="M14" s="8">
        <f t="shared" si="102"/>
        <v>5.6064068425710666E-9</v>
      </c>
      <c r="N14" s="8">
        <f t="shared" si="102"/>
        <v>1.3255631949222721E-8</v>
      </c>
      <c r="O14" s="8">
        <f t="shared" si="102"/>
        <v>2.9186847529777534E-8</v>
      </c>
      <c r="P14" s="8">
        <f t="shared" si="102"/>
        <v>6.0438881941537506E-8</v>
      </c>
      <c r="Q14" s="8">
        <f t="shared" si="102"/>
        <v>1.1864014170413706E-7</v>
      </c>
      <c r="R14" s="8">
        <f t="shared" si="102"/>
        <v>2.2220277236781928E-7</v>
      </c>
      <c r="S14" s="8">
        <f t="shared" si="102"/>
        <v>3.9921148741379776E-7</v>
      </c>
      <c r="T14" s="8">
        <f t="shared" si="102"/>
        <v>6.9110929138771967E-7</v>
      </c>
      <c r="U14" s="8">
        <f t="shared" si="102"/>
        <v>1.1572682014781686E-6</v>
      </c>
      <c r="V14" s="8">
        <f t="shared" si="102"/>
        <v>1.8805122235279171E-6</v>
      </c>
      <c r="W14" s="8">
        <f t="shared" si="102"/>
        <v>2.9736328485674544E-6</v>
      </c>
      <c r="X14" s="8">
        <f t="shared" si="102"/>
        <v>4.5869051505754017E-6</v>
      </c>
      <c r="Y14" s="8">
        <f t="shared" si="102"/>
        <v>6.916576422327824E-6</v>
      </c>
      <c r="Z14" s="8">
        <f t="shared" si="102"/>
        <v>1.0214260629538453E-5</v>
      </c>
      <c r="AA14" s="8">
        <f t="shared" si="102"/>
        <v>1.4797132361402857E-5</v>
      </c>
      <c r="AB14" s="8">
        <f t="shared" si="102"/>
        <v>2.1058775011650502E-5</v>
      </c>
      <c r="AC14" s="8">
        <f t="shared" si="102"/>
        <v>2.9480501198314383E-5</v>
      </c>
      <c r="AD14" s="8">
        <f t="shared" si="102"/>
        <v>4.0642930369177283E-5</v>
      </c>
      <c r="AE14" s="8">
        <f t="shared" si="102"/>
        <v>5.5237580418282596E-5</v>
      </c>
      <c r="AF14" s="8">
        <f t="shared" si="102"/>
        <v>7.4078208015930494E-5</v>
      </c>
      <c r="AG14" s="8">
        <f t="shared" si="102"/>
        <v>9.8111617042258837E-5</v>
      </c>
      <c r="AH14" s="8">
        <f t="shared" si="102"/>
        <v>1.2842764656064603E-4</v>
      </c>
      <c r="AI14" s="8">
        <f t="shared" si="102"/>
        <v>1.6626804945076565E-4</v>
      </c>
      <c r="AJ14" s="8">
        <f t="shared" si="102"/>
        <v>2.1303398015862237E-4</v>
      </c>
      <c r="AK14" s="8">
        <f t="shared" si="102"/>
        <v>2.702918247824867E-4</v>
      </c>
      <c r="AL14" s="8">
        <f t="shared" si="102"/>
        <v>3.3977712844666962E-4</v>
      </c>
      <c r="AM14" s="8">
        <f t="shared" si="102"/>
        <v>4.2339640297388054E-4</v>
      </c>
      <c r="AN14" s="8">
        <f t="shared" si="102"/>
        <v>5.2322663144611535E-4</v>
      </c>
      <c r="AO14" s="8">
        <f t="shared" si="102"/>
        <v>6.4151232441456022E-4</v>
      </c>
      <c r="AP14" s="8">
        <f t="shared" si="102"/>
        <v>7.8066002426454737E-4</v>
      </c>
      <c r="AQ14" s="8">
        <f t="shared" si="102"/>
        <v>9.4323019849442097E-4</v>
      </c>
      <c r="AR14" s="8">
        <f t="shared" si="102"/>
        <v>1.1319265083423924E-3</v>
      </c>
      <c r="AS14" s="8">
        <f t="shared" si="102"/>
        <v>1.3495824852224291E-3</v>
      </c>
      <c r="AT14" s="8">
        <f t="shared" si="102"/>
        <v>1.599145692780165E-3</v>
      </c>
      <c r="AU14" s="8">
        <f t="shared" si="102"/>
        <v>1.8836594960910894E-3</v>
      </c>
      <c r="AV14" s="8">
        <f t="shared" si="102"/>
        <v>2.206242600719702E-3</v>
      </c>
      <c r="AW14" s="8">
        <f t="shared" si="102"/>
        <v>2.5700665622666683E-3</v>
      </c>
      <c r="AX14" s="8">
        <f t="shared" si="102"/>
        <v>2.9783315009915784E-3</v>
      </c>
      <c r="AY14" s="8">
        <f t="shared" si="102"/>
        <v>3.4342402855723282E-3</v>
      </c>
      <c r="AZ14" s="8">
        <f t="shared" si="102"/>
        <v>3.9409714746358434E-3</v>
      </c>
      <c r="BA14" s="8">
        <f t="shared" si="102"/>
        <v>4.5016513240781044E-3</v>
      </c>
      <c r="BB14" s="8">
        <f t="shared" si="102"/>
        <v>5.1193251822191504E-3</v>
      </c>
      <c r="BC14" s="8">
        <f t="shared" si="102"/>
        <v>5.796928603459579E-3</v>
      </c>
      <c r="BD14" s="8">
        <f t="shared" si="102"/>
        <v>6.5372585143768508E-3</v>
      </c>
      <c r="BE14" s="8">
        <f t="shared" si="102"/>
        <v>7.3429447642820922E-3</v>
      </c>
      <c r="BF14" s="8">
        <f t="shared" si="102"/>
        <v>8.2164223853939348E-3</v>
      </c>
      <c r="BG14" s="8">
        <f t="shared" si="102"/>
        <v>9.1599048763002077E-3</v>
      </c>
      <c r="BH14" s="8">
        <f t="shared" si="102"/>
        <v>1.0175358806656064E-2</v>
      </c>
      <c r="BI14" s="8">
        <f t="shared" si="102"/>
        <v>1.1264480021546661E-2</v>
      </c>
      <c r="BJ14" s="8">
        <f t="shared" si="102"/>
        <v>1.2428671701101433E-2</v>
      </c>
      <c r="BK14" s="8">
        <f t="shared" si="102"/>
        <v>1.3669024505289656E-2</v>
      </c>
      <c r="BL14" s="8">
        <f t="shared" si="102"/>
        <v>1.498629900587245E-2</v>
      </c>
      <c r="BM14" s="8">
        <f t="shared" si="102"/>
        <v>1.6380910577761899E-2</v>
      </c>
      <c r="BN14" s="8">
        <f t="shared" si="102"/>
        <v>1.7852916891060017E-2</v>
      </c>
      <c r="BO14" s="8">
        <f t="shared" ref="BO14:CW14" si="103">_xlfn.POISSON.DIST(12,BO1,FALSE)</f>
        <v>1.9402008113330555E-2</v>
      </c>
      <c r="BP14" s="8">
        <f t="shared" si="103"/>
        <v>2.102749989967443E-2</v>
      </c>
      <c r="BQ14" s="8">
        <f t="shared" si="103"/>
        <v>2.2728329216398314E-2</v>
      </c>
      <c r="BR14" s="8">
        <f t="shared" si="103"/>
        <v>2.4503053012905684E-2</v>
      </c>
      <c r="BS14" s="8">
        <f t="shared" si="103"/>
        <v>2.6349849726289985E-2</v>
      </c>
      <c r="BT14" s="8">
        <f t="shared" si="103"/>
        <v>2.8266523574314289E-2</v>
      </c>
      <c r="BU14" s="8">
        <f t="shared" si="103"/>
        <v>3.0250511565327921E-2</v>
      </c>
      <c r="BV14" s="8">
        <f t="shared" si="103"/>
        <v>3.2298893128450051E-2</v>
      </c>
      <c r="BW14" s="8">
        <f t="shared" si="103"/>
        <v>3.4408402244268763E-2</v>
      </c>
      <c r="BX14" s="8">
        <f t="shared" si="103"/>
        <v>3.6575441935514257E-2</v>
      </c>
      <c r="BY14" s="8">
        <f t="shared" si="103"/>
        <v>3.8796100958821716E-2</v>
      </c>
      <c r="BZ14" s="8">
        <f t="shared" si="103"/>
        <v>4.1066172522842032E-2</v>
      </c>
      <c r="CA14" s="8">
        <f t="shared" si="103"/>
        <v>4.3381174844697994E-2</v>
      </c>
      <c r="CB14" s="8">
        <f t="shared" si="103"/>
        <v>4.573637334606033E-2</v>
      </c>
      <c r="CC14" s="8">
        <f t="shared" si="103"/>
        <v>4.8126804281956682E-2</v>
      </c>
      <c r="CD14" s="8">
        <f t="shared" si="103"/>
        <v>5.0547299589752896E-2</v>
      </c>
      <c r="CE14" s="8">
        <f t="shared" si="103"/>
        <v>5.2992512742471534E-2</v>
      </c>
      <c r="CF14" s="8">
        <f t="shared" si="103"/>
        <v>5.5456945389653407E-2</v>
      </c>
      <c r="CG14" s="8">
        <f t="shared" si="103"/>
        <v>5.7934974570158289E-2</v>
      </c>
      <c r="CH14" s="8">
        <f t="shared" si="103"/>
        <v>6.0420880284544412E-2</v>
      </c>
      <c r="CI14" s="8">
        <f t="shared" si="103"/>
        <v>6.2908873219761602E-2</v>
      </c>
      <c r="CJ14" s="8">
        <f t="shared" si="103"/>
        <v>6.5393122425698724E-2</v>
      </c>
      <c r="CK14" s="8">
        <f t="shared" si="103"/>
        <v>6.7867782751451777E-2</v>
      </c>
      <c r="CL14" s="8">
        <f t="shared" si="103"/>
        <v>7.0327021858851799E-2</v>
      </c>
      <c r="CM14" s="8">
        <f t="shared" si="103"/>
        <v>7.2765046641623018E-2</v>
      </c>
      <c r="CN14" s="8">
        <f t="shared" si="103"/>
        <v>7.517612889035051E-2</v>
      </c>
      <c r="CO14" s="8">
        <f t="shared" si="103"/>
        <v>7.7554630056046375E-2</v>
      </c>
      <c r="CP14" s="8">
        <f t="shared" si="103"/>
        <v>7.9895024978330745E-2</v>
      </c>
      <c r="CQ14" s="8">
        <f t="shared" si="103"/>
        <v>8.2191924457929694E-2</v>
      </c>
      <c r="CR14" s="8">
        <f t="shared" si="103"/>
        <v>8.4440096567165571E-2</v>
      </c>
      <c r="CS14" s="8">
        <f t="shared" si="103"/>
        <v>8.663448660623041E-2</v>
      </c>
      <c r="CT14" s="8">
        <f t="shared" si="103"/>
        <v>8.8770235627146046E-2</v>
      </c>
      <c r="CU14" s="8">
        <f t="shared" si="103"/>
        <v>9.0842697461287203E-2</v>
      </c>
      <c r="CV14" s="8">
        <f t="shared" si="103"/>
        <v>9.2847454200070748E-2</v>
      </c>
      <c r="CW14" s="8">
        <f t="shared" si="103"/>
        <v>9.4780330091767673E-2</v>
      </c>
    </row>
    <row r="15" spans="1:101" ht="20.399999999999999" customHeight="1" x14ac:dyDescent="0.3">
      <c r="A15" s="8">
        <v>13</v>
      </c>
      <c r="B15" s="8">
        <f>_xlfn.POISSON.DIST(13,B1,FALSE)</f>
        <v>1.4530823761436035E-23</v>
      </c>
      <c r="C15" s="8">
        <f t="shared" ref="C15:BN15" si="104">_xlfn.POISSON.DIST(13,C1,FALSE)</f>
        <v>1.0770868678027957E-19</v>
      </c>
      <c r="D15" s="8">
        <f t="shared" si="104"/>
        <v>1.8967393332810739E-17</v>
      </c>
      <c r="E15" s="8">
        <f t="shared" si="104"/>
        <v>7.2240672145947485E-16</v>
      </c>
      <c r="F15" s="8">
        <f t="shared" si="104"/>
        <v>1.1890017642457933E-14</v>
      </c>
      <c r="G15" s="8">
        <f t="shared" si="104"/>
        <v>1.1510899162958364E-13</v>
      </c>
      <c r="H15" s="8">
        <f t="shared" si="104"/>
        <v>7.7265935368337265E-13</v>
      </c>
      <c r="I15" s="8">
        <f t="shared" si="104"/>
        <v>3.9669244459841169E-12</v>
      </c>
      <c r="J15" s="8">
        <f t="shared" si="104"/>
        <v>1.659614698781767E-11</v>
      </c>
      <c r="K15" s="8">
        <f t="shared" si="104"/>
        <v>5.9077920724376414E-11</v>
      </c>
      <c r="L15" s="8">
        <f t="shared" si="104"/>
        <v>1.8454431055613621E-10</v>
      </c>
      <c r="M15" s="8">
        <f t="shared" si="104"/>
        <v>5.1751447777579251E-10</v>
      </c>
      <c r="N15" s="8">
        <f t="shared" si="104"/>
        <v>1.3255631949222669E-9</v>
      </c>
      <c r="O15" s="8">
        <f t="shared" si="104"/>
        <v>3.14319896474528E-9</v>
      </c>
      <c r="P15" s="8">
        <f t="shared" si="104"/>
        <v>6.9737171471004864E-9</v>
      </c>
      <c r="Q15" s="8">
        <f t="shared" si="104"/>
        <v>1.460186359435534E-8</v>
      </c>
      <c r="R15" s="8">
        <f t="shared" si="104"/>
        <v>2.905728561733019E-8</v>
      </c>
      <c r="S15" s="8">
        <f t="shared" si="104"/>
        <v>5.5275436718833581E-8</v>
      </c>
      <c r="T15" s="8">
        <f t="shared" si="104"/>
        <v>1.0100828104897459E-7</v>
      </c>
      <c r="U15" s="8">
        <f t="shared" si="104"/>
        <v>1.7804126176587265E-7</v>
      </c>
      <c r="V15" s="8">
        <f t="shared" si="104"/>
        <v>3.0377505149297114E-7</v>
      </c>
      <c r="W15" s="8">
        <f t="shared" si="104"/>
        <v>5.032301743729541E-7</v>
      </c>
      <c r="X15" s="8">
        <f t="shared" si="104"/>
        <v>8.1152937279410949E-7</v>
      </c>
      <c r="Y15" s="8">
        <f t="shared" si="104"/>
        <v>1.2769064164297474E-6</v>
      </c>
      <c r="Z15" s="8">
        <f t="shared" si="104"/>
        <v>1.9642808902958537E-6</v>
      </c>
      <c r="AA15" s="8">
        <f t="shared" si="104"/>
        <v>2.9594264722805757E-6</v>
      </c>
      <c r="AB15" s="8">
        <f t="shared" si="104"/>
        <v>4.373745579342782E-6</v>
      </c>
      <c r="AC15" s="8">
        <f t="shared" si="104"/>
        <v>6.3496464119446053E-6</v>
      </c>
      <c r="AD15" s="8">
        <f t="shared" si="104"/>
        <v>9.066499851585708E-6</v>
      </c>
      <c r="AE15" s="8">
        <f t="shared" si="104"/>
        <v>1.2747133942680586E-5</v>
      </c>
      <c r="AF15" s="8">
        <f t="shared" si="104"/>
        <v>1.7664803449952706E-5</v>
      </c>
      <c r="AG15" s="8">
        <f t="shared" si="104"/>
        <v>2.4150551887325225E-5</v>
      </c>
      <c r="AH15" s="8">
        <f t="shared" si="104"/>
        <v>3.2600864126933216E-5</v>
      </c>
      <c r="AI15" s="8">
        <f t="shared" si="104"/>
        <v>4.3485489856353954E-5</v>
      </c>
      <c r="AJ15" s="8">
        <f t="shared" si="104"/>
        <v>5.735530235039826E-5</v>
      </c>
      <c r="AK15" s="8">
        <f t="shared" si="104"/>
        <v>7.485004378591927E-5</v>
      </c>
      <c r="AL15" s="8">
        <f t="shared" si="104"/>
        <v>9.6705798096359687E-5</v>
      </c>
      <c r="AM15" s="8">
        <f t="shared" si="104"/>
        <v>1.2376202548467267E-4</v>
      </c>
      <c r="AN15" s="8">
        <f t="shared" si="104"/>
        <v>1.5696798943383406E-4</v>
      </c>
      <c r="AO15" s="8">
        <f t="shared" si="104"/>
        <v>1.9738840751217212E-4</v>
      </c>
      <c r="AP15" s="8">
        <f t="shared" si="104"/>
        <v>2.4620816149881886E-4</v>
      </c>
      <c r="AQ15" s="8">
        <f t="shared" si="104"/>
        <v>3.0473591028281287E-4</v>
      </c>
      <c r="AR15" s="8">
        <f t="shared" si="104"/>
        <v>3.7440646045171368E-4</v>
      </c>
      <c r="AS15" s="8">
        <f t="shared" si="104"/>
        <v>4.5678176422912959E-4</v>
      </c>
      <c r="AT15" s="8">
        <f t="shared" si="104"/>
        <v>5.535504321162115E-4</v>
      </c>
      <c r="AU15" s="8">
        <f t="shared" si="104"/>
        <v>6.6652566784761462E-4</v>
      </c>
      <c r="AV15" s="8">
        <f t="shared" si="104"/>
        <v>7.9764155564481496E-4</v>
      </c>
      <c r="AW15" s="8">
        <f t="shared" si="104"/>
        <v>9.48947653760001E-4</v>
      </c>
      <c r="AX15" s="8">
        <f t="shared" si="104"/>
        <v>1.1226018734506698E-3</v>
      </c>
      <c r="AY15" s="8">
        <f t="shared" si="104"/>
        <v>1.3208616482970471E-3</v>
      </c>
      <c r="AZ15" s="8">
        <f t="shared" si="104"/>
        <v>1.5460734246648285E-3</v>
      </c>
      <c r="BA15" s="8">
        <f t="shared" si="104"/>
        <v>1.8006605296312344E-3</v>
      </c>
      <c r="BB15" s="8">
        <f t="shared" si="104"/>
        <v>2.0871094973662699E-3</v>
      </c>
      <c r="BC15" s="8">
        <f t="shared" si="104"/>
        <v>2.4079549583601281E-3</v>
      </c>
      <c r="BD15" s="8">
        <f t="shared" si="104"/>
        <v>2.7657632176209678E-3</v>
      </c>
      <c r="BE15" s="8">
        <f t="shared" si="104"/>
        <v>3.1631146676907476E-3</v>
      </c>
      <c r="BF15" s="8">
        <f t="shared" si="104"/>
        <v>3.602585199749651E-3</v>
      </c>
      <c r="BG15" s="8">
        <f t="shared" si="104"/>
        <v>4.0867267909647023E-3</v>
      </c>
      <c r="BH15" s="8">
        <f t="shared" si="104"/>
        <v>4.6180474584054483E-3</v>
      </c>
      <c r="BI15" s="8">
        <f t="shared" si="104"/>
        <v>5.1989907791753836E-3</v>
      </c>
      <c r="BJ15" s="8">
        <f t="shared" si="104"/>
        <v>5.8319151828245125E-3</v>
      </c>
      <c r="BK15" s="8">
        <f t="shared" si="104"/>
        <v>6.5190732255996807E-3</v>
      </c>
      <c r="BL15" s="8">
        <f t="shared" si="104"/>
        <v>7.262591056692024E-3</v>
      </c>
      <c r="BM15" s="8">
        <f t="shared" si="104"/>
        <v>8.0644482844366219E-3</v>
      </c>
      <c r="BN15" s="8">
        <f t="shared" si="104"/>
        <v>8.9264584455300104E-3</v>
      </c>
      <c r="BO15" s="8">
        <f t="shared" ref="BO15:CW15" si="105">_xlfn.POISSON.DIST(13,BO1,FALSE)</f>
        <v>9.8502502729216589E-3</v>
      </c>
      <c r="BP15" s="8">
        <f t="shared" si="105"/>
        <v>1.0837249948293749E-2</v>
      </c>
      <c r="BQ15" s="8">
        <f t="shared" si="105"/>
        <v>1.1888664513192954E-2</v>
      </c>
      <c r="BR15" s="8">
        <f t="shared" si="105"/>
        <v>1.3005466599157644E-2</v>
      </c>
      <c r="BS15" s="8">
        <f t="shared" si="105"/>
        <v>1.4188380621848417E-2</v>
      </c>
      <c r="BT15" s="8">
        <f t="shared" si="105"/>
        <v>1.5437870567510139E-2</v>
      </c>
      <c r="BU15" s="8">
        <f t="shared" si="105"/>
        <v>1.6754129482335463E-2</v>
      </c>
      <c r="BV15" s="8">
        <f t="shared" si="105"/>
        <v>1.8137070756745075E-2</v>
      </c>
      <c r="BW15" s="8">
        <f t="shared" si="105"/>
        <v>1.9586321277506858E-2</v>
      </c>
      <c r="BX15" s="8">
        <f t="shared" si="105"/>
        <v>2.1101216501258253E-2</v>
      </c>
      <c r="BY15" s="8">
        <f t="shared" si="105"/>
        <v>2.2680797483618849E-2</v>
      </c>
      <c r="BZ15" s="8">
        <f t="shared" si="105"/>
        <v>2.4323809878914172E-2</v>
      </c>
      <c r="CA15" s="8">
        <f t="shared" si="105"/>
        <v>2.6028704906818845E-2</v>
      </c>
      <c r="CB15" s="8">
        <f t="shared" si="105"/>
        <v>2.7793642264144405E-2</v>
      </c>
      <c r="CC15" s="8">
        <f t="shared" si="105"/>
        <v>2.961649494274254E-2</v>
      </c>
      <c r="CD15" s="8">
        <f t="shared" si="105"/>
        <v>3.14948558982307E-2</v>
      </c>
      <c r="CE15" s="8">
        <f t="shared" si="105"/>
        <v>3.342604649909748E-2</v>
      </c>
      <c r="CF15" s="8">
        <f t="shared" si="105"/>
        <v>3.5407126671855707E-2</v>
      </c>
      <c r="CG15" s="8">
        <f t="shared" si="105"/>
        <v>3.7434906645333117E-2</v>
      </c>
      <c r="CH15" s="8">
        <f t="shared" si="105"/>
        <v>3.9505960186048288E-2</v>
      </c>
      <c r="CI15" s="8">
        <f t="shared" si="105"/>
        <v>4.1616639206919215E-2</v>
      </c>
      <c r="CJ15" s="8">
        <f t="shared" si="105"/>
        <v>4.3763089623352285E-2</v>
      </c>
      <c r="CK15" s="8">
        <f t="shared" si="105"/>
        <v>4.5941268324059661E-2</v>
      </c>
      <c r="CL15" s="8">
        <f t="shared" si="105"/>
        <v>4.8146961118752454E-2</v>
      </c>
      <c r="CM15" s="8">
        <f t="shared" si="105"/>
        <v>5.0375801521123698E-2</v>
      </c>
      <c r="CN15" s="8">
        <f t="shared" si="105"/>
        <v>5.262329022324537E-2</v>
      </c>
      <c r="CO15" s="8">
        <f t="shared" si="105"/>
        <v>5.4884815116586771E-2</v>
      </c>
      <c r="CP15" s="8">
        <f t="shared" si="105"/>
        <v>5.7155671715267413E-2</v>
      </c>
      <c r="CQ15" s="8">
        <f t="shared" si="105"/>
        <v>5.9431083838810732E-2</v>
      </c>
      <c r="CR15" s="8">
        <f t="shared" si="105"/>
        <v>6.1706224414467228E-2</v>
      </c>
      <c r="CS15" s="8">
        <f t="shared" si="105"/>
        <v>6.3976236263062522E-2</v>
      </c>
      <c r="CT15" s="8">
        <f t="shared" si="105"/>
        <v>6.6236252737178286E-2</v>
      </c>
      <c r="CU15" s="8">
        <f t="shared" si="105"/>
        <v>6.8481418086201187E-2</v>
      </c>
      <c r="CV15" s="8">
        <f t="shared" si="105"/>
        <v>7.0706907429284677E-2</v>
      </c>
      <c r="CW15" s="8">
        <f t="shared" si="105"/>
        <v>7.2907946224436637E-2</v>
      </c>
    </row>
    <row r="16" spans="1:101" ht="20.399999999999999" customHeight="1" x14ac:dyDescent="0.3">
      <c r="A16" s="8">
        <v>14</v>
      </c>
      <c r="B16" s="8">
        <f>_xlfn.POISSON.DIST(14,B1,FALSE)</f>
        <v>1.0379159829597154E-25</v>
      </c>
      <c r="C16" s="8">
        <f t="shared" ref="C16:BN16" si="106">_xlfn.POISSON.DIST(14,C1,FALSE)</f>
        <v>1.5386955254325553E-21</v>
      </c>
      <c r="D16" s="8">
        <f t="shared" si="106"/>
        <v>4.0644414284594294E-19</v>
      </c>
      <c r="E16" s="8">
        <f t="shared" si="106"/>
        <v>2.0640192041699221E-17</v>
      </c>
      <c r="F16" s="8">
        <f t="shared" si="106"/>
        <v>4.2464348723063881E-16</v>
      </c>
      <c r="G16" s="8">
        <f t="shared" si="106"/>
        <v>4.9332424984107056E-15</v>
      </c>
      <c r="H16" s="8">
        <f t="shared" si="106"/>
        <v>3.8632967684168484E-14</v>
      </c>
      <c r="I16" s="8">
        <f t="shared" si="106"/>
        <v>2.2668139691337726E-13</v>
      </c>
      <c r="J16" s="8">
        <f t="shared" si="106"/>
        <v>1.0668951635025605E-12</v>
      </c>
      <c r="K16" s="8">
        <f t="shared" si="106"/>
        <v>4.2198514803125853E-12</v>
      </c>
      <c r="L16" s="8">
        <f t="shared" si="106"/>
        <v>1.4499910115124929E-11</v>
      </c>
      <c r="M16" s="8">
        <f t="shared" si="106"/>
        <v>4.4358383809353733E-11</v>
      </c>
      <c r="N16" s="8">
        <f t="shared" si="106"/>
        <v>1.2308801095706856E-10</v>
      </c>
      <c r="O16" s="8">
        <f t="shared" si="106"/>
        <v>3.1431989647452715E-10</v>
      </c>
      <c r="P16" s="8">
        <f t="shared" si="106"/>
        <v>7.4718398004647881E-10</v>
      </c>
      <c r="Q16" s="8">
        <f t="shared" si="106"/>
        <v>1.6687844107834603E-9</v>
      </c>
      <c r="R16" s="8">
        <f t="shared" si="106"/>
        <v>3.5283846821043925E-9</v>
      </c>
      <c r="S16" s="8">
        <f t="shared" si="106"/>
        <v>7.1068418638500173E-9</v>
      </c>
      <c r="T16" s="8">
        <f t="shared" si="106"/>
        <v>1.3708266713789367E-8</v>
      </c>
      <c r="U16" s="8">
        <f t="shared" si="106"/>
        <v>2.5434465966553194E-8</v>
      </c>
      <c r="V16" s="8">
        <f t="shared" si="106"/>
        <v>4.5566257723945605E-8</v>
      </c>
      <c r="W16" s="8">
        <f t="shared" si="106"/>
        <v>7.907902740146386E-8</v>
      </c>
      <c r="X16" s="8">
        <f t="shared" si="106"/>
        <v>1.3332268267331784E-7</v>
      </c>
      <c r="Y16" s="8">
        <f t="shared" si="106"/>
        <v>2.1889824281652778E-7</v>
      </c>
      <c r="Z16" s="8">
        <f t="shared" si="106"/>
        <v>3.507644446956873E-7</v>
      </c>
      <c r="AA16" s="8">
        <f t="shared" si="106"/>
        <v>5.4960777342353376E-7</v>
      </c>
      <c r="AB16" s="8">
        <f t="shared" si="106"/>
        <v>8.4350807601610699E-7</v>
      </c>
      <c r="AC16" s="8">
        <f t="shared" si="106"/>
        <v>1.2699292823889224E-6</v>
      </c>
      <c r="AD16" s="8">
        <f t="shared" si="106"/>
        <v>1.8780606835427595E-6</v>
      </c>
      <c r="AE16" s="8">
        <f t="shared" si="106"/>
        <v>2.7315287020029766E-6</v>
      </c>
      <c r="AF16" s="8">
        <f t="shared" si="106"/>
        <v>3.91149219248952E-6</v>
      </c>
      <c r="AG16" s="8">
        <f t="shared" si="106"/>
        <v>5.520126145674324E-6</v>
      </c>
      <c r="AH16" s="8">
        <f t="shared" si="106"/>
        <v>7.6844894013485327E-6</v>
      </c>
      <c r="AI16" s="8">
        <f t="shared" si="106"/>
        <v>1.0560761822257397E-5</v>
      </c>
      <c r="AJ16" s="8">
        <f t="shared" si="106"/>
        <v>1.4338825587599579E-5</v>
      </c>
      <c r="AK16" s="8">
        <f t="shared" si="106"/>
        <v>1.9247154116379218E-5</v>
      </c>
      <c r="AL16" s="8">
        <f t="shared" si="106"/>
        <v>2.5557960925466425E-5</v>
      </c>
      <c r="AM16" s="8">
        <f t="shared" si="106"/>
        <v>3.359254977441102E-5</v>
      </c>
      <c r="AN16" s="8">
        <f t="shared" si="106"/>
        <v>4.3726797056568128E-5</v>
      </c>
      <c r="AO16" s="8">
        <f t="shared" si="106"/>
        <v>5.6396687860620615E-5</v>
      </c>
      <c r="AP16" s="8">
        <f t="shared" si="106"/>
        <v>7.2103818724654083E-5</v>
      </c>
      <c r="AQ16" s="8">
        <f t="shared" si="106"/>
        <v>9.1420773084843892E-5</v>
      </c>
      <c r="AR16" s="8">
        <f t="shared" si="106"/>
        <v>1.149962699958835E-4</v>
      </c>
      <c r="AS16" s="8">
        <f t="shared" si="106"/>
        <v>1.4355998304344062E-4</v>
      </c>
      <c r="AT16" s="8">
        <f t="shared" si="106"/>
        <v>1.7792692460878205E-4</v>
      </c>
      <c r="AU16" s="8">
        <f t="shared" si="106"/>
        <v>2.1900129086421642E-4</v>
      </c>
      <c r="AV16" s="8">
        <f t="shared" si="106"/>
        <v>2.6777966510933067E-4</v>
      </c>
      <c r="AW16" s="8">
        <f t="shared" si="106"/>
        <v>3.2535348128914278E-4</v>
      </c>
      <c r="AX16" s="8">
        <f t="shared" si="106"/>
        <v>3.9291065570773486E-4</v>
      </c>
      <c r="AY16" s="8">
        <f t="shared" si="106"/>
        <v>4.7173630296323246E-4</v>
      </c>
      <c r="AZ16" s="8">
        <f t="shared" si="106"/>
        <v>5.6321246184218808E-4</v>
      </c>
      <c r="BA16" s="8">
        <f t="shared" si="106"/>
        <v>6.6881676814874625E-4</v>
      </c>
      <c r="BB16" s="8">
        <f t="shared" si="106"/>
        <v>7.9012002400294249E-4</v>
      </c>
      <c r="BC16" s="8">
        <f t="shared" si="106"/>
        <v>9.2878262679605013E-4</v>
      </c>
      <c r="BD16" s="8">
        <f t="shared" si="106"/>
        <v>1.0865498354939536E-3</v>
      </c>
      <c r="BE16" s="8">
        <f t="shared" si="106"/>
        <v>1.2652458670762983E-3</v>
      </c>
      <c r="BF16" s="8">
        <f t="shared" si="106"/>
        <v>1.4667668313266447E-3</v>
      </c>
      <c r="BG16" s="8">
        <f t="shared" si="106"/>
        <v>1.6930725276853773E-3</v>
      </c>
      <c r="BH16" s="8">
        <f t="shared" si="106"/>
        <v>1.9461771431851535E-3</v>
      </c>
      <c r="BI16" s="8">
        <f t="shared" si="106"/>
        <v>2.2281389053608732E-3</v>
      </c>
      <c r="BJ16" s="8">
        <f t="shared" si="106"/>
        <v>2.5410487582306802E-3</v>
      </c>
      <c r="BK16" s="8">
        <f t="shared" si="106"/>
        <v>2.8870181427655779E-3</v>
      </c>
      <c r="BL16" s="8">
        <f t="shared" si="106"/>
        <v>3.268165975511416E-3</v>
      </c>
      <c r="BM16" s="8">
        <f t="shared" si="106"/>
        <v>3.6866049300281673E-3</v>
      </c>
      <c r="BN16" s="8">
        <f t="shared" si="106"/>
        <v>4.1444271354246455E-3</v>
      </c>
      <c r="BO16" s="8">
        <f t="shared" ref="BO16:CW16" si="107">_xlfn.POISSON.DIST(14,BO1,FALSE)</f>
        <v>4.6436894143773643E-3</v>
      </c>
      <c r="BP16" s="8">
        <f t="shared" si="107"/>
        <v>5.1863981895405864E-3</v>
      </c>
      <c r="BQ16" s="8">
        <f t="shared" si="107"/>
        <v>5.7744941921222918E-3</v>
      </c>
      <c r="BR16" s="8">
        <f t="shared" si="107"/>
        <v>6.4098371095848506E-3</v>
      </c>
      <c r="BS16" s="8">
        <f t="shared" si="107"/>
        <v>7.0941903109242224E-3</v>
      </c>
      <c r="BT16" s="8">
        <f t="shared" si="107"/>
        <v>7.8292057878087164E-3</v>
      </c>
      <c r="BU16" s="8">
        <f t="shared" si="107"/>
        <v>8.6164094480582435E-3</v>
      </c>
      <c r="BV16" s="8">
        <f t="shared" si="107"/>
        <v>9.4571868945884791E-3</v>
      </c>
      <c r="BW16" s="8">
        <f t="shared" si="107"/>
        <v>1.0352769818110785E-2</v>
      </c>
      <c r="BX16" s="8">
        <f t="shared" si="107"/>
        <v>1.1304223125674058E-2</v>
      </c>
      <c r="BY16" s="8">
        <f t="shared" si="107"/>
        <v>1.2312432919678788E-2</v>
      </c>
      <c r="BZ16" s="8">
        <f t="shared" si="107"/>
        <v>1.3378095433402806E-2</v>
      </c>
      <c r="CA16" s="8">
        <f t="shared" si="107"/>
        <v>1.4501707019513345E-2</v>
      </c>
      <c r="CB16" s="8">
        <f t="shared" si="107"/>
        <v>1.5683555277624373E-2</v>
      </c>
      <c r="CC16" s="8">
        <f t="shared" si="107"/>
        <v>1.6923711395852893E-2</v>
      </c>
      <c r="CD16" s="8">
        <f t="shared" si="107"/>
        <v>1.8222023769690631E-2</v>
      </c>
      <c r="CE16" s="8">
        <f t="shared" si="107"/>
        <v>1.9578112949471413E-2</v>
      </c>
      <c r="CF16" s="8">
        <f t="shared" si="107"/>
        <v>2.0991367955457304E-2</v>
      </c>
      <c r="CG16" s="8">
        <f t="shared" si="107"/>
        <v>2.2460943987199913E-2</v>
      </c>
      <c r="CH16" s="8">
        <f t="shared" si="107"/>
        <v>2.3985761541529371E-2</v>
      </c>
      <c r="CI16" s="8">
        <f t="shared" si="107"/>
        <v>2.556450694139328E-2</v>
      </c>
      <c r="CJ16" s="8">
        <f t="shared" si="107"/>
        <v>2.7195634265940329E-2</v>
      </c>
      <c r="CK16" s="8">
        <f t="shared" si="107"/>
        <v>2.8877368660837548E-2</v>
      </c>
      <c r="CL16" s="8">
        <f t="shared" si="107"/>
        <v>3.0607710996921229E-2</v>
      </c>
      <c r="CM16" s="8">
        <f t="shared" si="107"/>
        <v>3.2384443835008075E-2</v>
      </c>
      <c r="CN16" s="8">
        <f t="shared" si="107"/>
        <v>3.4205138645109531E-2</v>
      </c>
      <c r="CO16" s="8">
        <f t="shared" si="107"/>
        <v>3.6067164219471315E-2</v>
      </c>
      <c r="CP16" s="8">
        <f t="shared" si="107"/>
        <v>3.7967696210856265E-2</v>
      </c>
      <c r="CQ16" s="8">
        <f t="shared" si="107"/>
        <v>3.9903727720344423E-2</v>
      </c>
      <c r="CR16" s="8">
        <f t="shared" si="107"/>
        <v>4.1872080852674187E-2</v>
      </c>
      <c r="CS16" s="8">
        <f t="shared" si="107"/>
        <v>4.3869419151814332E-2</v>
      </c>
      <c r="CT16" s="8">
        <f t="shared" si="107"/>
        <v>4.5892260825045016E-2</v>
      </c>
      <c r="CU16" s="8">
        <f t="shared" si="107"/>
        <v>4.7936992660340877E-2</v>
      </c>
      <c r="CV16" s="8">
        <f t="shared" si="107"/>
        <v>4.9999884539279976E-2</v>
      </c>
      <c r="CW16" s="8">
        <f t="shared" si="107"/>
        <v>5.2077104446026187E-2</v>
      </c>
    </row>
    <row r="17" spans="1:101" ht="20.399999999999999" customHeight="1" x14ac:dyDescent="0.3">
      <c r="A17" s="8">
        <v>15</v>
      </c>
      <c r="B17" s="8">
        <f>_xlfn.POISSON.DIST(15,B1,FALSE)</f>
        <v>6.9194398863980673E-28</v>
      </c>
      <c r="C17" s="8">
        <f t="shared" ref="C17:BN17" si="108">_xlfn.POISSON.DIST(15,C1,FALSE)</f>
        <v>2.0515940339100741E-23</v>
      </c>
      <c r="D17" s="8">
        <f t="shared" si="108"/>
        <v>8.128882856918856E-21</v>
      </c>
      <c r="E17" s="8">
        <f t="shared" si="108"/>
        <v>5.5040512111197854E-19</v>
      </c>
      <c r="F17" s="8">
        <f t="shared" si="108"/>
        <v>1.4154782907687952E-17</v>
      </c>
      <c r="G17" s="8">
        <f t="shared" si="108"/>
        <v>1.9732969993642814E-16</v>
      </c>
      <c r="H17" s="8">
        <f t="shared" si="108"/>
        <v>1.8028718252611951E-15</v>
      </c>
      <c r="I17" s="8">
        <f t="shared" si="108"/>
        <v>1.2089674502046782E-14</v>
      </c>
      <c r="J17" s="8">
        <f t="shared" si="108"/>
        <v>6.4013709810153616E-14</v>
      </c>
      <c r="K17" s="8">
        <f t="shared" si="108"/>
        <v>2.813234320208389E-13</v>
      </c>
      <c r="L17" s="8">
        <f t="shared" si="108"/>
        <v>1.0633267417758279E-12</v>
      </c>
      <c r="M17" s="8">
        <f t="shared" si="108"/>
        <v>3.5486707047482926E-12</v>
      </c>
      <c r="N17" s="8">
        <f t="shared" si="108"/>
        <v>1.0667627616279235E-11</v>
      </c>
      <c r="O17" s="8">
        <f t="shared" si="108"/>
        <v>2.9336523670955891E-11</v>
      </c>
      <c r="P17" s="8">
        <f t="shared" si="108"/>
        <v>7.471839800464716E-11</v>
      </c>
      <c r="Q17" s="8">
        <f t="shared" si="108"/>
        <v>1.7800367048356859E-10</v>
      </c>
      <c r="R17" s="8">
        <f t="shared" si="108"/>
        <v>3.998835973051629E-10</v>
      </c>
      <c r="S17" s="8">
        <f t="shared" si="108"/>
        <v>8.5282102366200297E-10</v>
      </c>
      <c r="T17" s="8">
        <f t="shared" si="108"/>
        <v>1.736380450413317E-9</v>
      </c>
      <c r="U17" s="8">
        <f t="shared" si="108"/>
        <v>3.391262128873753E-9</v>
      </c>
      <c r="V17" s="8">
        <f t="shared" si="108"/>
        <v>6.3792760813523851E-9</v>
      </c>
      <c r="W17" s="8">
        <f t="shared" si="108"/>
        <v>1.1598257352214747E-8</v>
      </c>
      <c r="X17" s="8">
        <f t="shared" si="108"/>
        <v>2.0442811343242151E-8</v>
      </c>
      <c r="Y17" s="8">
        <f t="shared" si="108"/>
        <v>3.5023718850644576E-8</v>
      </c>
      <c r="Z17" s="8">
        <f t="shared" si="108"/>
        <v>5.8460740782614688E-8</v>
      </c>
      <c r="AA17" s="8">
        <f t="shared" si="108"/>
        <v>9.5265347393412699E-8</v>
      </c>
      <c r="AB17" s="8">
        <f t="shared" si="108"/>
        <v>1.5183145368289991E-7</v>
      </c>
      <c r="AC17" s="8">
        <f t="shared" si="108"/>
        <v>2.3705346604593192E-7</v>
      </c>
      <c r="AD17" s="8">
        <f t="shared" si="108"/>
        <v>3.6309173215159924E-7</v>
      </c>
      <c r="AE17" s="8">
        <f t="shared" si="108"/>
        <v>5.4630574040059675E-7</v>
      </c>
      <c r="AF17" s="8">
        <f t="shared" si="108"/>
        <v>8.0837505311450063E-7</v>
      </c>
      <c r="AG17" s="8">
        <f t="shared" si="108"/>
        <v>1.1776269110771923E-6</v>
      </c>
      <c r="AH17" s="8">
        <f t="shared" si="108"/>
        <v>1.6905876682966768E-6</v>
      </c>
      <c r="AI17" s="8">
        <f t="shared" si="108"/>
        <v>2.39377267971168E-6</v>
      </c>
      <c r="AJ17" s="8">
        <f t="shared" si="108"/>
        <v>3.3457259704399065E-6</v>
      </c>
      <c r="AK17" s="8">
        <f t="shared" si="108"/>
        <v>4.6193169879310102E-6</v>
      </c>
      <c r="AL17" s="8">
        <f t="shared" si="108"/>
        <v>6.3042970282817517E-6</v>
      </c>
      <c r="AM17" s="8">
        <f t="shared" si="108"/>
        <v>8.5101126095174918E-6</v>
      </c>
      <c r="AN17" s="8">
        <f t="shared" si="108"/>
        <v>1.1368967234707716E-5</v>
      </c>
      <c r="AO17" s="8">
        <f t="shared" si="108"/>
        <v>1.5039116762832177E-5</v>
      </c>
      <c r="AP17" s="8">
        <f t="shared" si="108"/>
        <v>1.9708377118072127E-5</v>
      </c>
      <c r="AQ17" s="8">
        <f t="shared" si="108"/>
        <v>2.5597816463756317E-5</v>
      </c>
      <c r="AR17" s="8">
        <f t="shared" si="108"/>
        <v>3.2965597398819914E-5</v>
      </c>
      <c r="AS17" s="8">
        <f t="shared" si="108"/>
        <v>4.2110928359409287E-5</v>
      </c>
      <c r="AT17" s="8">
        <f t="shared" si="108"/>
        <v>5.3378077382634449E-5</v>
      </c>
      <c r="AU17" s="8">
        <f t="shared" si="108"/>
        <v>6.716039586502628E-5</v>
      </c>
      <c r="AV17" s="8">
        <f t="shared" si="108"/>
        <v>8.3904295067590358E-5</v>
      </c>
      <c r="AW17" s="8">
        <f t="shared" si="108"/>
        <v>1.0411311401252572E-4</v>
      </c>
      <c r="AX17" s="8">
        <f t="shared" si="108"/>
        <v>1.2835081419786015E-4</v>
      </c>
      <c r="AY17" s="8">
        <f t="shared" si="108"/>
        <v>1.5724543432107704E-4</v>
      </c>
      <c r="AZ17" s="8">
        <f t="shared" si="108"/>
        <v>1.9149223702634411E-4</v>
      </c>
      <c r="BA17" s="8">
        <f t="shared" si="108"/>
        <v>2.3185647962489837E-4</v>
      </c>
      <c r="BB17" s="8">
        <f t="shared" si="108"/>
        <v>2.7917574181437278E-4</v>
      </c>
      <c r="BC17" s="8">
        <f t="shared" si="108"/>
        <v>3.3436174564657826E-4</v>
      </c>
      <c r="BD17" s="8">
        <f t="shared" si="108"/>
        <v>3.9840160634778291E-4</v>
      </c>
      <c r="BE17" s="8">
        <f t="shared" si="108"/>
        <v>4.723584570418167E-4</v>
      </c>
      <c r="BF17" s="8">
        <f t="shared" si="108"/>
        <v>5.5737139590412586E-4</v>
      </c>
      <c r="BG17" s="8">
        <f t="shared" si="108"/>
        <v>6.5465471070501216E-4</v>
      </c>
      <c r="BH17" s="8">
        <f t="shared" si="108"/>
        <v>7.6549634298616026E-4</v>
      </c>
      <c r="BI17" s="8">
        <f t="shared" si="108"/>
        <v>8.9125556214435036E-4</v>
      </c>
      <c r="BJ17" s="8">
        <f t="shared" si="108"/>
        <v>1.0333598283471448E-3</v>
      </c>
      <c r="BK17" s="8">
        <f t="shared" si="108"/>
        <v>1.1933008323431039E-3</v>
      </c>
      <c r="BL17" s="8">
        <f t="shared" si="108"/>
        <v>1.3726297097147952E-3</v>
      </c>
      <c r="BM17" s="8">
        <f t="shared" si="108"/>
        <v>1.5729514368120168E-3</v>
      </c>
      <c r="BN17" s="8">
        <f t="shared" si="108"/>
        <v>1.7959184253506814E-3</v>
      </c>
      <c r="BO17" s="8">
        <f t="shared" ref="BO17:CW17" si="109">_xlfn.POISSON.DIST(15,BO1,FALSE)</f>
        <v>2.0432233423260337E-3</v>
      </c>
      <c r="BP17" s="8">
        <f t="shared" si="109"/>
        <v>2.3165911913281298E-3</v>
      </c>
      <c r="BQ17" s="8">
        <f t="shared" si="109"/>
        <v>2.6177707004287707E-3</v>
      </c>
      <c r="BR17" s="8">
        <f t="shared" si="109"/>
        <v>2.9485250704090272E-3</v>
      </c>
      <c r="BS17" s="8">
        <f t="shared" si="109"/>
        <v>3.3106221450979714E-3</v>
      </c>
      <c r="BT17" s="8">
        <f t="shared" si="109"/>
        <v>3.7058240728961127E-3</v>
      </c>
      <c r="BU17" s="8">
        <f t="shared" si="109"/>
        <v>4.1358765350679493E-3</v>
      </c>
      <c r="BV17" s="8">
        <f t="shared" si="109"/>
        <v>4.6024976220330627E-3</v>
      </c>
      <c r="BW17" s="8">
        <f t="shared" si="109"/>
        <v>5.1073664436013322E-3</v>
      </c>
      <c r="BX17" s="8">
        <f t="shared" si="109"/>
        <v>5.6521115628370318E-3</v>
      </c>
      <c r="BY17" s="8">
        <f t="shared" si="109"/>
        <v>6.2382993459705795E-3</v>
      </c>
      <c r="BZ17" s="8">
        <f t="shared" si="109"/>
        <v>6.8674223224801266E-3</v>
      </c>
      <c r="CA17" s="8">
        <f t="shared" si="109"/>
        <v>7.5408876501469671E-3</v>
      </c>
      <c r="CB17" s="8">
        <f t="shared" si="109"/>
        <v>8.2600057795488534E-3</v>
      </c>
      <c r="CC17" s="8">
        <f t="shared" si="109"/>
        <v>9.0259794111215482E-3</v>
      </c>
      <c r="CD17" s="8">
        <f t="shared" si="109"/>
        <v>9.8398928356329719E-3</v>
      </c>
      <c r="CE17" s="8">
        <f t="shared" si="109"/>
        <v>1.0702701745711033E-2</v>
      </c>
      <c r="CF17" s="8">
        <f t="shared" si="109"/>
        <v>1.1615223602019756E-2</v>
      </c>
      <c r="CG17" s="8">
        <f t="shared" si="109"/>
        <v>1.2578128632831937E-2</v>
      </c>
      <c r="CH17" s="8">
        <f t="shared" si="109"/>
        <v>1.3591931540200018E-2</v>
      </c>
      <c r="CI17" s="8">
        <f t="shared" si="109"/>
        <v>1.4656983979732157E-2</v>
      </c>
      <c r="CJ17" s="8">
        <f t="shared" si="109"/>
        <v>1.5773467874245436E-2</v>
      </c>
      <c r="CK17" s="8">
        <f t="shared" si="109"/>
        <v>1.6941389614358069E-2</v>
      </c>
      <c r="CL17" s="8">
        <f t="shared" si="109"/>
        <v>1.8160575191506611E-2</v>
      </c>
      <c r="CM17" s="8">
        <f t="shared" si="109"/>
        <v>1.9430666301004897E-2</v>
      </c>
      <c r="CN17" s="8">
        <f t="shared" si="109"/>
        <v>2.0751117444699818E-2</v>
      </c>
      <c r="CO17" s="8">
        <f t="shared" si="109"/>
        <v>2.2121194054609123E-2</v>
      </c>
      <c r="CP17" s="8">
        <f t="shared" si="109"/>
        <v>2.353997165073092E-2</v>
      </c>
      <c r="CQ17" s="8">
        <f t="shared" si="109"/>
        <v>2.5006336038082527E-2</v>
      </c>
      <c r="CR17" s="8">
        <f t="shared" si="109"/>
        <v>2.6518984540027025E-2</v>
      </c>
      <c r="CS17" s="8">
        <f t="shared" si="109"/>
        <v>2.8076428257161258E-2</v>
      </c>
      <c r="CT17" s="8">
        <f t="shared" si="109"/>
        <v>2.9676995333529091E-2</v>
      </c>
      <c r="CU17" s="8">
        <f t="shared" si="109"/>
        <v>3.1318835204756069E-2</v>
      </c>
      <c r="CV17" s="8">
        <f t="shared" si="109"/>
        <v>3.2999923795924764E-2</v>
      </c>
      <c r="CW17" s="8">
        <f t="shared" si="109"/>
        <v>3.4718069630684127E-2</v>
      </c>
    </row>
    <row r="18" spans="1:101" ht="20.399999999999999" customHeight="1" x14ac:dyDescent="0.3">
      <c r="A18" s="8">
        <v>16</v>
      </c>
      <c r="B18" s="8">
        <f>_xlfn.POISSON.DIST(16,B1,FALSE)</f>
        <v>4.324649928998801E-30</v>
      </c>
      <c r="C18" s="8">
        <f t="shared" ref="C18:BN18" si="110">_xlfn.POISSON.DIST(16,C1,FALSE)</f>
        <v>2.5644925423875936E-25</v>
      </c>
      <c r="D18" s="8">
        <f t="shared" si="110"/>
        <v>1.524165535672285E-22</v>
      </c>
      <c r="E18" s="8">
        <f t="shared" si="110"/>
        <v>1.3760128027799466E-20</v>
      </c>
      <c r="F18" s="8">
        <f t="shared" si="110"/>
        <v>4.4233696586524839E-19</v>
      </c>
      <c r="G18" s="8">
        <f t="shared" si="110"/>
        <v>7.3998637476160552E-18</v>
      </c>
      <c r="H18" s="8">
        <f t="shared" si="110"/>
        <v>7.8875642355177249E-17</v>
      </c>
      <c r="I18" s="8">
        <f t="shared" si="110"/>
        <v>6.0448372510233886E-16</v>
      </c>
      <c r="J18" s="8">
        <f t="shared" si="110"/>
        <v>3.6007711768211384E-15</v>
      </c>
      <c r="K18" s="8">
        <f t="shared" si="110"/>
        <v>1.7582714501302425E-14</v>
      </c>
      <c r="L18" s="8">
        <f t="shared" si="110"/>
        <v>7.3103713497088159E-14</v>
      </c>
      <c r="M18" s="8">
        <f t="shared" si="110"/>
        <v>2.6615030285612193E-13</v>
      </c>
      <c r="N18" s="8">
        <f t="shared" si="110"/>
        <v>8.6674474382268629E-13</v>
      </c>
      <c r="O18" s="8">
        <f t="shared" si="110"/>
        <v>2.5669458212086464E-12</v>
      </c>
      <c r="P18" s="8">
        <f t="shared" si="110"/>
        <v>7.0048498129357136E-12</v>
      </c>
      <c r="Q18" s="8">
        <f t="shared" si="110"/>
        <v>1.7800367048356838E-11</v>
      </c>
      <c r="R18" s="8">
        <f t="shared" si="110"/>
        <v>4.2487632213673609E-11</v>
      </c>
      <c r="S18" s="8">
        <f t="shared" si="110"/>
        <v>9.5942365161975608E-11</v>
      </c>
      <c r="T18" s="8">
        <f t="shared" si="110"/>
        <v>2.0619517848658289E-10</v>
      </c>
      <c r="U18" s="8">
        <f t="shared" si="110"/>
        <v>4.2390776610922124E-10</v>
      </c>
      <c r="V18" s="8">
        <f t="shared" si="110"/>
        <v>8.3727998567749893E-10</v>
      </c>
      <c r="W18" s="8">
        <f t="shared" si="110"/>
        <v>1.5947603859295284E-9</v>
      </c>
      <c r="X18" s="8">
        <f t="shared" si="110"/>
        <v>2.9386541305910495E-9</v>
      </c>
      <c r="Y18" s="8">
        <f t="shared" si="110"/>
        <v>5.2535578275966965E-9</v>
      </c>
      <c r="Z18" s="8">
        <f t="shared" si="110"/>
        <v>9.1344907472835349E-9</v>
      </c>
      <c r="AA18" s="8">
        <f t="shared" si="110"/>
        <v>1.5480618951429588E-8</v>
      </c>
      <c r="AB18" s="8">
        <f t="shared" si="110"/>
        <v>2.5621557808989366E-8</v>
      </c>
      <c r="AC18" s="8">
        <f t="shared" si="110"/>
        <v>4.1484356558038187E-8</v>
      </c>
      <c r="AD18" s="8">
        <f t="shared" si="110"/>
        <v>6.5810376452477423E-8</v>
      </c>
      <c r="AE18" s="8">
        <f t="shared" si="110"/>
        <v>1.0243232632511179E-7</v>
      </c>
      <c r="AF18" s="8">
        <f t="shared" si="110"/>
        <v>1.5662266654093495E-7</v>
      </c>
      <c r="AG18" s="8">
        <f t="shared" si="110"/>
        <v>2.3552538221543901E-7</v>
      </c>
      <c r="AH18" s="8">
        <f t="shared" si="110"/>
        <v>3.4868370658618959E-7</v>
      </c>
      <c r="AI18" s="8">
        <f t="shared" si="110"/>
        <v>5.0867669443873273E-7</v>
      </c>
      <c r="AJ18" s="8">
        <f t="shared" si="110"/>
        <v>7.3187755603373069E-7</v>
      </c>
      <c r="AK18" s="8">
        <f t="shared" si="110"/>
        <v>1.0393463222844801E-6</v>
      </c>
      <c r="AL18" s="8">
        <f t="shared" si="110"/>
        <v>1.4578686877901573E-6</v>
      </c>
      <c r="AM18" s="8">
        <f t="shared" si="110"/>
        <v>2.0211517447604044E-6</v>
      </c>
      <c r="AN18" s="8">
        <f t="shared" si="110"/>
        <v>2.7711857634600087E-6</v>
      </c>
      <c r="AO18" s="8">
        <f t="shared" si="110"/>
        <v>3.7597791907080502E-6</v>
      </c>
      <c r="AP18" s="8">
        <f t="shared" si="110"/>
        <v>5.0502716365059715E-6</v>
      </c>
      <c r="AQ18" s="8">
        <f t="shared" si="110"/>
        <v>6.719426821736021E-6</v>
      </c>
      <c r="AR18" s="8">
        <f t="shared" si="110"/>
        <v>8.859504300932881E-6</v>
      </c>
      <c r="AS18" s="8">
        <f t="shared" si="110"/>
        <v>1.1580505298837549E-5</v>
      </c>
      <c r="AT18" s="8">
        <f t="shared" si="110"/>
        <v>1.501258426386598E-5</v>
      </c>
      <c r="AU18" s="8">
        <f t="shared" si="110"/>
        <v>1.9308613811195114E-5</v>
      </c>
      <c r="AV18" s="8">
        <f t="shared" si="110"/>
        <v>2.464688667610463E-5</v>
      </c>
      <c r="AW18" s="8">
        <f t="shared" si="110"/>
        <v>3.1233934203757684E-5</v>
      </c>
      <c r="AX18" s="8">
        <f t="shared" si="110"/>
        <v>3.9307436848094694E-5</v>
      </c>
      <c r="AY18" s="8">
        <f t="shared" si="110"/>
        <v>4.9139198225336609E-5</v>
      </c>
      <c r="AZ18" s="8">
        <f t="shared" si="110"/>
        <v>6.103815055214701E-5</v>
      </c>
      <c r="BA18" s="8">
        <f t="shared" si="110"/>
        <v>7.53533558780921E-5</v>
      </c>
      <c r="BB18" s="8">
        <f t="shared" si="110"/>
        <v>9.2476964476011223E-5</v>
      </c>
      <c r="BC18" s="8">
        <f t="shared" si="110"/>
        <v>1.1284708915572001E-4</v>
      </c>
      <c r="BD18" s="8">
        <f t="shared" si="110"/>
        <v>1.3695055218205008E-4</v>
      </c>
      <c r="BE18" s="8">
        <f t="shared" si="110"/>
        <v>1.6532545996463655E-4</v>
      </c>
      <c r="BF18" s="8">
        <f t="shared" si="110"/>
        <v>1.9856355979084436E-4</v>
      </c>
      <c r="BG18" s="8">
        <f t="shared" si="110"/>
        <v>2.3731233263056669E-4</v>
      </c>
      <c r="BH18" s="8">
        <f t="shared" si="110"/>
        <v>2.8227677647614643E-4</v>
      </c>
      <c r="BI18" s="8">
        <f t="shared" si="110"/>
        <v>3.3422083580413167E-4</v>
      </c>
      <c r="BJ18" s="8">
        <f t="shared" si="110"/>
        <v>3.9396843455734803E-4</v>
      </c>
      <c r="BK18" s="8">
        <f t="shared" si="110"/>
        <v>4.6240407253295265E-4</v>
      </c>
      <c r="BL18" s="8">
        <f t="shared" si="110"/>
        <v>5.4047294820020115E-4</v>
      </c>
      <c r="BM18" s="8">
        <f t="shared" si="110"/>
        <v>6.2918057472480726E-4</v>
      </c>
      <c r="BN18" s="8">
        <f t="shared" si="110"/>
        <v>7.295918602987124E-4</v>
      </c>
      <c r="BO18" s="8">
        <f t="shared" ref="BO18:CW18" si="111">_xlfn.POISSON.DIST(16,BO1,FALSE)</f>
        <v>8.4282962870948998E-4</v>
      </c>
      <c r="BP18" s="8">
        <f t="shared" si="111"/>
        <v>9.7007256136865479E-4</v>
      </c>
      <c r="BQ18" s="8">
        <f t="shared" si="111"/>
        <v>1.1125525476822266E-3</v>
      </c>
      <c r="BR18" s="8">
        <f t="shared" si="111"/>
        <v>1.2715514366138899E-3</v>
      </c>
      <c r="BS18" s="8">
        <f t="shared" si="111"/>
        <v>1.4483971884803614E-3</v>
      </c>
      <c r="BT18" s="8">
        <f t="shared" si="111"/>
        <v>1.6444594323476514E-3</v>
      </c>
      <c r="BU18" s="8">
        <f t="shared" si="111"/>
        <v>1.8611444407805803E-3</v>
      </c>
      <c r="BV18" s="8">
        <f t="shared" si="111"/>
        <v>2.0998895400525862E-3</v>
      </c>
      <c r="BW18" s="8">
        <f t="shared" si="111"/>
        <v>2.3621569801656212E-3</v>
      </c>
      <c r="BX18" s="8">
        <f t="shared" si="111"/>
        <v>2.6494272950798575E-3</v>
      </c>
      <c r="BY18" s="8">
        <f t="shared" si="111"/>
        <v>2.9631921893360355E-3</v>
      </c>
      <c r="BZ18" s="8">
        <f t="shared" si="111"/>
        <v>3.3049469926935676E-3</v>
      </c>
      <c r="CA18" s="8">
        <f t="shared" si="111"/>
        <v>3.6761827294466429E-3</v>
      </c>
      <c r="CB18" s="8">
        <f t="shared" si="111"/>
        <v>4.0783778536522463E-3</v>
      </c>
      <c r="CC18" s="8">
        <f t="shared" si="111"/>
        <v>4.5129897055607724E-3</v>
      </c>
      <c r="CD18" s="8">
        <f t="shared" si="111"/>
        <v>4.9814457480391889E-3</v>
      </c>
      <c r="CE18" s="8">
        <f t="shared" si="111"/>
        <v>5.48513464467691E-3</v>
      </c>
      <c r="CF18" s="8">
        <f t="shared" si="111"/>
        <v>6.0253972435477393E-3</v>
      </c>
      <c r="CG18" s="8">
        <f t="shared" si="111"/>
        <v>6.6035175322367761E-3</v>
      </c>
      <c r="CH18" s="8">
        <f t="shared" si="111"/>
        <v>7.2207136307312608E-3</v>
      </c>
      <c r="CI18" s="8">
        <f t="shared" si="111"/>
        <v>7.8781288891060577E-3</v>
      </c>
      <c r="CJ18" s="8">
        <f t="shared" si="111"/>
        <v>8.5768231566209548E-3</v>
      </c>
      <c r="CK18" s="8">
        <f t="shared" si="111"/>
        <v>9.3177642878969485E-3</v>
      </c>
      <c r="CL18" s="8">
        <f t="shared" si="111"/>
        <v>1.0101819950275558E-2</v>
      </c>
      <c r="CM18" s="8">
        <f t="shared" si="111"/>
        <v>1.0929749794315264E-2</v>
      </c>
      <c r="CN18" s="8">
        <f t="shared" si="111"/>
        <v>1.1802198046673037E-2</v>
      </c>
      <c r="CO18" s="8">
        <f t="shared" si="111"/>
        <v>1.2719686581400233E-2</v>
      </c>
      <c r="CP18" s="8">
        <f t="shared" si="111"/>
        <v>1.3682608521987348E-2</v>
      </c>
      <c r="CQ18" s="8">
        <f t="shared" si="111"/>
        <v>1.4691222422373508E-2</v>
      </c>
      <c r="CR18" s="8">
        <f t="shared" si="111"/>
        <v>1.5745647070641071E-2</v>
      </c>
      <c r="CS18" s="8">
        <f t="shared" si="111"/>
        <v>1.6845856954296749E-2</v>
      </c>
      <c r="CT18" s="8">
        <f t="shared" si="111"/>
        <v>1.7991678420952041E-2</v>
      </c>
      <c r="CU18" s="8">
        <f t="shared" si="111"/>
        <v>1.9182786562913102E-2</v>
      </c>
      <c r="CV18" s="8">
        <f t="shared" si="111"/>
        <v>2.0418702848728498E-2</v>
      </c>
      <c r="CW18" s="8">
        <f t="shared" si="111"/>
        <v>2.1698793519177549E-2</v>
      </c>
    </row>
    <row r="19" spans="1:101" ht="20.399999999999999" customHeight="1" x14ac:dyDescent="0.3">
      <c r="A19" s="8">
        <v>17</v>
      </c>
      <c r="B19" s="8">
        <f>_xlfn.POISSON.DIST(17,B1,FALSE)</f>
        <v>2.5439117229404793E-32</v>
      </c>
      <c r="C19" s="8">
        <f t="shared" ref="C19:BN19" si="112">_xlfn.POISSON.DIST(17,C1,FALSE)</f>
        <v>3.0170500498677617E-27</v>
      </c>
      <c r="D19" s="8">
        <f t="shared" si="112"/>
        <v>2.6897038864805052E-24</v>
      </c>
      <c r="E19" s="8">
        <f t="shared" si="112"/>
        <v>3.2376771830116451E-22</v>
      </c>
      <c r="F19" s="8">
        <f t="shared" si="112"/>
        <v>1.3009910760742607E-20</v>
      </c>
      <c r="G19" s="8">
        <f t="shared" si="112"/>
        <v>2.6117166168056693E-19</v>
      </c>
      <c r="H19" s="8">
        <f t="shared" si="112"/>
        <v>3.2478205675661247E-18</v>
      </c>
      <c r="I19" s="8">
        <f t="shared" si="112"/>
        <v>2.8446292945992448E-17</v>
      </c>
      <c r="J19" s="8">
        <f t="shared" si="112"/>
        <v>1.9062906230229575E-16</v>
      </c>
      <c r="K19" s="8">
        <f t="shared" si="112"/>
        <v>1.0342773236060258E-15</v>
      </c>
      <c r="L19" s="8">
        <f t="shared" si="112"/>
        <v>4.7302402851057082E-15</v>
      </c>
      <c r="M19" s="8">
        <f t="shared" si="112"/>
        <v>1.8787080201608582E-14</v>
      </c>
      <c r="N19" s="8">
        <f t="shared" si="112"/>
        <v>6.6280480409970392E-14</v>
      </c>
      <c r="O19" s="8">
        <f t="shared" si="112"/>
        <v>2.1139553821718287E-13</v>
      </c>
      <c r="P19" s="8">
        <f t="shared" si="112"/>
        <v>6.1807498349433059E-13</v>
      </c>
      <c r="Q19" s="8">
        <f t="shared" si="112"/>
        <v>1.6753286633747695E-12</v>
      </c>
      <c r="R19" s="8">
        <f t="shared" si="112"/>
        <v>4.2487632213673612E-12</v>
      </c>
      <c r="S19" s="8">
        <f t="shared" si="112"/>
        <v>1.0158603370091479E-11</v>
      </c>
      <c r="T19" s="8">
        <f t="shared" si="112"/>
        <v>2.3045343477912178E-11</v>
      </c>
      <c r="U19" s="8">
        <f t="shared" si="112"/>
        <v>4.9871501895202335E-11</v>
      </c>
      <c r="V19" s="8">
        <f t="shared" si="112"/>
        <v>1.0342870411310322E-10</v>
      </c>
      <c r="W19" s="8">
        <f t="shared" si="112"/>
        <v>2.0638075582617449E-10</v>
      </c>
      <c r="X19" s="8">
        <f t="shared" si="112"/>
        <v>3.9758261766819975E-10</v>
      </c>
      <c r="Y19" s="8">
        <f t="shared" si="112"/>
        <v>7.4167875213129866E-10</v>
      </c>
      <c r="Z19" s="8">
        <f t="shared" si="112"/>
        <v>1.343307462835813E-9</v>
      </c>
      <c r="AA19" s="8">
        <f t="shared" si="112"/>
        <v>2.3676240749245266E-9</v>
      </c>
      <c r="AB19" s="8">
        <f t="shared" si="112"/>
        <v>4.0693062402512413E-9</v>
      </c>
      <c r="AC19" s="8">
        <f t="shared" si="112"/>
        <v>6.8327175507356729E-9</v>
      </c>
      <c r="AD19" s="8">
        <f t="shared" si="112"/>
        <v>1.1226475983069633E-8</v>
      </c>
      <c r="AE19" s="8">
        <f t="shared" si="112"/>
        <v>1.8076292880902042E-8</v>
      </c>
      <c r="AF19" s="8">
        <f t="shared" si="112"/>
        <v>2.856060389864103E-8</v>
      </c>
      <c r="AG19" s="8">
        <f t="shared" si="112"/>
        <v>4.4334189593494144E-8</v>
      </c>
      <c r="AH19" s="8">
        <f t="shared" si="112"/>
        <v>6.7685660690260475E-8</v>
      </c>
      <c r="AI19" s="8">
        <f t="shared" si="112"/>
        <v>1.0173533888774656E-7</v>
      </c>
      <c r="AJ19" s="8">
        <f t="shared" si="112"/>
        <v>1.5068067330106172E-7</v>
      </c>
      <c r="AK19" s="8">
        <f t="shared" si="112"/>
        <v>2.2009686824847774E-7</v>
      </c>
      <c r="AL19" s="8">
        <f t="shared" si="112"/>
        <v>3.1730083204844501E-7</v>
      </c>
      <c r="AM19" s="8">
        <f t="shared" si="112"/>
        <v>4.5178686059350179E-7</v>
      </c>
      <c r="AN19" s="8">
        <f t="shared" si="112"/>
        <v>6.3574261632317612E-7</v>
      </c>
      <c r="AO19" s="8">
        <f t="shared" si="112"/>
        <v>8.8465392722542387E-7</v>
      </c>
      <c r="AP19" s="8">
        <f t="shared" si="112"/>
        <v>1.2180066888043858E-6</v>
      </c>
      <c r="AQ19" s="8">
        <f t="shared" si="112"/>
        <v>1.6600936853700768E-6</v>
      </c>
      <c r="AR19" s="8">
        <f t="shared" si="112"/>
        <v>2.2409334408241882E-6</v>
      </c>
      <c r="AS19" s="8">
        <f t="shared" si="112"/>
        <v>2.9973072538167702E-6</v>
      </c>
      <c r="AT19" s="8">
        <f t="shared" si="112"/>
        <v>3.9739193639645268E-6</v>
      </c>
      <c r="AU19" s="8">
        <f t="shared" si="112"/>
        <v>5.2246837371469178E-6</v>
      </c>
      <c r="AV19" s="8">
        <f t="shared" si="112"/>
        <v>6.8141392575112785E-6</v>
      </c>
      <c r="AW19" s="8">
        <f t="shared" si="112"/>
        <v>8.8189931869433518E-6</v>
      </c>
      <c r="AX19" s="8">
        <f t="shared" si="112"/>
        <v>1.1329790620921373E-5</v>
      </c>
      <c r="AY19" s="8">
        <f t="shared" si="112"/>
        <v>1.4452705360393124E-5</v>
      </c>
      <c r="AZ19" s="8">
        <f t="shared" si="112"/>
        <v>1.8311445165644112E-5</v>
      </c>
      <c r="BA19" s="8">
        <f t="shared" si="112"/>
        <v>2.3049261798004637E-5</v>
      </c>
      <c r="BB19" s="8">
        <f t="shared" si="112"/>
        <v>2.8831053630756407E-5</v>
      </c>
      <c r="BC19" s="8">
        <f t="shared" si="112"/>
        <v>3.5845545967111161E-5</v>
      </c>
      <c r="BD19" s="8">
        <f t="shared" si="112"/>
        <v>4.4307531588310407E-5</v>
      </c>
      <c r="BE19" s="8">
        <f t="shared" si="112"/>
        <v>5.4460151517762506E-5</v>
      </c>
      <c r="BF19" s="8">
        <f t="shared" si="112"/>
        <v>6.6577193576930171E-5</v>
      </c>
      <c r="BG19" s="8">
        <f t="shared" si="112"/>
        <v>8.096538407395803E-5</v>
      </c>
      <c r="BH19" s="8">
        <f t="shared" si="112"/>
        <v>9.7966645953485976E-5</v>
      </c>
      <c r="BI19" s="8">
        <f t="shared" si="112"/>
        <v>1.1796029498969329E-4</v>
      </c>
      <c r="BJ19" s="8">
        <f t="shared" si="112"/>
        <v>1.4136514416469574E-4</v>
      </c>
      <c r="BK19" s="8">
        <f t="shared" si="112"/>
        <v>1.6864148527672421E-4</v>
      </c>
      <c r="BL19" s="8">
        <f t="shared" si="112"/>
        <v>2.0029291609772087E-4</v>
      </c>
      <c r="BM19" s="8">
        <f t="shared" si="112"/>
        <v>2.3686798107286892E-4</v>
      </c>
      <c r="BN19" s="8">
        <f t="shared" si="112"/>
        <v>2.7896159364362573E-4</v>
      </c>
      <c r="BO19" s="8">
        <f t="shared" ref="BO19:CW19" si="113">_xlfn.POISSON.DIST(17,BO1,FALSE)</f>
        <v>3.2721620879309687E-4</v>
      </c>
      <c r="BP19" s="8">
        <f t="shared" si="113"/>
        <v>3.8232271536294097E-4</v>
      </c>
      <c r="BQ19" s="8">
        <f t="shared" si="113"/>
        <v>4.4502101907289082E-4</v>
      </c>
      <c r="BR19" s="8">
        <f t="shared" si="113"/>
        <v>5.1610028897858067E-4</v>
      </c>
      <c r="BS19" s="8">
        <f t="shared" si="113"/>
        <v>5.9639884231544313E-4</v>
      </c>
      <c r="BT19" s="8">
        <f t="shared" si="113"/>
        <v>6.8680364527460983E-4</v>
      </c>
      <c r="BU19" s="8">
        <f t="shared" si="113"/>
        <v>7.88249410212953E-4</v>
      </c>
      <c r="BV19" s="8">
        <f t="shared" si="113"/>
        <v>9.0171727308140364E-4</v>
      </c>
      <c r="BW19" s="8">
        <f t="shared" si="113"/>
        <v>1.0282330384250354E-3</v>
      </c>
      <c r="BX19" s="8">
        <f t="shared" si="113"/>
        <v>1.1688649831234671E-3</v>
      </c>
      <c r="BY19" s="8">
        <f t="shared" si="113"/>
        <v>1.3247212140561086E-3</v>
      </c>
      <c r="BZ19" s="8">
        <f t="shared" si="113"/>
        <v>1.4969465790435614E-3</v>
      </c>
      <c r="CA19" s="8">
        <f t="shared" si="113"/>
        <v>1.686719134687289E-3</v>
      </c>
      <c r="CB19" s="8">
        <f t="shared" si="113"/>
        <v>1.8952461790501638E-3</v>
      </c>
      <c r="CC19" s="8">
        <f t="shared" si="113"/>
        <v>2.1237598614403594E-3</v>
      </c>
      <c r="CD19" s="8">
        <f t="shared" si="113"/>
        <v>2.3735123858304409E-3</v>
      </c>
      <c r="CE19" s="8">
        <f t="shared" si="113"/>
        <v>2.6457708286088712E-3</v>
      </c>
      <c r="CF19" s="8">
        <f t="shared" si="113"/>
        <v>2.9418115953792029E-3</v>
      </c>
      <c r="CG19" s="8">
        <f t="shared" si="113"/>
        <v>3.2629145453405314E-3</v>
      </c>
      <c r="CH19" s="8">
        <f t="shared" si="113"/>
        <v>3.6103568153656325E-3</v>
      </c>
      <c r="CI19" s="8">
        <f t="shared" si="113"/>
        <v>3.9854063791948287E-3</v>
      </c>
      <c r="CJ19" s="8">
        <f t="shared" si="113"/>
        <v>4.3893153801530865E-3</v>
      </c>
      <c r="CK19" s="8">
        <f t="shared" si="113"/>
        <v>4.8233132784407775E-3</v>
      </c>
      <c r="CL19" s="8">
        <f t="shared" si="113"/>
        <v>5.2885998563207441E-3</v>
      </c>
      <c r="CM19" s="8">
        <f t="shared" si="113"/>
        <v>5.7863381264022101E-3</v>
      </c>
      <c r="CN19" s="8">
        <f t="shared" si="113"/>
        <v>6.3176471896896963E-3</v>
      </c>
      <c r="CO19" s="8">
        <f t="shared" si="113"/>
        <v>6.8835950911107311E-3</v>
      </c>
      <c r="CP19" s="8">
        <f t="shared" si="113"/>
        <v>7.485191720851922E-3</v>
      </c>
      <c r="CQ19" s="8">
        <f t="shared" si="113"/>
        <v>8.1233818100182875E-3</v>
      </c>
      <c r="CR19" s="8">
        <f t="shared" si="113"/>
        <v>8.7990380688876529E-3</v>
      </c>
      <c r="CS19" s="8">
        <f t="shared" si="113"/>
        <v>9.512954515367579E-3</v>
      </c>
      <c r="CT19" s="8">
        <f t="shared" si="113"/>
        <v>1.0265840040190304E-2</v>
      </c>
      <c r="CU19" s="8">
        <f t="shared" si="113"/>
        <v>1.105831225391464E-2</v>
      </c>
      <c r="CV19" s="8">
        <f t="shared" si="113"/>
        <v>1.1890891658965411E-2</v>
      </c>
      <c r="CW19" s="8">
        <f t="shared" si="113"/>
        <v>1.2763996187751522E-2</v>
      </c>
    </row>
    <row r="20" spans="1:101" ht="20.399999999999999" customHeight="1" x14ac:dyDescent="0.3">
      <c r="A20" s="8">
        <v>18</v>
      </c>
      <c r="B20" s="8">
        <f>_xlfn.POISSON.DIST(18,B1,FALSE)</f>
        <v>1.4132842905224861E-34</v>
      </c>
      <c r="C20" s="8">
        <f t="shared" ref="C20:BN20" si="114">_xlfn.POISSON.DIST(18,C1,FALSE)</f>
        <v>3.3522778331864145E-29</v>
      </c>
      <c r="D20" s="8">
        <f t="shared" si="114"/>
        <v>4.4828398108008552E-26</v>
      </c>
      <c r="E20" s="8">
        <f t="shared" si="114"/>
        <v>7.1948381844703357E-24</v>
      </c>
      <c r="F20" s="8">
        <f t="shared" si="114"/>
        <v>3.6138641002062894E-22</v>
      </c>
      <c r="G20" s="8">
        <f t="shared" si="114"/>
        <v>8.7057220560189229E-21</v>
      </c>
      <c r="H20" s="8">
        <f t="shared" si="114"/>
        <v>1.2630413318312742E-19</v>
      </c>
      <c r="I20" s="8">
        <f t="shared" si="114"/>
        <v>1.2642796864885568E-18</v>
      </c>
      <c r="J20" s="8">
        <f t="shared" si="114"/>
        <v>9.5314531151148145E-18</v>
      </c>
      <c r="K20" s="8">
        <f t="shared" si="114"/>
        <v>5.7459851311446043E-17</v>
      </c>
      <c r="L20" s="8">
        <f t="shared" si="114"/>
        <v>2.8907023964534972E-16</v>
      </c>
      <c r="M20" s="8">
        <f t="shared" si="114"/>
        <v>1.2524720134405723E-15</v>
      </c>
      <c r="N20" s="8">
        <f t="shared" si="114"/>
        <v>4.7869235851645203E-15</v>
      </c>
      <c r="O20" s="8">
        <f t="shared" si="114"/>
        <v>1.6441875194669589E-14</v>
      </c>
      <c r="P20" s="8">
        <f t="shared" si="114"/>
        <v>5.1506248624527156E-14</v>
      </c>
      <c r="Q20" s="8">
        <f t="shared" si="114"/>
        <v>1.4891810341108943E-13</v>
      </c>
      <c r="R20" s="8">
        <f t="shared" si="114"/>
        <v>4.0127208201802923E-13</v>
      </c>
      <c r="S20" s="8">
        <f t="shared" si="114"/>
        <v>1.0158603370091437E-12</v>
      </c>
      <c r="T20" s="8">
        <f t="shared" si="114"/>
        <v>2.4325640337796027E-12</v>
      </c>
      <c r="U20" s="8">
        <f t="shared" si="114"/>
        <v>5.5412779883558056E-12</v>
      </c>
      <c r="V20" s="8">
        <f t="shared" si="114"/>
        <v>1.2066682146528691E-11</v>
      </c>
      <c r="W20" s="8">
        <f t="shared" si="114"/>
        <v>2.5224314600976949E-11</v>
      </c>
      <c r="X20" s="8">
        <f t="shared" si="114"/>
        <v>5.0802223368714361E-11</v>
      </c>
      <c r="Y20" s="8">
        <f t="shared" si="114"/>
        <v>9.8890500284173374E-11</v>
      </c>
      <c r="Z20" s="8">
        <f t="shared" si="114"/>
        <v>1.8657048094941798E-10</v>
      </c>
      <c r="AA20" s="8">
        <f t="shared" si="114"/>
        <v>3.4199014415576261E-10</v>
      </c>
      <c r="AB20" s="8">
        <f t="shared" si="114"/>
        <v>6.1039593603768336E-10</v>
      </c>
      <c r="AC20" s="8">
        <f t="shared" si="114"/>
        <v>1.0628671745588836E-9</v>
      </c>
      <c r="AD20" s="8">
        <f t="shared" si="114"/>
        <v>1.8087100194945574E-9</v>
      </c>
      <c r="AE20" s="8">
        <f t="shared" si="114"/>
        <v>3.0127154801503488E-9</v>
      </c>
      <c r="AF20" s="8">
        <f t="shared" si="114"/>
        <v>4.9187706714326117E-9</v>
      </c>
      <c r="AG20" s="8">
        <f t="shared" si="114"/>
        <v>7.881633705510093E-9</v>
      </c>
      <c r="AH20" s="8">
        <f t="shared" si="114"/>
        <v>1.2409037793214377E-8</v>
      </c>
      <c r="AI20" s="8">
        <f t="shared" si="114"/>
        <v>1.9216675123240983E-8</v>
      </c>
      <c r="AJ20" s="8">
        <f t="shared" si="114"/>
        <v>2.9299019808539726E-8</v>
      </c>
      <c r="AK20" s="8">
        <f t="shared" si="114"/>
        <v>4.4019373649695693E-8</v>
      </c>
      <c r="AL20" s="8">
        <f t="shared" si="114"/>
        <v>6.5222948809958022E-8</v>
      </c>
      <c r="AM20" s="8">
        <f t="shared" si="114"/>
        <v>9.5377226125294537E-8</v>
      </c>
      <c r="AN20" s="8">
        <f t="shared" si="114"/>
        <v>1.3774423353668785E-7</v>
      </c>
      <c r="AO20" s="8">
        <f t="shared" si="114"/>
        <v>1.9658976160564875E-7</v>
      </c>
      <c r="AP20" s="8">
        <f t="shared" si="114"/>
        <v>2.7743485689433085E-7</v>
      </c>
      <c r="AQ20" s="8">
        <f t="shared" si="114"/>
        <v>3.8735519325301729E-7</v>
      </c>
      <c r="AR20" s="8">
        <f t="shared" si="114"/>
        <v>5.35334099752445E-7</v>
      </c>
      <c r="AS20" s="8">
        <f t="shared" si="114"/>
        <v>7.3267510648854584E-7</v>
      </c>
      <c r="AT20" s="8">
        <f t="shared" si="114"/>
        <v>9.9347984099113043E-7</v>
      </c>
      <c r="AU20" s="8">
        <f t="shared" si="114"/>
        <v>1.3351969550486506E-6</v>
      </c>
      <c r="AV20" s="8">
        <f t="shared" si="114"/>
        <v>1.7792474727946142E-6</v>
      </c>
      <c r="AW20" s="8">
        <f t="shared" si="114"/>
        <v>2.3517315165182239E-6</v>
      </c>
      <c r="AX20" s="8">
        <f t="shared" si="114"/>
        <v>3.0842207801397105E-6</v>
      </c>
      <c r="AY20" s="8">
        <f t="shared" si="114"/>
        <v>4.0146403778869831E-6</v>
      </c>
      <c r="AZ20" s="8">
        <f t="shared" si="114"/>
        <v>5.1882427969325032E-6</v>
      </c>
      <c r="BA20" s="8">
        <f t="shared" si="114"/>
        <v>6.6586756305346753E-6</v>
      </c>
      <c r="BB20" s="8">
        <f t="shared" si="114"/>
        <v>8.4891435690560487E-6</v>
      </c>
      <c r="BC20" s="8">
        <f t="shared" si="114"/>
        <v>1.0753663790133328E-5</v>
      </c>
      <c r="BD20" s="8">
        <f t="shared" si="114"/>
        <v>1.3538412429761478E-5</v>
      </c>
      <c r="BE20" s="8">
        <f t="shared" si="114"/>
        <v>1.6943158249970559E-5</v>
      </c>
      <c r="BF20" s="8">
        <f t="shared" si="114"/>
        <v>2.1082777966027942E-5</v>
      </c>
      <c r="BG20" s="8">
        <f t="shared" si="114"/>
        <v>2.6088845979386534E-5</v>
      </c>
      <c r="BH20" s="8">
        <f t="shared" si="114"/>
        <v>3.211128950697596E-5</v>
      </c>
      <c r="BI20" s="8">
        <f t="shared" si="114"/>
        <v>3.9320098329897816E-5</v>
      </c>
      <c r="BJ20" s="8">
        <f t="shared" si="114"/>
        <v>4.7907076633591156E-5</v>
      </c>
      <c r="BK20" s="8">
        <f t="shared" si="114"/>
        <v>5.8087622706427114E-5</v>
      </c>
      <c r="BL20" s="8">
        <f t="shared" si="114"/>
        <v>7.0102520634202661E-5</v>
      </c>
      <c r="BM20" s="8">
        <f t="shared" si="114"/>
        <v>8.4219726603686847E-5</v>
      </c>
      <c r="BN20" s="8">
        <f t="shared" si="114"/>
        <v>1.0073613103797627E-4</v>
      </c>
      <c r="BO20" s="8">
        <f t="shared" ref="BO20:CW20" si="115">_xlfn.POISSON.DIST(18,BO1,FALSE)</f>
        <v>1.1997927655746824E-4</v>
      </c>
      <c r="BP20" s="8">
        <f t="shared" si="115"/>
        <v>1.4230901071842793E-4</v>
      </c>
      <c r="BQ20" s="8">
        <f t="shared" si="115"/>
        <v>1.6811905164975874E-4</v>
      </c>
      <c r="BR20" s="8">
        <f t="shared" si="115"/>
        <v>1.9783844410845526E-4</v>
      </c>
      <c r="BS20" s="8">
        <f t="shared" si="115"/>
        <v>2.3193288312267158E-4</v>
      </c>
      <c r="BT20" s="8">
        <f t="shared" si="115"/>
        <v>2.7090588230276172E-4</v>
      </c>
      <c r="BU20" s="8">
        <f t="shared" si="115"/>
        <v>3.1529976408518001E-4</v>
      </c>
      <c r="BV20" s="8">
        <f t="shared" si="115"/>
        <v>3.6569644963856942E-4</v>
      </c>
      <c r="BW20" s="8">
        <f t="shared" si="115"/>
        <v>4.2271802690807173E-4</v>
      </c>
      <c r="BX20" s="8">
        <f t="shared" si="115"/>
        <v>4.8702707630144483E-4</v>
      </c>
      <c r="BY20" s="8">
        <f t="shared" si="115"/>
        <v>5.5932673482368971E-4</v>
      </c>
      <c r="BZ20" s="8">
        <f t="shared" si="115"/>
        <v>6.4036048103530065E-4</v>
      </c>
      <c r="CA20" s="8">
        <f t="shared" si="115"/>
        <v>7.3091162503115834E-4</v>
      </c>
      <c r="CB20" s="8">
        <f t="shared" si="115"/>
        <v>8.3180248969424021E-4</v>
      </c>
      <c r="CC20" s="8">
        <f t="shared" si="115"/>
        <v>9.4389327175127167E-4</v>
      </c>
      <c r="CD20" s="8">
        <f t="shared" si="115"/>
        <v>1.0680805736237007E-3</v>
      </c>
      <c r="CE20" s="8">
        <f t="shared" si="115"/>
        <v>1.2052955996995952E-3</v>
      </c>
      <c r="CF20" s="8">
        <f t="shared" si="115"/>
        <v>1.3565020134248518E-3</v>
      </c>
      <c r="CG20" s="8">
        <f t="shared" si="115"/>
        <v>1.5226934544922493E-3</v>
      </c>
      <c r="CH20" s="8">
        <f t="shared" si="115"/>
        <v>1.7048907183671066E-3</v>
      </c>
      <c r="CI20" s="8">
        <f t="shared" si="115"/>
        <v>1.9041386033930891E-3</v>
      </c>
      <c r="CJ20" s="8">
        <f t="shared" si="115"/>
        <v>2.121502433740667E-3</v>
      </c>
      <c r="CK20" s="8">
        <f t="shared" si="115"/>
        <v>2.3580642694599379E-3</v>
      </c>
      <c r="CL20" s="8">
        <f t="shared" si="115"/>
        <v>2.614918817847485E-3</v>
      </c>
      <c r="CM20" s="8">
        <f t="shared" si="115"/>
        <v>2.893169063201112E-3</v>
      </c>
      <c r="CN20" s="8">
        <f t="shared" si="115"/>
        <v>3.1939216347875703E-3</v>
      </c>
      <c r="CO20" s="8">
        <f t="shared" si="115"/>
        <v>3.5182819354565983E-3</v>
      </c>
      <c r="CP20" s="8">
        <f t="shared" si="115"/>
        <v>3.86734905577349E-3</v>
      </c>
      <c r="CQ20" s="8">
        <f t="shared" si="115"/>
        <v>4.2422105007873341E-3</v>
      </c>
      <c r="CR20" s="8">
        <f t="shared" si="115"/>
        <v>4.6439367585796015E-3</v>
      </c>
      <c r="CS20" s="8">
        <f t="shared" si="115"/>
        <v>5.0735757415293781E-3</v>
      </c>
      <c r="CT20" s="8">
        <f t="shared" si="115"/>
        <v>5.5321471327692238E-3</v>
      </c>
      <c r="CU20" s="8">
        <f t="shared" si="115"/>
        <v>6.020636671575744E-3</v>
      </c>
      <c r="CV20" s="8">
        <f t="shared" si="115"/>
        <v>6.5399904124309851E-3</v>
      </c>
      <c r="CW20" s="8">
        <f t="shared" si="115"/>
        <v>7.0911089931952852E-3</v>
      </c>
    </row>
    <row r="21" spans="1:101" ht="20.399999999999999" customHeight="1" x14ac:dyDescent="0.3">
      <c r="A21" s="8">
        <v>19</v>
      </c>
      <c r="B21" s="8">
        <f>_xlfn.POISSON.DIST(19,B1,FALSE)</f>
        <v>7.4383383711709856E-37</v>
      </c>
      <c r="C21" s="8">
        <f t="shared" ref="C21:BN21" si="116">_xlfn.POISSON.DIST(19,C1,FALSE)</f>
        <v>3.5287135086172632E-31</v>
      </c>
      <c r="D21" s="8">
        <f t="shared" si="116"/>
        <v>7.0781681223171294E-28</v>
      </c>
      <c r="E21" s="8">
        <f t="shared" si="116"/>
        <v>1.5147027756779612E-25</v>
      </c>
      <c r="F21" s="8">
        <f t="shared" si="116"/>
        <v>9.5101686847533788E-24</v>
      </c>
      <c r="G21" s="8">
        <f t="shared" si="116"/>
        <v>2.7491753861112352E-22</v>
      </c>
      <c r="H21" s="8">
        <f t="shared" si="116"/>
        <v>4.6533101699046867E-21</v>
      </c>
      <c r="I21" s="8">
        <f t="shared" si="116"/>
        <v>5.3232828904781257E-20</v>
      </c>
      <c r="J21" s="8">
        <f t="shared" si="116"/>
        <v>4.5148988440017469E-19</v>
      </c>
      <c r="K21" s="8">
        <f t="shared" si="116"/>
        <v>3.0242027006024186E-18</v>
      </c>
      <c r="L21" s="8">
        <f t="shared" si="116"/>
        <v>1.6735645453151795E-17</v>
      </c>
      <c r="M21" s="8">
        <f t="shared" si="116"/>
        <v>7.9103495585720155E-17</v>
      </c>
      <c r="N21" s="8">
        <f t="shared" si="116"/>
        <v>3.2752635056388915E-16</v>
      </c>
      <c r="O21" s="8">
        <f t="shared" si="116"/>
        <v>1.2115065932914474E-15</v>
      </c>
      <c r="P21" s="8">
        <f t="shared" si="116"/>
        <v>4.0662827861468805E-15</v>
      </c>
      <c r="Q21" s="8">
        <f t="shared" si="116"/>
        <v>1.2540471866197004E-14</v>
      </c>
      <c r="R21" s="8">
        <f t="shared" si="116"/>
        <v>3.5903291548981397E-14</v>
      </c>
      <c r="S21" s="8">
        <f t="shared" si="116"/>
        <v>9.6239400348235045E-14</v>
      </c>
      <c r="T21" s="8">
        <f t="shared" si="116"/>
        <v>2.4325640337796056E-13</v>
      </c>
      <c r="U21" s="8">
        <f t="shared" si="116"/>
        <v>5.8329241982692627E-13</v>
      </c>
      <c r="V21" s="8">
        <f t="shared" si="116"/>
        <v>1.3336859214584331E-12</v>
      </c>
      <c r="W21" s="8">
        <f t="shared" si="116"/>
        <v>2.9207101116920574E-12</v>
      </c>
      <c r="X21" s="8">
        <f t="shared" si="116"/>
        <v>6.1497428288444104E-12</v>
      </c>
      <c r="Y21" s="8">
        <f t="shared" si="116"/>
        <v>1.2491431614842898E-11</v>
      </c>
      <c r="Z21" s="8">
        <f t="shared" si="116"/>
        <v>2.4548747493344598E-11</v>
      </c>
      <c r="AA21" s="8">
        <f t="shared" si="116"/>
        <v>4.6798651305525459E-11</v>
      </c>
      <c r="AB21" s="8">
        <f t="shared" si="116"/>
        <v>8.6740475121145058E-11</v>
      </c>
      <c r="AC21" s="8">
        <f t="shared" si="116"/>
        <v>1.5663305730341412E-10</v>
      </c>
      <c r="AD21" s="8">
        <f t="shared" si="116"/>
        <v>2.7606626613337984E-10</v>
      </c>
      <c r="AE21" s="8">
        <f t="shared" si="116"/>
        <v>4.7569191791847703E-10</v>
      </c>
      <c r="AF21" s="8">
        <f t="shared" si="116"/>
        <v>8.0253626744426433E-10</v>
      </c>
      <c r="AG21" s="8">
        <f t="shared" si="116"/>
        <v>1.3274330451385443E-9</v>
      </c>
      <c r="AH21" s="8">
        <f t="shared" si="116"/>
        <v>2.1552539325056607E-9</v>
      </c>
      <c r="AI21" s="8">
        <f t="shared" si="116"/>
        <v>3.4387734431062772E-9</v>
      </c>
      <c r="AJ21" s="8">
        <f t="shared" si="116"/>
        <v>5.3971878594678479E-9</v>
      </c>
      <c r="AK21" s="8">
        <f t="shared" si="116"/>
        <v>8.3405129020476081E-9</v>
      </c>
      <c r="AL21" s="8">
        <f t="shared" si="116"/>
        <v>1.2701311084044469E-8</v>
      </c>
      <c r="AM21" s="8">
        <f t="shared" si="116"/>
        <v>1.9075445225058964E-8</v>
      </c>
      <c r="AN21" s="8">
        <f t="shared" si="116"/>
        <v>2.8273816357530777E-8</v>
      </c>
      <c r="AO21" s="8">
        <f t="shared" si="116"/>
        <v>4.1387318232768188E-8</v>
      </c>
      <c r="AP21" s="8">
        <f t="shared" si="116"/>
        <v>5.9867521750881949E-8</v>
      </c>
      <c r="AQ21" s="8">
        <f t="shared" si="116"/>
        <v>8.5625884824351276E-8</v>
      </c>
      <c r="AR21" s="8">
        <f t="shared" si="116"/>
        <v>1.2115455941765891E-7</v>
      </c>
      <c r="AS21" s="8">
        <f t="shared" si="116"/>
        <v>1.6967212992366352E-7</v>
      </c>
      <c r="AT21" s="8">
        <f t="shared" si="116"/>
        <v>2.3529785707684696E-7</v>
      </c>
      <c r="AU21" s="8">
        <f t="shared" si="116"/>
        <v>3.2325821016967379E-7</v>
      </c>
      <c r="AV21" s="8">
        <f t="shared" si="116"/>
        <v>4.4012963800708736E-7</v>
      </c>
      <c r="AW21" s="8">
        <f t="shared" si="116"/>
        <v>5.9412164627828888E-7</v>
      </c>
      <c r="AX21" s="8">
        <f t="shared" si="116"/>
        <v>7.95404306457083E-7</v>
      </c>
      <c r="AY21" s="8">
        <f t="shared" si="116"/>
        <v>1.0564843099702586E-6</v>
      </c>
      <c r="AZ21" s="8">
        <f t="shared" si="116"/>
        <v>1.3926335928608297E-6</v>
      </c>
      <c r="BA21" s="8">
        <f t="shared" si="116"/>
        <v>1.8223743830936929E-6</v>
      </c>
      <c r="BB21" s="8">
        <f t="shared" si="116"/>
        <v>2.3680242587366833E-6</v>
      </c>
      <c r="BC21" s="8">
        <f t="shared" si="116"/>
        <v>3.0563044456168452E-6</v>
      </c>
      <c r="BD21" s="8">
        <f t="shared" si="116"/>
        <v>3.9190141244046413E-6</v>
      </c>
      <c r="BE21" s="8">
        <f t="shared" si="116"/>
        <v>4.9937729578860596E-6</v>
      </c>
      <c r="BF21" s="8">
        <f t="shared" si="116"/>
        <v>6.3248333898083751E-6</v>
      </c>
      <c r="BG21" s="8">
        <f t="shared" si="116"/>
        <v>7.9639635094969288E-6</v>
      </c>
      <c r="BH21" s="8">
        <f t="shared" si="116"/>
        <v>9.9714004258504449E-6</v>
      </c>
      <c r="BI21" s="8">
        <f t="shared" si="116"/>
        <v>1.241687315680987E-5</v>
      </c>
      <c r="BJ21" s="8">
        <f t="shared" si="116"/>
        <v>1.538069302446876E-5</v>
      </c>
      <c r="BK21" s="8">
        <f t="shared" si="116"/>
        <v>1.8954908462097329E-5</v>
      </c>
      <c r="BL21" s="8">
        <f t="shared" si="116"/>
        <v>2.3244519999761922E-5</v>
      </c>
      <c r="BM21" s="8">
        <f t="shared" si="116"/>
        <v>2.8368750013873439E-5</v>
      </c>
      <c r="BN21" s="8">
        <f t="shared" si="116"/>
        <v>3.446236061825498E-5</v>
      </c>
      <c r="BO21" s="8">
        <f t="shared" ref="BO21:CW21" si="117">_xlfn.POISSON.DIST(19,BO1,FALSE)</f>
        <v>4.1677011856804947E-5</v>
      </c>
      <c r="BP21" s="8">
        <f t="shared" si="117"/>
        <v>5.0182651148077137E-5</v>
      </c>
      <c r="BQ21" s="8">
        <f t="shared" si="117"/>
        <v>6.0168923748334644E-5</v>
      </c>
      <c r="BR21" s="8">
        <f t="shared" si="117"/>
        <v>7.1846592860439062E-5</v>
      </c>
      <c r="BS21" s="8">
        <f t="shared" si="117"/>
        <v>8.5448956939931849E-5</v>
      </c>
      <c r="BT21" s="8">
        <f t="shared" si="117"/>
        <v>1.0123325075524277E-4</v>
      </c>
      <c r="BU21" s="8">
        <f t="shared" si="117"/>
        <v>1.1948201586385773E-4</v>
      </c>
      <c r="BV21" s="8">
        <f t="shared" si="117"/>
        <v>1.4050442538745002E-4</v>
      </c>
      <c r="BW21" s="8">
        <f t="shared" si="117"/>
        <v>1.6463754732209095E-4</v>
      </c>
      <c r="BX21" s="8">
        <f t="shared" si="117"/>
        <v>1.9224753011899123E-4</v>
      </c>
      <c r="BY21" s="8">
        <f t="shared" si="117"/>
        <v>2.2373069392947616E-4</v>
      </c>
      <c r="BZ21" s="8">
        <f t="shared" si="117"/>
        <v>2.5951451073535914E-4</v>
      </c>
      <c r="CA21" s="8">
        <f t="shared" si="117"/>
        <v>3.0005845659173937E-4</v>
      </c>
      <c r="CB21" s="8">
        <f t="shared" si="117"/>
        <v>3.458547193991855E-4</v>
      </c>
      <c r="CC21" s="8">
        <f t="shared" si="117"/>
        <v>3.9742874600053648E-4</v>
      </c>
      <c r="CD21" s="8">
        <f t="shared" si="117"/>
        <v>4.5533961296589308E-4</v>
      </c>
      <c r="CE21" s="8">
        <f t="shared" si="117"/>
        <v>5.2018020618614332E-4</v>
      </c>
      <c r="CF21" s="8">
        <f t="shared" si="117"/>
        <v>5.9257719533822569E-4</v>
      </c>
      <c r="CG21" s="8">
        <f t="shared" si="117"/>
        <v>6.7319079040710158E-4</v>
      </c>
      <c r="CH21" s="8">
        <f t="shared" si="117"/>
        <v>7.6271426874317903E-4</v>
      </c>
      <c r="CI21" s="8">
        <f t="shared" si="117"/>
        <v>8.6187326258845205E-4</v>
      </c>
      <c r="CJ21" s="8">
        <f t="shared" si="117"/>
        <v>9.714247986075652E-4</v>
      </c>
      <c r="CK21" s="8">
        <f t="shared" si="117"/>
        <v>1.0921560826972349E-3</v>
      </c>
      <c r="CL21" s="8">
        <f t="shared" si="117"/>
        <v>1.2248830252022448E-3</v>
      </c>
      <c r="CM21" s="8">
        <f t="shared" si="117"/>
        <v>1.3704485036215817E-3</v>
      </c>
      <c r="CN21" s="8">
        <f t="shared" si="117"/>
        <v>1.529720361924578E-3</v>
      </c>
      <c r="CO21" s="8">
        <f t="shared" si="117"/>
        <v>1.7035891476947767E-3</v>
      </c>
      <c r="CP21" s="8">
        <f t="shared" si="117"/>
        <v>1.8929655904575569E-3</v>
      </c>
      <c r="CQ21" s="8">
        <f t="shared" si="117"/>
        <v>2.0987778267053175E-3</v>
      </c>
      <c r="CR21" s="8">
        <f t="shared" si="117"/>
        <v>2.3219683792898059E-3</v>
      </c>
      <c r="CS21" s="8">
        <f t="shared" si="117"/>
        <v>2.5634909009832722E-3</v>
      </c>
      <c r="CT21" s="8">
        <f t="shared" si="117"/>
        <v>2.8243066940979757E-3</v>
      </c>
      <c r="CU21" s="8">
        <f t="shared" si="117"/>
        <v>3.1053810200759096E-3</v>
      </c>
      <c r="CV21" s="8">
        <f t="shared" si="117"/>
        <v>3.4076792148982574E-3</v>
      </c>
      <c r="CW21" s="8">
        <f t="shared" si="117"/>
        <v>3.7321626279975249E-3</v>
      </c>
    </row>
    <row r="22" spans="1:101" ht="20.399999999999999" customHeight="1" x14ac:dyDescent="0.3">
      <c r="A22" s="9">
        <v>20</v>
      </c>
      <c r="B22" s="9">
        <f>_xlfn.POISSON.DIST(20,B1,FALSE)</f>
        <v>3.7191691855855044E-39</v>
      </c>
      <c r="C22" s="9">
        <f t="shared" ref="C22:BN22" si="118">_xlfn.POISSON.DIST(20,C1,FALSE)</f>
        <v>3.5287135086172677E-33</v>
      </c>
      <c r="D22" s="9">
        <f t="shared" si="118"/>
        <v>1.0617252183475702E-29</v>
      </c>
      <c r="E22" s="9">
        <f t="shared" si="118"/>
        <v>3.0294055513559327E-27</v>
      </c>
      <c r="F22" s="9">
        <f t="shared" si="118"/>
        <v>2.3775421711883457E-25</v>
      </c>
      <c r="G22" s="9">
        <f t="shared" si="118"/>
        <v>8.2475261583337114E-24</v>
      </c>
      <c r="H22" s="9">
        <f t="shared" si="118"/>
        <v>1.6286585594666413E-22</v>
      </c>
      <c r="I22" s="9">
        <f t="shared" si="118"/>
        <v>2.1293131561912517E-21</v>
      </c>
      <c r="J22" s="9">
        <f t="shared" si="118"/>
        <v>2.031704479800787E-20</v>
      </c>
      <c r="K22" s="9">
        <f t="shared" si="118"/>
        <v>1.51210135030121E-19</v>
      </c>
      <c r="L22" s="9">
        <f t="shared" si="118"/>
        <v>9.2046049992334939E-19</v>
      </c>
      <c r="M22" s="9">
        <f t="shared" si="118"/>
        <v>4.7462097351432251E-18</v>
      </c>
      <c r="N22" s="9">
        <f t="shared" si="118"/>
        <v>2.128921278665267E-17</v>
      </c>
      <c r="O22" s="9">
        <f t="shared" si="118"/>
        <v>8.4805461530401787E-17</v>
      </c>
      <c r="P22" s="9">
        <f t="shared" si="118"/>
        <v>3.0497120896101673E-16</v>
      </c>
      <c r="Q22" s="9">
        <f t="shared" si="118"/>
        <v>1.0032377492957625E-15</v>
      </c>
      <c r="R22" s="9">
        <f t="shared" si="118"/>
        <v>3.0517797816634324E-15</v>
      </c>
      <c r="S22" s="9">
        <f t="shared" si="118"/>
        <v>8.6615460313412075E-15</v>
      </c>
      <c r="T22" s="9">
        <f t="shared" si="118"/>
        <v>2.3109358320906168E-14</v>
      </c>
      <c r="U22" s="9">
        <f t="shared" si="118"/>
        <v>5.8329241982692291E-14</v>
      </c>
      <c r="V22" s="9">
        <f t="shared" si="118"/>
        <v>1.4003702175313467E-13</v>
      </c>
      <c r="W22" s="9">
        <f t="shared" si="118"/>
        <v>3.2127811228612579E-13</v>
      </c>
      <c r="X22" s="9">
        <f t="shared" si="118"/>
        <v>7.0722042531710344E-13</v>
      </c>
      <c r="Y22" s="9">
        <f t="shared" si="118"/>
        <v>1.4989717937811447E-12</v>
      </c>
      <c r="Z22" s="9">
        <f t="shared" si="118"/>
        <v>3.0685934366680759E-12</v>
      </c>
      <c r="AA22" s="9">
        <f t="shared" si="118"/>
        <v>6.0838246697183291E-12</v>
      </c>
      <c r="AB22" s="9">
        <f t="shared" si="118"/>
        <v>1.1709964141354524E-11</v>
      </c>
      <c r="AC22" s="9">
        <f t="shared" si="118"/>
        <v>2.1928628022478144E-11</v>
      </c>
      <c r="AD22" s="9">
        <f t="shared" si="118"/>
        <v>4.0029608589340178E-11</v>
      </c>
      <c r="AE22" s="9">
        <f t="shared" si="118"/>
        <v>7.1353787687771353E-11</v>
      </c>
      <c r="AF22" s="9">
        <f t="shared" si="118"/>
        <v>1.2439312145386152E-10</v>
      </c>
      <c r="AG22" s="9">
        <f t="shared" si="118"/>
        <v>2.1238928722216645E-10</v>
      </c>
      <c r="AH22" s="9">
        <f t="shared" si="118"/>
        <v>3.5561689886343202E-10</v>
      </c>
      <c r="AI22" s="9">
        <f t="shared" si="118"/>
        <v>5.845914853280667E-10</v>
      </c>
      <c r="AJ22" s="9">
        <f t="shared" si="118"/>
        <v>9.44507875406873E-10</v>
      </c>
      <c r="AK22" s="9">
        <f t="shared" si="118"/>
        <v>1.50129232236856E-9</v>
      </c>
      <c r="AL22" s="9">
        <f t="shared" si="118"/>
        <v>2.3497425505482253E-9</v>
      </c>
      <c r="AM22" s="9">
        <f t="shared" si="118"/>
        <v>3.6243345927612091E-9</v>
      </c>
      <c r="AN22" s="9">
        <f t="shared" si="118"/>
        <v>5.5133941897185067E-9</v>
      </c>
      <c r="AO22" s="9">
        <f t="shared" si="118"/>
        <v>8.2774636465536645E-9</v>
      </c>
      <c r="AP22" s="9">
        <f t="shared" si="118"/>
        <v>1.2272841958930791E-8</v>
      </c>
      <c r="AQ22" s="9">
        <f t="shared" si="118"/>
        <v>1.7981435813113765E-8</v>
      </c>
      <c r="AR22" s="9">
        <f t="shared" si="118"/>
        <v>2.6048230274796612E-8</v>
      </c>
      <c r="AS22" s="9">
        <f t="shared" si="118"/>
        <v>3.7327868583205861E-8</v>
      </c>
      <c r="AT22" s="9">
        <f t="shared" si="118"/>
        <v>5.2942017842290563E-8</v>
      </c>
      <c r="AU22" s="9">
        <f t="shared" si="118"/>
        <v>7.4349388339024716E-8</v>
      </c>
      <c r="AV22" s="9">
        <f t="shared" si="118"/>
        <v>1.0343046493166579E-7</v>
      </c>
      <c r="AW22" s="9">
        <f t="shared" si="118"/>
        <v>1.4258919510678931E-7</v>
      </c>
      <c r="AX22" s="9">
        <f t="shared" si="118"/>
        <v>1.9487405508198508E-7</v>
      </c>
      <c r="AY22" s="9">
        <f t="shared" si="118"/>
        <v>2.6412107749256427E-7</v>
      </c>
      <c r="AZ22" s="9">
        <f t="shared" si="118"/>
        <v>3.5512156617951109E-7</v>
      </c>
      <c r="BA22" s="9">
        <f t="shared" si="118"/>
        <v>4.7381733960436259E-7</v>
      </c>
      <c r="BB22" s="9">
        <f t="shared" si="118"/>
        <v>6.2752642856522368E-7</v>
      </c>
      <c r="BC22" s="9">
        <f t="shared" si="118"/>
        <v>8.2520220031654541E-7</v>
      </c>
      <c r="BD22" s="9">
        <f t="shared" si="118"/>
        <v>1.0777288842112757E-6</v>
      </c>
      <c r="BE22" s="9">
        <f t="shared" si="118"/>
        <v>1.3982564282080948E-6</v>
      </c>
      <c r="BF22" s="9">
        <f t="shared" si="118"/>
        <v>1.8025775160953887E-6</v>
      </c>
      <c r="BG22" s="9">
        <f t="shared" si="118"/>
        <v>2.3095494177541114E-6</v>
      </c>
      <c r="BH22" s="9">
        <f t="shared" si="118"/>
        <v>2.9415631256258746E-6</v>
      </c>
      <c r="BI22" s="9">
        <f t="shared" si="118"/>
        <v>3.725061947042944E-6</v>
      </c>
      <c r="BJ22" s="9">
        <f t="shared" si="118"/>
        <v>4.6911113724629942E-6</v>
      </c>
      <c r="BK22" s="9">
        <f t="shared" si="118"/>
        <v>5.876021623250169E-6</v>
      </c>
      <c r="BL22" s="9">
        <f t="shared" si="118"/>
        <v>7.3220237999249727E-6</v>
      </c>
      <c r="BM22" s="9">
        <f t="shared" si="118"/>
        <v>9.0780000044394896E-6</v>
      </c>
      <c r="BN22" s="9">
        <f t="shared" si="118"/>
        <v>1.1200267200932868E-5</v>
      </c>
      <c r="BO22" s="9">
        <f t="shared" ref="BO22:CW22" si="119">_xlfn.POISSON.DIST(20,BO1,FALSE)</f>
        <v>1.3753413912745616E-5</v>
      </c>
      <c r="BP22" s="9">
        <f t="shared" si="119"/>
        <v>1.6811188134605837E-5</v>
      </c>
      <c r="BQ22" s="9">
        <f t="shared" si="119"/>
        <v>2.0457434074433784E-5</v>
      </c>
      <c r="BR22" s="9">
        <f t="shared" si="119"/>
        <v>2.4787074536851444E-5</v>
      </c>
      <c r="BS22" s="9">
        <f t="shared" si="119"/>
        <v>2.9907134928976161E-5</v>
      </c>
      <c r="BT22" s="9">
        <f t="shared" si="119"/>
        <v>3.5937804018111188E-5</v>
      </c>
      <c r="BU22" s="9">
        <f t="shared" si="119"/>
        <v>4.301352571098902E-5</v>
      </c>
      <c r="BV22" s="9">
        <f t="shared" si="119"/>
        <v>5.1284115266419394E-5</v>
      </c>
      <c r="BW22" s="9">
        <f t="shared" si="119"/>
        <v>6.0915892509173679E-5</v>
      </c>
      <c r="BX22" s="9">
        <f t="shared" si="119"/>
        <v>7.2092823794621752E-5</v>
      </c>
      <c r="BY22" s="9">
        <f t="shared" si="119"/>
        <v>8.5017663693200566E-5</v>
      </c>
      <c r="BZ22" s="9">
        <f t="shared" si="119"/>
        <v>9.9913086633113379E-5</v>
      </c>
      <c r="CA22" s="9">
        <f t="shared" si="119"/>
        <v>1.1702279807077877E-4</v>
      </c>
      <c r="CB22" s="9">
        <f t="shared" si="119"/>
        <v>1.3661261416267852E-4</v>
      </c>
      <c r="CC22" s="9">
        <f t="shared" si="119"/>
        <v>1.589714984002141E-4</v>
      </c>
      <c r="CD22" s="9">
        <f t="shared" si="119"/>
        <v>1.844125432511871E-4</v>
      </c>
      <c r="CE22" s="9">
        <f t="shared" si="119"/>
        <v>2.1327388453631921E-4</v>
      </c>
      <c r="CF22" s="9">
        <f t="shared" si="119"/>
        <v>2.4591953606536445E-4</v>
      </c>
      <c r="CG22" s="9">
        <f t="shared" si="119"/>
        <v>2.8274013197098288E-4</v>
      </c>
      <c r="CH22" s="9">
        <f t="shared" si="119"/>
        <v>3.2415356421585208E-4</v>
      </c>
      <c r="CI22" s="9">
        <f t="shared" si="119"/>
        <v>3.706055029130346E-4</v>
      </c>
      <c r="CJ22" s="9">
        <f t="shared" si="119"/>
        <v>4.2256978739429281E-4</v>
      </c>
      <c r="CK22" s="9">
        <f t="shared" si="119"/>
        <v>4.8054867638678395E-4</v>
      </c>
      <c r="CL22" s="9">
        <f t="shared" si="119"/>
        <v>5.4507294621500041E-4</v>
      </c>
      <c r="CM22" s="9">
        <f t="shared" si="119"/>
        <v>6.1670182662971129E-4</v>
      </c>
      <c r="CN22" s="9">
        <f t="shared" si="119"/>
        <v>6.9602276467568098E-4</v>
      </c>
      <c r="CO22" s="9">
        <f t="shared" si="119"/>
        <v>7.8365100793959712E-4</v>
      </c>
      <c r="CP22" s="9">
        <f t="shared" si="119"/>
        <v>8.802289995627655E-4</v>
      </c>
      <c r="CQ22" s="9">
        <f t="shared" si="119"/>
        <v>9.8642557855150139E-4</v>
      </c>
      <c r="CR22" s="9">
        <f t="shared" si="119"/>
        <v>1.1029349801626581E-3</v>
      </c>
      <c r="CS22" s="9">
        <f t="shared" si="119"/>
        <v>1.2304756324719702E-3</v>
      </c>
      <c r="CT22" s="9">
        <f t="shared" si="119"/>
        <v>1.3697887466375153E-3</v>
      </c>
      <c r="CU22" s="9">
        <f t="shared" si="119"/>
        <v>1.5216366998372039E-3</v>
      </c>
      <c r="CV22" s="9">
        <f t="shared" si="119"/>
        <v>1.6868012113746412E-3</v>
      </c>
      <c r="CW22" s="9">
        <f t="shared" si="119"/>
        <v>1.8660813139987594E-3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F6D5-4B6E-442F-B9B1-6C388529680F}">
  <dimension ref="A1:N102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.6" customHeight="1" x14ac:dyDescent="0.3"/>
  <cols>
    <col min="1" max="1" width="6.33203125" style="1" customWidth="1"/>
    <col min="2" max="11" width="18.88671875" style="2" customWidth="1"/>
    <col min="12" max="16384" width="8.88671875" style="1"/>
  </cols>
  <sheetData>
    <row r="1" spans="1:14" s="2" customFormat="1" ht="15.6" customHeight="1" x14ac:dyDescent="0.3">
      <c r="A1" s="2">
        <f>M3</f>
        <v>0.5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M1" s="2" t="s">
        <v>5</v>
      </c>
      <c r="N1" s="2" t="s">
        <v>4</v>
      </c>
    </row>
    <row r="2" spans="1:14" ht="15.6" customHeight="1" x14ac:dyDescent="0.3">
      <c r="A2" s="1">
        <v>0</v>
      </c>
      <c r="B2" s="2">
        <f t="dataTable" ref="B2:K102" dt2D="1" dtr="1" r1="N2" r2="M2"/>
        <v>0.5</v>
      </c>
      <c r="C2" s="2">
        <v>0.4960106436853684</v>
      </c>
      <c r="D2" s="2">
        <v>0.492021686283098</v>
      </c>
      <c r="E2" s="2">
        <v>0.48803352658588733</v>
      </c>
      <c r="F2" s="2">
        <v>0.48404656314716926</v>
      </c>
      <c r="G2" s="2">
        <v>0.48006119416162751</v>
      </c>
      <c r="H2" s="2">
        <v>0.47607781734589316</v>
      </c>
      <c r="I2" s="2">
        <v>0.47209682981947887</v>
      </c>
      <c r="J2" s="2">
        <v>0.46811862798601261</v>
      </c>
      <c r="K2" s="2">
        <v>0.46414360741482791</v>
      </c>
      <c r="M2" s="1">
        <v>0</v>
      </c>
      <c r="N2" s="1">
        <v>0</v>
      </c>
    </row>
    <row r="3" spans="1:14" ht="15.6" customHeight="1" x14ac:dyDescent="0.3">
      <c r="A3" s="1">
        <v>-0.1</v>
      </c>
      <c r="B3" s="2">
        <v>0.46017216272297101</v>
      </c>
      <c r="C3" s="2">
        <v>0.45620468745768322</v>
      </c>
      <c r="D3" s="2">
        <v>0.45224157397941611</v>
      </c>
      <c r="E3" s="2">
        <v>0.44828321334543886</v>
      </c>
      <c r="F3" s="2">
        <v>0.44432999519409355</v>
      </c>
      <c r="G3" s="2">
        <v>0.44038230762975744</v>
      </c>
      <c r="H3" s="2">
        <v>0.43644053710856717</v>
      </c>
      <c r="I3" s="2">
        <v>0.43250506832496155</v>
      </c>
      <c r="J3" s="2">
        <v>0.42857628409909926</v>
      </c>
      <c r="K3" s="2">
        <v>0.42465456526520451</v>
      </c>
      <c r="M3" s="1">
        <f>_xlfn.NORM.DIST(M2-N2,0,1,TRUE)</f>
        <v>0.5</v>
      </c>
    </row>
    <row r="4" spans="1:14" ht="15.6" customHeight="1" x14ac:dyDescent="0.3">
      <c r="A4" s="1">
        <v>-0.2</v>
      </c>
      <c r="B4" s="2">
        <v>0.42074029056089696</v>
      </c>
      <c r="C4" s="2">
        <v>0.41683383651755768</v>
      </c>
      <c r="D4" s="2">
        <v>0.41293557735178538</v>
      </c>
      <c r="E4" s="2">
        <v>0.40904588485799409</v>
      </c>
      <c r="F4" s="2">
        <v>0.40516512830220414</v>
      </c>
      <c r="G4" s="2">
        <v>0.4012936743170763</v>
      </c>
      <c r="H4" s="2">
        <v>0.39743188679823949</v>
      </c>
      <c r="I4" s="2">
        <v>0.39358012680196047</v>
      </c>
      <c r="J4" s="2">
        <v>0.38973875244420275</v>
      </c>
      <c r="K4" s="2">
        <v>0.38590811880112263</v>
      </c>
    </row>
    <row r="5" spans="1:14" ht="15.6" customHeight="1" x14ac:dyDescent="0.3">
      <c r="A5" s="1">
        <v>-0.3</v>
      </c>
      <c r="B5" s="2">
        <v>0.38208857781104733</v>
      </c>
      <c r="C5" s="2">
        <v>0.37828047817798072</v>
      </c>
      <c r="D5" s="2">
        <v>0.37448416527667994</v>
      </c>
      <c r="E5" s="2">
        <v>0.37069998105934648</v>
      </c>
      <c r="F5" s="2">
        <v>0.36692826396397193</v>
      </c>
      <c r="G5" s="2">
        <v>0.3631693488243809</v>
      </c>
      <c r="H5" s="2">
        <v>0.35942356678200876</v>
      </c>
      <c r="I5" s="2">
        <v>0.35569124519945322</v>
      </c>
      <c r="J5" s="2">
        <v>0.35197270757583721</v>
      </c>
      <c r="K5" s="2">
        <v>0.34826827346401756</v>
      </c>
    </row>
    <row r="6" spans="1:14" ht="15.6" customHeight="1" x14ac:dyDescent="0.3">
      <c r="A6" s="1">
        <v>-0.4</v>
      </c>
      <c r="B6" s="2">
        <v>0.34457825838967576</v>
      </c>
      <c r="C6" s="2">
        <v>0.34090297377232259</v>
      </c>
      <c r="D6" s="2">
        <v>0.33724272684824946</v>
      </c>
      <c r="E6" s="2">
        <v>0.33359782059545762</v>
      </c>
      <c r="F6" s="2">
        <v>0.32996855366059363</v>
      </c>
      <c r="G6" s="2">
        <v>0.32635522028791997</v>
      </c>
      <c r="H6" s="2">
        <v>0.32275811025034773</v>
      </c>
      <c r="I6" s="2">
        <v>0.3191775087825558</v>
      </c>
      <c r="J6" s="2">
        <v>0.31561369651622251</v>
      </c>
      <c r="K6" s="2">
        <v>0.31206694941739055</v>
      </c>
    </row>
    <row r="7" spans="1:14" ht="15.6" customHeight="1" x14ac:dyDescent="0.3">
      <c r="A7" s="1">
        <v>-0.5</v>
      </c>
      <c r="B7" s="2">
        <v>0.30853753872598688</v>
      </c>
      <c r="C7" s="2">
        <v>0.30502573089751939</v>
      </c>
      <c r="D7" s="2">
        <v>0.30153178754696619</v>
      </c>
      <c r="E7" s="2">
        <v>0.29805596539487639</v>
      </c>
      <c r="F7" s="2">
        <v>0.29459851621569799</v>
      </c>
      <c r="G7" s="2">
        <v>0.29115968678834636</v>
      </c>
      <c r="H7" s="2">
        <v>0.28773971884902705</v>
      </c>
      <c r="I7" s="2">
        <v>0.28433884904632412</v>
      </c>
      <c r="J7" s="2">
        <v>0.2809573088985643</v>
      </c>
      <c r="K7" s="2">
        <v>0.27759532475346493</v>
      </c>
    </row>
    <row r="8" spans="1:14" ht="15.6" customHeight="1" x14ac:dyDescent="0.3">
      <c r="A8" s="1">
        <v>-0.6</v>
      </c>
      <c r="B8" s="2">
        <v>0.27425311775007355</v>
      </c>
      <c r="C8" s="2">
        <v>0.27093090378300566</v>
      </c>
      <c r="D8" s="2">
        <v>0.267628893468983</v>
      </c>
      <c r="E8" s="2">
        <v>0.26434729211567748</v>
      </c>
      <c r="F8" s="2">
        <v>0.26108629969286151</v>
      </c>
      <c r="G8" s="2">
        <v>0.25784611080586467</v>
      </c>
      <c r="H8" s="2">
        <v>0.25462691467133614</v>
      </c>
      <c r="I8" s="2">
        <v>0.25142889509531008</v>
      </c>
      <c r="J8" s="2">
        <v>0.24825223045357048</v>
      </c>
      <c r="K8" s="2">
        <v>0.24509709367430943</v>
      </c>
    </row>
    <row r="9" spans="1:14" ht="15.6" customHeight="1" x14ac:dyDescent="0.3">
      <c r="A9" s="1">
        <v>-0.7</v>
      </c>
      <c r="B9" s="2">
        <v>0.24196365222307298</v>
      </c>
      <c r="C9" s="2">
        <v>0.23885206808998671</v>
      </c>
      <c r="D9" s="2">
        <v>0.23576249777925118</v>
      </c>
      <c r="E9" s="2">
        <v>0.23269509230089741</v>
      </c>
      <c r="F9" s="2">
        <v>0.22964999716479059</v>
      </c>
      <c r="G9" s="2">
        <v>0.22662735237686821</v>
      </c>
      <c r="H9" s="2">
        <v>0.22362729243759941</v>
      </c>
      <c r="I9" s="2">
        <v>0.22064994634264959</v>
      </c>
      <c r="J9" s="2">
        <v>0.21769543758573318</v>
      </c>
      <c r="K9" s="2">
        <v>0.21476388416363718</v>
      </c>
    </row>
    <row r="10" spans="1:14" ht="15.6" customHeight="1" x14ac:dyDescent="0.3">
      <c r="A10" s="1">
        <v>-0.8</v>
      </c>
      <c r="B10" s="2">
        <v>0.21185539858339661</v>
      </c>
      <c r="C10" s="2">
        <v>0.2089700878716016</v>
      </c>
      <c r="D10" s="2">
        <v>0.20610805358581305</v>
      </c>
      <c r="E10" s="2">
        <v>0.20326939182806841</v>
      </c>
      <c r="F10" s="2">
        <v>0.20045419326044966</v>
      </c>
      <c r="G10" s="2">
        <v>0.19766254312269235</v>
      </c>
      <c r="H10" s="2">
        <v>0.19489452125180831</v>
      </c>
      <c r="I10" s="2">
        <v>0.19215020210369613</v>
      </c>
      <c r="J10" s="2">
        <v>0.18942965477671211</v>
      </c>
      <c r="K10" s="2">
        <v>0.18673294303717258</v>
      </c>
    </row>
    <row r="11" spans="1:14" ht="15.6" customHeight="1" x14ac:dyDescent="0.3">
      <c r="A11" s="1">
        <v>-0.9</v>
      </c>
      <c r="B11" s="2">
        <v>0.1840601253467595</v>
      </c>
      <c r="C11" s="2">
        <v>0.18141125489179724</v>
      </c>
      <c r="D11" s="2">
        <v>0.17878637961437172</v>
      </c>
      <c r="E11" s="2">
        <v>0.1761855422452579</v>
      </c>
      <c r="F11" s="2">
        <v>0.17360878033862448</v>
      </c>
      <c r="G11" s="2">
        <v>0.17105612630848177</v>
      </c>
      <c r="H11" s="2">
        <v>0.16852760746683779</v>
      </c>
      <c r="I11" s="2">
        <v>0.16602324606352964</v>
      </c>
      <c r="J11" s="2">
        <v>0.16354305932769236</v>
      </c>
      <c r="K11" s="2">
        <v>0.16108705951083091</v>
      </c>
    </row>
    <row r="12" spans="1:14" ht="15.6" customHeight="1" x14ac:dyDescent="0.3">
      <c r="A12" s="1">
        <v>-1</v>
      </c>
      <c r="B12" s="2">
        <v>0.15865525393145699</v>
      </c>
      <c r="C12" s="2">
        <v>0.15624764502125454</v>
      </c>
      <c r="D12" s="2">
        <v>0.15386423037273483</v>
      </c>
      <c r="E12" s="2">
        <v>0.15150500278834367</v>
      </c>
      <c r="F12" s="2">
        <v>0.1491699503309814</v>
      </c>
      <c r="G12" s="2">
        <v>0.14685905637589594</v>
      </c>
      <c r="H12" s="2">
        <v>0.14457229966390958</v>
      </c>
      <c r="I12" s="2">
        <v>0.14230965435593917</v>
      </c>
      <c r="J12" s="2">
        <v>0.14007109008876906</v>
      </c>
      <c r="K12" s="2">
        <v>0.13785657203203544</v>
      </c>
    </row>
    <row r="13" spans="1:14" ht="15.6" customHeight="1" x14ac:dyDescent="0.3">
      <c r="A13" s="1">
        <v>-1.1000000000000001</v>
      </c>
      <c r="B13" s="2">
        <v>0.13566606094638264</v>
      </c>
      <c r="C13" s="2">
        <v>0.1334995132427472</v>
      </c>
      <c r="D13" s="2">
        <v>0.13135688104273069</v>
      </c>
      <c r="E13" s="2">
        <v>0.12923811224001777</v>
      </c>
      <c r="F13" s="2">
        <v>0.12714315056279821</v>
      </c>
      <c r="G13" s="2">
        <v>0.12507193563715019</v>
      </c>
      <c r="H13" s="2">
        <v>0.12302440305134332</v>
      </c>
      <c r="I13" s="2">
        <v>0.12100048442101816</v>
      </c>
      <c r="J13" s="2">
        <v>0.11900010745520065</v>
      </c>
      <c r="K13" s="2">
        <v>0.11702319602310868</v>
      </c>
    </row>
    <row r="14" spans="1:14" ht="15.6" customHeight="1" x14ac:dyDescent="0.3">
      <c r="A14" s="1">
        <v>-1.2</v>
      </c>
      <c r="B14" s="2">
        <v>0.11506967022170828</v>
      </c>
      <c r="C14" s="2">
        <v>0.11313944644397728</v>
      </c>
      <c r="D14" s="2">
        <v>0.11123243744783459</v>
      </c>
      <c r="E14" s="2">
        <v>0.1093485524256919</v>
      </c>
      <c r="F14" s="2">
        <v>0.1074876970745869</v>
      </c>
      <c r="G14" s="2">
        <v>0.10564977366685525</v>
      </c>
      <c r="H14" s="2">
        <v>0.10383468112130037</v>
      </c>
      <c r="I14" s="2">
        <v>0.1020423150748191</v>
      </c>
      <c r="J14" s="2">
        <v>0.10027256795444205</v>
      </c>
      <c r="K14" s="2">
        <v>9.8525329049747812E-2</v>
      </c>
    </row>
    <row r="15" spans="1:14" ht="15.6" customHeight="1" x14ac:dyDescent="0.3">
      <c r="A15" s="1">
        <v>-1.3</v>
      </c>
      <c r="B15" s="2">
        <v>9.6800484585610316E-2</v>
      </c>
      <c r="C15" s="2">
        <v>9.5097917795239018E-2</v>
      </c>
      <c r="D15" s="2">
        <v>9.3417508993471773E-2</v>
      </c>
      <c r="E15" s="2">
        <v>9.1759135650280807E-2</v>
      </c>
      <c r="F15" s="2">
        <v>9.0122672464452463E-2</v>
      </c>
      <c r="G15" s="2">
        <v>8.8507991437401998E-2</v>
      </c>
      <c r="H15" s="2">
        <v>8.6914961947084993E-2</v>
      </c>
      <c r="I15" s="2">
        <v>8.534345082196694E-2</v>
      </c>
      <c r="J15" s="2">
        <v>8.3793322415014249E-2</v>
      </c>
      <c r="K15" s="2">
        <v>8.2264438677668902E-2</v>
      </c>
    </row>
    <row r="16" spans="1:14" ht="15.6" customHeight="1" x14ac:dyDescent="0.3">
      <c r="A16" s="1">
        <v>-1.4</v>
      </c>
      <c r="B16" s="2">
        <v>8.0756659233771053E-2</v>
      </c>
      <c r="C16" s="2">
        <v>7.9269841453392401E-2</v>
      </c>
      <c r="D16" s="2">
        <v>7.7803840526546347E-2</v>
      </c>
      <c r="E16" s="2">
        <v>7.6358509536739116E-2</v>
      </c>
      <c r="F16" s="2">
        <v>7.4933699534327061E-2</v>
      </c>
      <c r="G16" s="2">
        <v>7.3529259609648373E-2</v>
      </c>
      <c r="H16" s="2">
        <v>7.2145036965893777E-2</v>
      </c>
      <c r="I16" s="2">
        <v>7.0780876991685518E-2</v>
      </c>
      <c r="J16" s="2">
        <v>6.9436623333331698E-2</v>
      </c>
      <c r="K16" s="2">
        <v>6.8112117966725436E-2</v>
      </c>
    </row>
    <row r="17" spans="1:11" ht="15.6" customHeight="1" x14ac:dyDescent="0.3">
      <c r="A17" s="1">
        <v>-1.5</v>
      </c>
      <c r="B17" s="2">
        <v>6.6807201268858057E-2</v>
      </c>
      <c r="C17" s="2">
        <v>6.5521712088916481E-2</v>
      </c>
      <c r="D17" s="2">
        <v>6.4255487818935766E-2</v>
      </c>
      <c r="E17" s="2">
        <v>6.3008364463978436E-2</v>
      </c>
      <c r="F17" s="2">
        <v>6.1780176711811879E-2</v>
      </c>
      <c r="G17" s="2">
        <v>6.057075800205898E-2</v>
      </c>
      <c r="H17" s="2">
        <v>5.9379940594793013E-2</v>
      </c>
      <c r="I17" s="2">
        <v>5.8207555638553017E-2</v>
      </c>
      <c r="J17" s="2">
        <v>5.7053433237754192E-2</v>
      </c>
      <c r="K17" s="2">
        <v>5.5917402519469417E-2</v>
      </c>
    </row>
    <row r="18" spans="1:11" ht="15.6" customHeight="1" x14ac:dyDescent="0.3">
      <c r="A18" s="1">
        <v>-1.6</v>
      </c>
      <c r="B18" s="2">
        <v>5.4799291699557967E-2</v>
      </c>
      <c r="C18" s="2">
        <v>5.3698928148119669E-2</v>
      </c>
      <c r="D18" s="2">
        <v>5.2616138454252052E-2</v>
      </c>
      <c r="E18" s="2">
        <v>5.1550748490089351E-2</v>
      </c>
      <c r="F18" s="2">
        <v>5.0502583474103704E-2</v>
      </c>
      <c r="G18" s="2">
        <v>4.9471468033648082E-2</v>
      </c>
      <c r="H18" s="2">
        <v>4.845722626672281E-2</v>
      </c>
      <c r="I18" s="2">
        <v>4.7459681802947302E-2</v>
      </c>
      <c r="J18" s="2">
        <v>4.6478657863720019E-2</v>
      </c>
      <c r="K18" s="2">
        <v>4.551397732154977E-2</v>
      </c>
    </row>
    <row r="19" spans="1:11" ht="15.6" customHeight="1" x14ac:dyDescent="0.3">
      <c r="A19" s="1">
        <v>-1.7</v>
      </c>
      <c r="B19" s="2">
        <v>4.4565462758543041E-2</v>
      </c>
      <c r="C19" s="2">
        <v>4.3632936524031884E-2</v>
      </c>
      <c r="D19" s="2">
        <v>4.2716220791328911E-2</v>
      </c>
      <c r="E19" s="2">
        <v>4.181513761359492E-2</v>
      </c>
      <c r="F19" s="2">
        <v>4.0929508978807365E-2</v>
      </c>
      <c r="G19" s="2">
        <v>4.00591568638171E-2</v>
      </c>
      <c r="H19" s="2">
        <v>3.9203903287482647E-2</v>
      </c>
      <c r="I19" s="2">
        <v>3.8363570362871233E-2</v>
      </c>
      <c r="J19" s="2">
        <v>3.7537980348516783E-2</v>
      </c>
      <c r="K19" s="2">
        <v>3.6726955698726291E-2</v>
      </c>
    </row>
    <row r="20" spans="1:11" ht="15.6" customHeight="1" x14ac:dyDescent="0.3">
      <c r="A20" s="1">
        <v>-1.8</v>
      </c>
      <c r="B20" s="2">
        <v>3.5930319112925789E-2</v>
      </c>
      <c r="C20" s="2">
        <v>3.5147893584038796E-2</v>
      </c>
      <c r="D20" s="2">
        <v>3.4379502445889977E-2</v>
      </c>
      <c r="E20" s="2">
        <v>3.3624969419628316E-2</v>
      </c>
      <c r="F20" s="2">
        <v>3.2884118659163887E-2</v>
      </c>
      <c r="G20" s="2">
        <v>3.2156774795613713E-2</v>
      </c>
      <c r="H20" s="2">
        <v>3.1442762980752693E-2</v>
      </c>
      <c r="I20" s="2">
        <v>3.074190892946595E-2</v>
      </c>
      <c r="J20" s="2">
        <v>3.0054038961199774E-2</v>
      </c>
      <c r="K20" s="2">
        <v>2.9378980040409414E-2</v>
      </c>
    </row>
    <row r="21" spans="1:11" ht="15.6" customHeight="1" x14ac:dyDescent="0.3">
      <c r="A21" s="1">
        <v>-1.9</v>
      </c>
      <c r="B21" s="2">
        <v>2.87165598160018E-2</v>
      </c>
      <c r="C21" s="2">
        <v>2.8066606659772512E-2</v>
      </c>
      <c r="D21" s="2">
        <v>2.7428949703836809E-2</v>
      </c>
      <c r="E21" s="2">
        <v>2.6803418877054948E-2</v>
      </c>
      <c r="F21" s="2">
        <v>2.6189844940452685E-2</v>
      </c>
      <c r="G21" s="2">
        <v>2.5588059521638607E-2</v>
      </c>
      <c r="H21" s="2">
        <v>2.4997895148220432E-2</v>
      </c>
      <c r="I21" s="2">
        <v>2.441918528022255E-2</v>
      </c>
      <c r="J21" s="2">
        <v>2.3851764341508513E-2</v>
      </c>
      <c r="K21" s="2">
        <v>2.329546775021182E-2</v>
      </c>
    </row>
    <row r="22" spans="1:11" ht="15.6" customHeight="1" x14ac:dyDescent="0.3">
      <c r="A22" s="1">
        <v>-2</v>
      </c>
      <c r="B22" s="2">
        <v>2.2750131948179191E-2</v>
      </c>
      <c r="C22" s="2">
        <v>2.2215594429431475E-2</v>
      </c>
      <c r="D22" s="2">
        <v>2.1691693767646781E-2</v>
      </c>
      <c r="E22" s="2">
        <v>2.1178269642672266E-2</v>
      </c>
      <c r="F22" s="2">
        <v>2.0675162866070039E-2</v>
      </c>
      <c r="G22" s="2">
        <v>2.0182215405704397E-2</v>
      </c>
      <c r="H22" s="2">
        <v>1.9699270409376895E-2</v>
      </c>
      <c r="I22" s="2">
        <v>1.9226172227517276E-2</v>
      </c>
      <c r="J22" s="2">
        <v>1.8762766434937749E-2</v>
      </c>
      <c r="K22" s="2">
        <v>1.8308899851658973E-2</v>
      </c>
    </row>
    <row r="23" spans="1:11" ht="15.6" customHeight="1" x14ac:dyDescent="0.3">
      <c r="A23" s="1">
        <v>-2.1</v>
      </c>
      <c r="B23" s="2">
        <v>1.7864420562816546E-2</v>
      </c>
      <c r="C23" s="2">
        <v>1.7429177937657091E-2</v>
      </c>
      <c r="D23" s="2">
        <v>1.7003022647632787E-2</v>
      </c>
      <c r="E23" s="2">
        <v>1.6585806683605007E-2</v>
      </c>
      <c r="F23" s="2">
        <v>1.6177383372166076E-2</v>
      </c>
      <c r="G23" s="2">
        <v>1.5777607391090503E-2</v>
      </c>
      <c r="H23" s="2">
        <v>1.538633478392545E-2</v>
      </c>
      <c r="I23" s="2">
        <v>1.5003422973732208E-2</v>
      </c>
      <c r="J23" s="2">
        <v>1.4628730775989252E-2</v>
      </c>
      <c r="K23" s="2">
        <v>1.4262118410668875E-2</v>
      </c>
    </row>
    <row r="24" spans="1:11" ht="15.6" customHeight="1" x14ac:dyDescent="0.3">
      <c r="A24" s="1">
        <v>-2.2000000000000002</v>
      </c>
      <c r="B24" s="2">
        <v>1.3903447513498597E-2</v>
      </c>
      <c r="C24" s="2">
        <v>1.3552581146419981E-2</v>
      </c>
      <c r="D24" s="2">
        <v>1.3209383807256267E-2</v>
      </c>
      <c r="E24" s="2">
        <v>1.287372143860201E-2</v>
      </c>
      <c r="F24" s="2">
        <v>1.2545461435946561E-2</v>
      </c>
      <c r="G24" s="2">
        <v>1.2224472655044696E-2</v>
      </c>
      <c r="H24" s="2">
        <v>1.1910625418547057E-2</v>
      </c>
      <c r="I24" s="2">
        <v>1.1603791521903535E-2</v>
      </c>
      <c r="J24" s="2">
        <v>1.1303844238552777E-2</v>
      </c>
      <c r="K24" s="2">
        <v>1.1010658324411384E-2</v>
      </c>
    </row>
    <row r="25" spans="1:11" ht="15.6" customHeight="1" x14ac:dyDescent="0.3">
      <c r="A25" s="1">
        <v>-2.2999999999999998</v>
      </c>
      <c r="B25" s="2">
        <v>1.0724110021675811E-2</v>
      </c>
      <c r="C25" s="2">
        <v>1.044407706195109E-2</v>
      </c>
      <c r="D25" s="2">
        <v>1.0170438668719676E-2</v>
      </c>
      <c r="E25" s="2">
        <v>9.9030755591642573E-3</v>
      </c>
      <c r="F25" s="2">
        <v>9.6418699453583289E-3</v>
      </c>
      <c r="G25" s="2">
        <v>9.3867055348385835E-3</v>
      </c>
      <c r="H25" s="2">
        <v>9.1374675305726672E-3</v>
      </c>
      <c r="I25" s="2">
        <v>8.8940426303367806E-3</v>
      </c>
      <c r="J25" s="2">
        <v>8.6563190255165429E-3</v>
      </c>
      <c r="K25" s="2">
        <v>8.4241863993456938E-3</v>
      </c>
    </row>
    <row r="26" spans="1:11" ht="15.6" customHeight="1" x14ac:dyDescent="0.3">
      <c r="A26" s="1">
        <v>-2.4</v>
      </c>
      <c r="B26" s="2">
        <v>8.1975359245961311E-3</v>
      </c>
      <c r="C26" s="2">
        <v>7.9762602607337287E-3</v>
      </c>
      <c r="D26" s="2">
        <v>7.7602535505536425E-3</v>
      </c>
      <c r="E26" s="2">
        <v>7.5494114163092126E-3</v>
      </c>
      <c r="F26" s="2">
        <v>7.3436309553483459E-3</v>
      </c>
      <c r="G26" s="2">
        <v>7.1428107352714204E-3</v>
      </c>
      <c r="H26" s="2">
        <v>6.9468507886243092E-3</v>
      </c>
      <c r="I26" s="2">
        <v>6.7556526071406503E-3</v>
      </c>
      <c r="J26" s="2">
        <v>6.569119135546763E-3</v>
      </c>
      <c r="K26" s="2">
        <v>6.3871547649431782E-3</v>
      </c>
    </row>
    <row r="27" spans="1:11" ht="15.6" customHeight="1" x14ac:dyDescent="0.3">
      <c r="A27" s="1">
        <v>-2.5</v>
      </c>
      <c r="B27" s="2">
        <v>6.2096653257761331E-3</v>
      </c>
      <c r="C27" s="2">
        <v>6.0365580804126653E-3</v>
      </c>
      <c r="D27" s="2">
        <v>5.8677417153325615E-3</v>
      </c>
      <c r="E27" s="2">
        <v>5.7031263329506993E-3</v>
      </c>
      <c r="F27" s="2">
        <v>5.5426234430825993E-3</v>
      </c>
      <c r="G27" s="2">
        <v>5.3861459540666869E-3</v>
      </c>
      <c r="H27" s="2">
        <v>5.2336081635557816E-3</v>
      </c>
      <c r="I27" s="2">
        <v>5.0849257489910355E-3</v>
      </c>
      <c r="J27" s="2">
        <v>4.9400157577706438E-3</v>
      </c>
      <c r="K27" s="2">
        <v>4.7987965971261785E-3</v>
      </c>
    </row>
    <row r="28" spans="1:11" ht="15.6" customHeight="1" x14ac:dyDescent="0.3">
      <c r="A28" s="1">
        <v>-2.6</v>
      </c>
      <c r="B28" s="2">
        <v>4.6611880237187476E-3</v>
      </c>
      <c r="C28" s="2">
        <v>4.5271111329673241E-3</v>
      </c>
      <c r="D28" s="2">
        <v>4.3964883481213092E-3</v>
      </c>
      <c r="E28" s="2">
        <v>4.2692434090893508E-3</v>
      </c>
      <c r="F28" s="2">
        <v>4.1453013610360367E-3</v>
      </c>
      <c r="G28" s="2">
        <v>4.0245885427583044E-3</v>
      </c>
      <c r="H28" s="2">
        <v>3.9070325748527717E-3</v>
      </c>
      <c r="I28" s="2">
        <v>3.7925623476854869E-3</v>
      </c>
      <c r="J28" s="2">
        <v>3.6811080091749787E-3</v>
      </c>
      <c r="K28" s="2">
        <v>3.5726009523997363E-3</v>
      </c>
    </row>
    <row r="29" spans="1:11" ht="15.6" customHeight="1" x14ac:dyDescent="0.3">
      <c r="A29" s="1">
        <v>-2.7</v>
      </c>
      <c r="B29" s="2">
        <v>3.4669738030406643E-3</v>
      </c>
      <c r="C29" s="2">
        <v>3.3641604066691941E-3</v>
      </c>
      <c r="D29" s="2">
        <v>3.2640958158913066E-3</v>
      </c>
      <c r="E29" s="2">
        <v>3.1667162773577947E-3</v>
      </c>
      <c r="F29" s="2">
        <v>3.071959218650487E-3</v>
      </c>
      <c r="G29" s="2">
        <v>2.9797632350545551E-3</v>
      </c>
      <c r="H29" s="2">
        <v>2.8900680762261443E-3</v>
      </c>
      <c r="I29" s="2">
        <v>2.8028146327650242E-3</v>
      </c>
      <c r="J29" s="2">
        <v>2.7179449227012539E-3</v>
      </c>
      <c r="K29" s="2">
        <v>2.6354020779049505E-3</v>
      </c>
    </row>
    <row r="30" spans="1:11" ht="15.6" customHeight="1" x14ac:dyDescent="0.3">
      <c r="A30" s="1">
        <v>-2.8</v>
      </c>
      <c r="B30" s="2">
        <v>2.5551303304279312E-3</v>
      </c>
      <c r="C30" s="2">
        <v>2.4770749987858636E-3</v>
      </c>
      <c r="D30" s="2">
        <v>2.4011824741892529E-3</v>
      </c>
      <c r="E30" s="2">
        <v>2.3274002067315554E-3</v>
      </c>
      <c r="F30" s="2">
        <v>2.2556766915423207E-3</v>
      </c>
      <c r="G30" s="2">
        <v>2.1859614549132396E-3</v>
      </c>
      <c r="H30" s="2">
        <v>2.1182050404046204E-3</v>
      </c>
      <c r="I30" s="2">
        <v>2.0523589949397532E-3</v>
      </c>
      <c r="J30" s="2">
        <v>1.9883758548943252E-3</v>
      </c>
      <c r="K30" s="2">
        <v>1.9262091321878626E-3</v>
      </c>
    </row>
    <row r="31" spans="1:11" ht="15.6" customHeight="1" x14ac:dyDescent="0.3">
      <c r="A31" s="1">
        <v>-2.9</v>
      </c>
      <c r="B31" s="2">
        <v>1.8658133003840378E-3</v>
      </c>
      <c r="C31" s="2">
        <v>1.807143780806431E-3</v>
      </c>
      <c r="D31" s="2">
        <v>1.7501569286760988E-3</v>
      </c>
      <c r="E31" s="2">
        <v>1.6948100192772627E-3</v>
      </c>
      <c r="F31" s="2">
        <v>1.6410612341569962E-3</v>
      </c>
      <c r="G31" s="2">
        <v>1.5888696473648693E-3</v>
      </c>
      <c r="H31" s="2">
        <v>1.538195211738057E-3</v>
      </c>
      <c r="I31" s="2">
        <v>1.4889987452374655E-3</v>
      </c>
      <c r="J31" s="2">
        <v>1.4412419173400134E-3</v>
      </c>
      <c r="K31" s="2">
        <v>1.3948872354922507E-3</v>
      </c>
    </row>
    <row r="32" spans="1:11" ht="15.6" customHeight="1" x14ac:dyDescent="0.3">
      <c r="A32" s="1">
        <v>-3</v>
      </c>
      <c r="B32" s="2">
        <v>1.3498980316300933E-3</v>
      </c>
      <c r="C32" s="2">
        <v>1.3062384487694675E-3</v>
      </c>
      <c r="D32" s="2">
        <v>1.2638734276722969E-3</v>
      </c>
      <c r="E32" s="2">
        <v>1.2227686935922593E-3</v>
      </c>
      <c r="F32" s="2">
        <v>1.1828907431044044E-3</v>
      </c>
      <c r="G32" s="2">
        <v>1.1442068310226975E-3</v>
      </c>
      <c r="H32" s="2">
        <v>1.1066849574092469E-3</v>
      </c>
      <c r="I32" s="2">
        <v>1.0702938546789222E-3</v>
      </c>
      <c r="J32" s="2">
        <v>1.0350029748028415E-3</v>
      </c>
      <c r="K32" s="2">
        <v>1.0007824766140115E-3</v>
      </c>
    </row>
    <row r="33" spans="1:11" ht="15.6" customHeight="1" x14ac:dyDescent="0.3">
      <c r="A33" s="1">
        <v>-3.1</v>
      </c>
      <c r="B33" s="2">
        <v>9.676032132183561E-4</v>
      </c>
      <c r="C33" s="2">
        <v>9.3543671951410031E-4</v>
      </c>
      <c r="D33" s="2">
        <v>9.0425519982233952E-4</v>
      </c>
      <c r="E33" s="2">
        <v>8.7403151563156744E-4</v>
      </c>
      <c r="F33" s="2">
        <v>8.4473917345862643E-4</v>
      </c>
      <c r="G33" s="2">
        <v>8.1635231282856167E-4</v>
      </c>
      <c r="H33" s="2">
        <v>7.8884569437557184E-4</v>
      </c>
      <c r="I33" s="2">
        <v>7.6219468806723459E-4</v>
      </c>
      <c r="J33" s="2">
        <v>7.3637526155392961E-4</v>
      </c>
      <c r="K33" s="2">
        <v>7.1136396864536315E-4</v>
      </c>
    </row>
    <row r="34" spans="1:11" ht="15.6" customHeight="1" x14ac:dyDescent="0.3">
      <c r="A34" s="1">
        <v>-3.2</v>
      </c>
      <c r="B34" s="2">
        <v>6.8713793791584719E-4</v>
      </c>
      <c r="C34" s="2">
        <v>6.6367486143996716E-4</v>
      </c>
      <c r="D34" s="2">
        <v>6.4095298366005486E-4</v>
      </c>
      <c r="E34" s="2">
        <v>6.1895109038683426E-4</v>
      </c>
      <c r="F34" s="2">
        <v>5.9764849793441559E-4</v>
      </c>
      <c r="G34" s="2">
        <v>5.7702504239076603E-4</v>
      </c>
      <c r="H34" s="2">
        <v>5.5706106902462128E-4</v>
      </c>
      <c r="I34" s="2">
        <v>5.3773742182969503E-4</v>
      </c>
      <c r="J34" s="2">
        <v>5.190354332069723E-4</v>
      </c>
      <c r="K34" s="2">
        <v>5.0093691378572244E-4</v>
      </c>
    </row>
    <row r="35" spans="1:11" ht="15.6" customHeight="1" x14ac:dyDescent="0.3">
      <c r="A35" s="1">
        <v>-3.3</v>
      </c>
      <c r="B35" s="2">
        <v>4.8342414238377744E-4</v>
      </c>
      <c r="C35" s="2">
        <v>4.6647985610754901E-4</v>
      </c>
      <c r="D35" s="2">
        <v>4.5008724059211757E-4</v>
      </c>
      <c r="E35" s="2">
        <v>4.342299203816562E-4</v>
      </c>
      <c r="F35" s="2">
        <v>4.1889194945036979E-4</v>
      </c>
      <c r="G35" s="2">
        <v>4.0405780186402156E-4</v>
      </c>
      <c r="H35" s="2">
        <v>3.8971236258203158E-4</v>
      </c>
      <c r="I35" s="2">
        <v>3.7584091840008391E-4</v>
      </c>
      <c r="J35" s="2">
        <v>3.6242914903304382E-4</v>
      </c>
      <c r="K35" s="2">
        <v>3.4946311833797158E-4</v>
      </c>
    </row>
    <row r="36" spans="1:11" ht="15.6" customHeight="1" x14ac:dyDescent="0.3">
      <c r="A36" s="1">
        <v>-3.4</v>
      </c>
      <c r="B36" s="2">
        <v>3.369292656768808E-4</v>
      </c>
      <c r="C36" s="2">
        <v>3.2481439741887806E-4</v>
      </c>
      <c r="D36" s="2">
        <v>3.1310567858119958E-4</v>
      </c>
      <c r="E36" s="2">
        <v>3.0179062460863719E-4</v>
      </c>
      <c r="F36" s="2">
        <v>2.908570932907428E-4</v>
      </c>
      <c r="G36" s="2">
        <v>2.8029327681617738E-4</v>
      </c>
      <c r="H36" s="2">
        <v>2.7008769396347416E-4</v>
      </c>
      <c r="I36" s="2">
        <v>2.6022918242746669E-4</v>
      </c>
      <c r="J36" s="2">
        <v>2.5070689128053755E-4</v>
      </c>
      <c r="K36" s="2">
        <v>2.4151027356783598E-4</v>
      </c>
    </row>
    <row r="37" spans="1:11" ht="15.6" customHeight="1" x14ac:dyDescent="0.3">
      <c r="A37" s="1">
        <v>-3.5</v>
      </c>
      <c r="B37" s="2">
        <v>2.3262907903552504E-4</v>
      </c>
      <c r="C37" s="2">
        <v>2.2405334699109302E-4</v>
      </c>
      <c r="D37" s="2">
        <v>2.1577339929471738E-4</v>
      </c>
      <c r="E37" s="2">
        <v>2.0777983348062144E-4</v>
      </c>
      <c r="F37" s="2">
        <v>2.0006351600732001E-4</v>
      </c>
      <c r="G37" s="2">
        <v>1.926155756356333E-4</v>
      </c>
      <c r="H37" s="2">
        <v>1.8542739693327775E-4</v>
      </c>
      <c r="I37" s="2">
        <v>1.7849061390484743E-4</v>
      </c>
      <c r="J37" s="2">
        <v>1.7179710374593045E-4</v>
      </c>
      <c r="K37" s="2">
        <v>1.6533898072010957E-4</v>
      </c>
    </row>
    <row r="38" spans="1:11" ht="15.6" customHeight="1" x14ac:dyDescent="0.3">
      <c r="A38" s="1">
        <v>-3.6</v>
      </c>
      <c r="B38" s="2">
        <v>1.5910859015753364E-4</v>
      </c>
      <c r="C38" s="2">
        <v>1.530985025737551E-4</v>
      </c>
      <c r="D38" s="2">
        <v>1.4730150790747228E-4</v>
      </c>
      <c r="E38" s="2">
        <v>1.4171060987581911E-4</v>
      </c>
      <c r="F38" s="2">
        <v>1.3631902044580166E-4</v>
      </c>
      <c r="G38" s="2">
        <v>1.3112015442048446E-4</v>
      </c>
      <c r="H38" s="2">
        <v>1.2610762413848639E-4</v>
      </c>
      <c r="I38" s="2">
        <v>1.2127523428535774E-4</v>
      </c>
      <c r="J38" s="2">
        <v>1.1661697681536817E-4</v>
      </c>
      <c r="K38" s="2">
        <v>1.1212702598224692E-4</v>
      </c>
    </row>
    <row r="39" spans="1:11" ht="15.6" customHeight="1" x14ac:dyDescent="0.3">
      <c r="A39" s="1">
        <v>-3.7</v>
      </c>
      <c r="B39" s="2">
        <v>1.0779973347738824E-4</v>
      </c>
      <c r="C39" s="2">
        <v>1.0362962367403117E-4</v>
      </c>
      <c r="D39" s="2">
        <v>9.9611388975916519E-5</v>
      </c>
      <c r="E39" s="2">
        <v>9.5739885268914462E-5</v>
      </c>
      <c r="F39" s="2">
        <v>9.2010127474105404E-5</v>
      </c>
      <c r="G39" s="2">
        <v>8.841728520080376E-5</v>
      </c>
      <c r="H39" s="2">
        <v>8.4956678497997659E-5</v>
      </c>
      <c r="I39" s="2">
        <v>8.1623773702686067E-5</v>
      </c>
      <c r="J39" s="2">
        <v>7.8414179383584848E-5</v>
      </c>
      <c r="K39" s="2">
        <v>7.5323642378683189E-5</v>
      </c>
    </row>
    <row r="40" spans="1:11" ht="15.6" customHeight="1" x14ac:dyDescent="0.3">
      <c r="A40" s="1">
        <v>-3.8</v>
      </c>
      <c r="B40" s="2">
        <v>7.234804392511999E-5</v>
      </c>
      <c r="C40" s="2">
        <v>6.9483395879865238E-5</v>
      </c>
      <c r="D40" s="2">
        <v>6.6725837029684654E-5</v>
      </c>
      <c r="E40" s="2">
        <v>6.4071629488874604E-5</v>
      </c>
      <c r="F40" s="2">
        <v>6.1517155183255203E-5</v>
      </c>
      <c r="G40" s="2">
        <v>5.9058912418922564E-5</v>
      </c>
      <c r="H40" s="2">
        <v>5.6693512534256526E-5</v>
      </c>
      <c r="I40" s="2">
        <v>5.4417676633699758E-5</v>
      </c>
      <c r="J40" s="2">
        <v>5.2228232401820074E-5</v>
      </c>
      <c r="K40" s="2">
        <v>5.0122110996188361E-5</v>
      </c>
    </row>
    <row r="41" spans="1:11" ht="15.6" customHeight="1" x14ac:dyDescent="0.3">
      <c r="A41" s="1">
        <v>-3.9</v>
      </c>
      <c r="B41" s="2">
        <v>4.8096344017602614E-5</v>
      </c>
      <c r="C41" s="2">
        <v>4.6148060556208756E-5</v>
      </c>
      <c r="D41" s="2">
        <v>4.4274484312070743E-5</v>
      </c>
      <c r="E41" s="2">
        <v>4.2472930788761133E-5</v>
      </c>
      <c r="F41" s="2">
        <v>4.0740804558550716E-5</v>
      </c>
      <c r="G41" s="2">
        <v>3.9075596597787565E-5</v>
      </c>
      <c r="H41" s="2">
        <v>3.747488169107341E-5</v>
      </c>
      <c r="I41" s="2">
        <v>3.5936315902853819E-5</v>
      </c>
      <c r="J41" s="2">
        <v>3.4457634115053068E-5</v>
      </c>
      <c r="K41" s="2">
        <v>3.3036647629402444E-5</v>
      </c>
    </row>
    <row r="42" spans="1:11" ht="15.6" customHeight="1" x14ac:dyDescent="0.3">
      <c r="A42" s="1">
        <v>-4</v>
      </c>
      <c r="B42" s="2">
        <v>3.1671241833119857E-5</v>
      </c>
      <c r="C42" s="2">
        <v>3.0359373926618166E-5</v>
      </c>
      <c r="D42" s="2">
        <v>2.9099070711930998E-5</v>
      </c>
      <c r="E42" s="2">
        <v>2.7888426440563852E-5</v>
      </c>
      <c r="F42" s="2">
        <v>2.6725600719492029E-5</v>
      </c>
      <c r="G42" s="2">
        <v>2.5608816474041486E-5</v>
      </c>
      <c r="H42" s="2">
        <v>2.4536357966409732E-5</v>
      </c>
      <c r="I42" s="2">
        <v>2.3506568868595562E-5</v>
      </c>
      <c r="J42" s="2">
        <v>2.251785038852539E-5</v>
      </c>
      <c r="K42" s="2">
        <v>2.1568659448180566E-5</v>
      </c>
    </row>
    <row r="43" spans="1:11" ht="15.6" customHeight="1" x14ac:dyDescent="0.3">
      <c r="A43" s="1">
        <v>-4.0999999999999996</v>
      </c>
      <c r="B43" s="2">
        <v>2.0657506912546714E-5</v>
      </c>
      <c r="C43" s="2">
        <v>1.9782955868224062E-5</v>
      </c>
      <c r="D43" s="2">
        <v>1.8943619950553297E-5</v>
      </c>
      <c r="E43" s="2">
        <v>1.8138161718130913E-5</v>
      </c>
      <c r="F43" s="2">
        <v>1.7365291073604036E-5</v>
      </c>
      <c r="G43" s="2">
        <v>1.6623763729652243E-5</v>
      </c>
      <c r="H43" s="2">
        <v>1.5912379719082196E-5</v>
      </c>
      <c r="I43" s="2">
        <v>1.522998194797788E-5</v>
      </c>
      <c r="J43" s="2">
        <v>1.457545479086704E-5</v>
      </c>
      <c r="K43" s="2">
        <v>1.3947722726881278E-5</v>
      </c>
    </row>
    <row r="44" spans="1:11" ht="15.6" customHeight="1" x14ac:dyDescent="0.3">
      <c r="A44" s="1">
        <v>-4.2</v>
      </c>
      <c r="B44" s="2">
        <v>1.3345749015906309E-5</v>
      </c>
      <c r="C44" s="2">
        <v>1.2768534413734932E-5</v>
      </c>
      <c r="D44" s="2">
        <v>1.2215115925253023E-5</v>
      </c>
      <c r="E44" s="2">
        <v>1.1684565594707379E-5</v>
      </c>
      <c r="F44" s="2">
        <v>1.1175989332120527E-5</v>
      </c>
      <c r="G44" s="2">
        <v>1.06885257749344E-5</v>
      </c>
      <c r="H44" s="2">
        <v>1.0221345183984058E-5</v>
      </c>
      <c r="I44" s="2">
        <v>9.7736483729175497E-6</v>
      </c>
      <c r="J44" s="2">
        <v>9.344665670196337E-6</v>
      </c>
      <c r="K44" s="2">
        <v>8.9336559128269895E-6</v>
      </c>
    </row>
    <row r="45" spans="1:11" ht="15.6" customHeight="1" x14ac:dyDescent="0.3">
      <c r="A45" s="1">
        <v>-4.3</v>
      </c>
      <c r="B45" s="2">
        <v>8.5399054709917942E-6</v>
      </c>
      <c r="C45" s="2">
        <v>8.1627273027630682E-6</v>
      </c>
      <c r="D45" s="2">
        <v>7.801460038101355E-6</v>
      </c>
      <c r="E45" s="2">
        <v>7.4554670913551187E-6</v>
      </c>
      <c r="F45" s="2">
        <v>7.1241358014953405E-6</v>
      </c>
      <c r="G45" s="2">
        <v>6.8068765993340439E-6</v>
      </c>
      <c r="H45" s="2">
        <v>6.503122200992807E-6</v>
      </c>
      <c r="I45" s="2">
        <v>6.2123268269015009E-6</v>
      </c>
      <c r="J45" s="2">
        <v>5.933965445624665E-6</v>
      </c>
      <c r="K45" s="2">
        <v>5.6675330418267366E-6</v>
      </c>
    </row>
    <row r="46" spans="1:11" ht="15.6" customHeight="1" x14ac:dyDescent="0.3">
      <c r="A46" s="1">
        <v>-4.4000000000000004</v>
      </c>
      <c r="B46" s="2">
        <v>5.4125439077038416E-6</v>
      </c>
      <c r="C46" s="2">
        <v>5.1685309572241284E-6</v>
      </c>
      <c r="D46" s="2">
        <v>4.9350450625332669E-6</v>
      </c>
      <c r="E46" s="2">
        <v>4.7116544118972044E-6</v>
      </c>
      <c r="F46" s="2">
        <v>4.4979438885679006E-6</v>
      </c>
      <c r="G46" s="2">
        <v>4.2935144699718588E-6</v>
      </c>
      <c r="H46" s="2">
        <v>4.0979826466363491E-6</v>
      </c>
      <c r="I46" s="2">
        <v>3.9109798602806895E-6</v>
      </c>
      <c r="J46" s="2">
        <v>3.7321519605144754E-6</v>
      </c>
      <c r="K46" s="2">
        <v>3.5611586795975462E-6</v>
      </c>
    </row>
    <row r="47" spans="1:11" ht="15.6" customHeight="1" x14ac:dyDescent="0.3">
      <c r="A47" s="1">
        <v>-4.5</v>
      </c>
      <c r="B47" s="2">
        <v>3.3976731247300535E-6</v>
      </c>
      <c r="C47" s="2">
        <v>3.2413812873533834E-6</v>
      </c>
      <c r="D47" s="2">
        <v>3.0919815689561798E-6</v>
      </c>
      <c r="E47" s="2">
        <v>2.9491843228915108E-6</v>
      </c>
      <c r="F47" s="2">
        <v>2.8127114117242095E-6</v>
      </c>
      <c r="G47" s="2">
        <v>2.6822957796388485E-6</v>
      </c>
      <c r="H47" s="2">
        <v>2.5576810394515232E-6</v>
      </c>
      <c r="I47" s="2">
        <v>2.4386210737794185E-6</v>
      </c>
      <c r="J47" s="2">
        <v>2.3248796499344084E-6</v>
      </c>
      <c r="K47" s="2">
        <v>2.2162300481175396E-6</v>
      </c>
    </row>
    <row r="48" spans="1:11" ht="15.6" customHeight="1" x14ac:dyDescent="0.3">
      <c r="A48" s="1">
        <v>-4.5999999999999996</v>
      </c>
      <c r="B48" s="2">
        <v>2.1124547025028533E-6</v>
      </c>
      <c r="C48" s="2">
        <v>2.013344854809346E-6</v>
      </c>
      <c r="D48" s="2">
        <v>1.9187002199709018E-6</v>
      </c>
      <c r="E48" s="2">
        <v>1.8283286635241601E-6</v>
      </c>
      <c r="F48" s="2">
        <v>1.7420458903446573E-6</v>
      </c>
      <c r="G48" s="2">
        <v>1.659675144371468E-6</v>
      </c>
      <c r="H48" s="2">
        <v>1.5810469189705155E-6</v>
      </c>
      <c r="I48" s="2">
        <v>1.5059986775961518E-6</v>
      </c>
      <c r="J48" s="2">
        <v>1.4343745844201329E-6</v>
      </c>
      <c r="K48" s="2">
        <v>1.3660252446061406E-6</v>
      </c>
    </row>
    <row r="49" spans="1:11" ht="15.6" customHeight="1" x14ac:dyDescent="0.3">
      <c r="A49" s="1">
        <v>-4.7</v>
      </c>
      <c r="B49" s="2">
        <v>1.3008074539172773E-6</v>
      </c>
      <c r="C49" s="2">
        <v>1.2385839573524676E-6</v>
      </c>
      <c r="D49" s="2">
        <v>1.1792232165163949E-6</v>
      </c>
      <c r="E49" s="2">
        <v>1.1225991854361709E-6</v>
      </c>
      <c r="F49" s="2">
        <v>1.0685910945459319E-6</v>
      </c>
      <c r="G49" s="2">
        <v>1.0170832425687034E-6</v>
      </c>
      <c r="H49" s="2">
        <v>9.6796479603273028E-7</v>
      </c>
      <c r="I49" s="2">
        <v>9.2112959616713766E-7</v>
      </c>
      <c r="J49" s="2">
        <v>8.764759729292021E-7</v>
      </c>
      <c r="K49" s="2">
        <v>8.339065659229098E-7</v>
      </c>
    </row>
    <row r="50" spans="1:11" ht="15.6" customHeight="1" x14ac:dyDescent="0.3">
      <c r="A50" s="1">
        <v>-4.8</v>
      </c>
      <c r="B50" s="2">
        <v>7.933281519755948E-7</v>
      </c>
      <c r="C50" s="2">
        <v>7.5465147914637197E-7</v>
      </c>
      <c r="D50" s="2">
        <v>7.1779110694689947E-7</v>
      </c>
      <c r="E50" s="2">
        <v>6.8266525256166203E-7</v>
      </c>
      <c r="F50" s="2">
        <v>6.4919564286133376E-7</v>
      </c>
      <c r="G50" s="2">
        <v>6.1730737200919715E-7</v>
      </c>
      <c r="H50" s="2">
        <v>5.8692876446664029E-7</v>
      </c>
      <c r="I50" s="2">
        <v>5.5799124320978072E-7</v>
      </c>
      <c r="J50" s="2">
        <v>5.3042920297509319E-7</v>
      </c>
      <c r="K50" s="2">
        <v>5.0417988835753554E-7</v>
      </c>
    </row>
    <row r="51" spans="1:11" ht="15.6" customHeight="1" x14ac:dyDescent="0.3">
      <c r="A51" s="1">
        <v>-4.9000000000000004</v>
      </c>
      <c r="B51" s="2">
        <v>4.7918327659031834E-7</v>
      </c>
      <c r="C51" s="2">
        <v>4.5538196484073046E-7</v>
      </c>
      <c r="D51" s="2">
        <v>4.3272106186170034E-7</v>
      </c>
      <c r="E51" s="2">
        <v>4.1114808384392853E-7</v>
      </c>
      <c r="F51" s="2">
        <v>3.9061285431832542E-7</v>
      </c>
      <c r="G51" s="2">
        <v>3.7106740796333271E-7</v>
      </c>
      <c r="H51" s="2">
        <v>3.524658981764237E-7</v>
      </c>
      <c r="I51" s="2">
        <v>3.3476450827361484E-7</v>
      </c>
      <c r="J51" s="2">
        <v>3.1792136618528084E-7</v>
      </c>
      <c r="K51" s="2">
        <v>3.0189646252084792E-7</v>
      </c>
    </row>
    <row r="52" spans="1:11" ht="15.6" customHeight="1" x14ac:dyDescent="0.3">
      <c r="A52" s="1">
        <v>-5</v>
      </c>
      <c r="B52" s="2">
        <v>2.8665157187919333E-7</v>
      </c>
      <c r="C52" s="2">
        <v>2.7215017728558205E-7</v>
      </c>
      <c r="D52" s="2">
        <v>2.5835739763997349E-7</v>
      </c>
      <c r="E52" s="2">
        <v>2.4523991806536973E-7</v>
      </c>
      <c r="F52" s="2">
        <v>2.3276592304859962E-7</v>
      </c>
      <c r="G52" s="2">
        <v>2.2090503226954324E-7</v>
      </c>
      <c r="H52" s="2">
        <v>2.0962823901837026E-7</v>
      </c>
      <c r="I52" s="2">
        <v>1.9890785110371216E-7</v>
      </c>
      <c r="J52" s="2">
        <v>1.8871743415805949E-7</v>
      </c>
      <c r="K52" s="2">
        <v>1.7903175724983393E-7</v>
      </c>
    </row>
    <row r="53" spans="1:11" ht="15.6" customHeight="1" x14ac:dyDescent="0.3">
      <c r="A53" s="1">
        <v>-5.0999999999999996</v>
      </c>
      <c r="B53" s="2">
        <v>1.6982674071475971E-7</v>
      </c>
      <c r="C53" s="2">
        <v>1.6107940612213786E-7</v>
      </c>
      <c r="D53" s="2">
        <v>1.5276782829456663E-7</v>
      </c>
      <c r="E53" s="2">
        <v>1.4487108930250814E-7</v>
      </c>
      <c r="F53" s="2">
        <v>1.3736923435784142E-7</v>
      </c>
      <c r="G53" s="2">
        <v>1.302432295332017E-7</v>
      </c>
      <c r="H53" s="2">
        <v>1.2347492123651684E-7</v>
      </c>
      <c r="I53" s="2">
        <v>1.1704699737263156E-7</v>
      </c>
      <c r="J53" s="2">
        <v>1.1094295012634607E-7</v>
      </c>
      <c r="K53" s="2">
        <v>1.0514704030354075E-7</v>
      </c>
    </row>
    <row r="54" spans="1:11" ht="15.6" customHeight="1" x14ac:dyDescent="0.3">
      <c r="A54" s="1">
        <v>-5.2</v>
      </c>
      <c r="B54" s="2">
        <v>9.9644263169334635E-8</v>
      </c>
      <c r="C54" s="2">
        <v>9.4420315724429586E-8</v>
      </c>
      <c r="D54" s="2">
        <v>8.9461565362907436E-8</v>
      </c>
      <c r="E54" s="2">
        <v>8.4755019856828218E-8</v>
      </c>
      <c r="F54" s="2">
        <v>8.0288298614958671E-8</v>
      </c>
      <c r="G54" s="2">
        <v>7.6049605164887013E-8</v>
      </c>
      <c r="H54" s="2">
        <v>7.2027700809659549E-8</v>
      </c>
      <c r="I54" s="2">
        <v>6.8211879411861883E-8</v>
      </c>
      <c r="J54" s="2">
        <v>6.4591943259824887E-8</v>
      </c>
      <c r="K54" s="2">
        <v>6.1158179972305823E-8</v>
      </c>
    </row>
    <row r="55" spans="1:11" ht="15.6" customHeight="1" x14ac:dyDescent="0.3">
      <c r="A55" s="1">
        <v>-5.3</v>
      </c>
      <c r="B55" s="2">
        <v>5.7901340399645781E-8</v>
      </c>
      <c r="C55" s="2">
        <v>5.4812617480956494E-8</v>
      </c>
      <c r="D55" s="2">
        <v>5.1883626018424386E-8</v>
      </c>
      <c r="E55" s="2">
        <v>4.9106383331285176E-8</v>
      </c>
      <c r="F55" s="2">
        <v>4.6473290753441162E-8</v>
      </c>
      <c r="G55" s="2">
        <v>4.3977115940058841E-8</v>
      </c>
      <c r="H55" s="2">
        <v>4.1610975949819783E-8</v>
      </c>
      <c r="I55" s="2">
        <v>3.9368321070759E-8</v>
      </c>
      <c r="J55" s="2">
        <v>3.7242919358871027E-8</v>
      </c>
      <c r="K55" s="2">
        <v>3.5228841859842901E-8</v>
      </c>
    </row>
    <row r="56" spans="1:11" ht="15.6" customHeight="1" x14ac:dyDescent="0.3">
      <c r="A56" s="1">
        <v>-5.4</v>
      </c>
      <c r="B56" s="2">
        <v>3.3320448485428455E-8</v>
      </c>
      <c r="C56" s="2">
        <v>3.1512374517082173E-8</v>
      </c>
      <c r="D56" s="2">
        <v>2.9799517710536272E-8</v>
      </c>
      <c r="E56" s="2">
        <v>2.8177025976039717E-8</v>
      </c>
      <c r="F56" s="2">
        <v>2.6640285609967104E-8</v>
      </c>
      <c r="G56" s="2">
        <v>2.518491005446105E-8</v>
      </c>
      <c r="H56" s="2">
        <v>2.3806729162700347E-8</v>
      </c>
      <c r="I56" s="2">
        <v>2.2501778948268374E-8</v>
      </c>
      <c r="J56" s="2">
        <v>2.1266291797959025E-8</v>
      </c>
      <c r="K56" s="2">
        <v>2.0096687128176401E-8</v>
      </c>
    </row>
    <row r="57" spans="1:11" ht="15.6" customHeight="1" x14ac:dyDescent="0.3">
      <c r="A57" s="1">
        <v>-5.5</v>
      </c>
      <c r="B57" s="2">
        <v>1.8989562465887691E-8</v>
      </c>
      <c r="C57" s="2">
        <v>1.7941684935847089E-8</v>
      </c>
      <c r="D57" s="2">
        <v>1.6949983136550837E-8</v>
      </c>
      <c r="E57" s="2">
        <v>1.6011539388090859E-8</v>
      </c>
      <c r="F57" s="2">
        <v>1.5123582335760902E-8</v>
      </c>
      <c r="G57" s="2">
        <v>1.4283479893922716E-8</v>
      </c>
      <c r="H57" s="2">
        <v>1.348873251527841E-8</v>
      </c>
      <c r="I57" s="2">
        <v>1.2736966771299871E-8</v>
      </c>
      <c r="J57" s="2">
        <v>1.2025929230154906E-8</v>
      </c>
      <c r="K57" s="2">
        <v>1.1353480619032137E-8</v>
      </c>
    </row>
    <row r="58" spans="1:11" ht="15.6" customHeight="1" x14ac:dyDescent="0.3">
      <c r="A58" s="1">
        <v>-5.6</v>
      </c>
      <c r="B58" s="2">
        <v>1.0717590258310892E-8</v>
      </c>
      <c r="C58" s="2">
        <v>1.0116330755541389E-8</v>
      </c>
      <c r="D58" s="2">
        <v>9.5478729477042997E-9</v>
      </c>
      <c r="E58" s="2">
        <v>9.0104810806990544E-9</v>
      </c>
      <c r="F58" s="2">
        <v>8.5025082154750559E-9</v>
      </c>
      <c r="G58" s="2">
        <v>8.0223918506635021E-9</v>
      </c>
      <c r="H58" s="2">
        <v>7.5686497519977386E-9</v>
      </c>
      <c r="I58" s="2">
        <v>7.1398759792183625E-9</v>
      </c>
      <c r="J58" s="2">
        <v>6.7347371015574977E-9</v>
      </c>
      <c r="K58" s="2">
        <v>6.3519685932719614E-9</v>
      </c>
    </row>
    <row r="59" spans="1:11" ht="15.6" customHeight="1" x14ac:dyDescent="0.3">
      <c r="A59" s="1">
        <v>-5.7</v>
      </c>
      <c r="B59" s="2">
        <v>5.9903714010635288E-9</v>
      </c>
      <c r="C59" s="2">
        <v>5.6488086755709478E-9</v>
      </c>
      <c r="D59" s="2">
        <v>5.3262026594555075E-9</v>
      </c>
      <c r="E59" s="2">
        <v>5.0215317249245118E-9</v>
      </c>
      <c r="F59" s="2">
        <v>4.7338275538455859E-9</v>
      </c>
      <c r="G59" s="2">
        <v>4.4621724539016125E-9</v>
      </c>
      <c r="H59" s="2">
        <v>4.2056968045220242E-9</v>
      </c>
      <c r="I59" s="2">
        <v>3.9635766265976243E-9</v>
      </c>
      <c r="J59" s="2">
        <v>3.7350312702497388E-9</v>
      </c>
      <c r="K59" s="2">
        <v>3.5193212151746178E-9</v>
      </c>
    </row>
    <row r="60" spans="1:11" ht="15.6" customHeight="1" x14ac:dyDescent="0.3">
      <c r="A60" s="1">
        <v>-5.8</v>
      </c>
      <c r="B60" s="2">
        <v>3.31574597832616E-9</v>
      </c>
      <c r="C60" s="2">
        <v>3.1236421239300196E-9</v>
      </c>
      <c r="D60" s="2">
        <v>2.9423813710443788E-9</v>
      </c>
      <c r="E60" s="2">
        <v>2.7713687940946287E-9</v>
      </c>
      <c r="F60" s="2">
        <v>2.6100411120129109E-9</v>
      </c>
      <c r="G60" s="2">
        <v>2.4578650618080322E-9</v>
      </c>
      <c r="H60" s="2">
        <v>2.3143358525785664E-9</v>
      </c>
      <c r="I60" s="2">
        <v>2.1789756961605545E-9</v>
      </c>
      <c r="J60" s="2">
        <v>2.0513324107725904E-9</v>
      </c>
      <c r="K60" s="2">
        <v>1.9309780941853096E-9</v>
      </c>
    </row>
    <row r="61" spans="1:11" ht="15.6" customHeight="1" x14ac:dyDescent="0.3">
      <c r="A61" s="1">
        <v>-5.9</v>
      </c>
      <c r="B61" s="2">
        <v>1.8175078630994233E-9</v>
      </c>
      <c r="C61" s="2">
        <v>1.710538655566997E-9</v>
      </c>
      <c r="D61" s="2">
        <v>1.6097080934342413E-9</v>
      </c>
      <c r="E61" s="2">
        <v>1.5146734019226371E-9</v>
      </c>
      <c r="F61" s="2">
        <v>1.4251103835965547E-9</v>
      </c>
      <c r="G61" s="2">
        <v>1.3407124440918655E-9</v>
      </c>
      <c r="H61" s="2">
        <v>1.2611896671010889E-9</v>
      </c>
      <c r="I61" s="2">
        <v>1.1862679362257163E-9</v>
      </c>
      <c r="J61" s="2">
        <v>1.1156881014171592E-9</v>
      </c>
      <c r="K61" s="2">
        <v>1.0492051878331485E-9</v>
      </c>
    </row>
    <row r="62" spans="1:11" ht="15.6" customHeight="1" x14ac:dyDescent="0.3">
      <c r="A62" s="1">
        <v>-6</v>
      </c>
      <c r="B62" s="2">
        <v>9.8658764503769437E-10</v>
      </c>
      <c r="C62" s="2">
        <v>9.2761663456910813E-10</v>
      </c>
      <c r="D62" s="2">
        <v>8.7208535399297091E-10</v>
      </c>
      <c r="E62" s="2">
        <v>8.1979839564512631E-10</v>
      </c>
      <c r="F62" s="2">
        <v>7.7057113835424266E-10</v>
      </c>
      <c r="G62" s="2">
        <v>7.2422917051376045E-10</v>
      </c>
      <c r="H62" s="2">
        <v>6.8060774295041392E-10</v>
      </c>
      <c r="I62" s="2">
        <v>6.3955125010966266E-10</v>
      </c>
      <c r="J62" s="2">
        <v>6.009127381488385E-10</v>
      </c>
      <c r="K62" s="2">
        <v>5.6455343859580259E-10</v>
      </c>
    </row>
    <row r="63" spans="1:11" ht="15.6" customHeight="1" x14ac:dyDescent="0.3">
      <c r="A63" s="1">
        <v>-6.1</v>
      </c>
      <c r="B63" s="2">
        <v>5.3034232629488091E-10</v>
      </c>
      <c r="C63" s="2">
        <v>4.9815570042312515E-10</v>
      </c>
      <c r="D63" s="2">
        <v>4.6787678741816128E-10</v>
      </c>
      <c r="E63" s="2">
        <v>4.3939536471467023E-10</v>
      </c>
      <c r="F63" s="2">
        <v>4.1260740423967616E-10</v>
      </c>
      <c r="G63" s="2">
        <v>3.874147346675662E-10</v>
      </c>
      <c r="H63" s="2">
        <v>3.6372472148406965E-10</v>
      </c>
      <c r="I63" s="2">
        <v>3.414499639547374E-10</v>
      </c>
      <c r="J63" s="2">
        <v>3.2050800813734217E-10</v>
      </c>
      <c r="K63" s="2">
        <v>3.0082107511968392E-10</v>
      </c>
    </row>
    <row r="64" spans="1:11" ht="15.6" customHeight="1" x14ac:dyDescent="0.3">
      <c r="A64" s="1">
        <v>-6.2</v>
      </c>
      <c r="B64" s="2">
        <v>2.8231580370432672E-10</v>
      </c>
      <c r="C64" s="2">
        <v>2.6492300679993979E-10</v>
      </c>
      <c r="D64" s="2">
        <v>2.4857744081530117E-10</v>
      </c>
      <c r="E64" s="2">
        <v>2.3321758738675096E-10</v>
      </c>
      <c r="F64" s="2">
        <v>2.1878544680290263E-10</v>
      </c>
      <c r="G64" s="2">
        <v>2.0522634252189383E-10</v>
      </c>
      <c r="H64" s="2">
        <v>1.9248873620654981E-10</v>
      </c>
      <c r="I64" s="2">
        <v>1.8052405273134062E-10</v>
      </c>
      <c r="J64" s="2">
        <v>1.6928651464230384E-10</v>
      </c>
      <c r="K64" s="2">
        <v>1.5873298557698677E-10</v>
      </c>
    </row>
    <row r="65" spans="1:11" ht="15.6" customHeight="1" x14ac:dyDescent="0.3">
      <c r="A65" s="1">
        <v>-6.3</v>
      </c>
      <c r="B65" s="2">
        <v>1.4882282217623075E-10</v>
      </c>
      <c r="C65" s="2">
        <v>1.3951773404306775E-10</v>
      </c>
      <c r="D65" s="2">
        <v>1.307816513264243E-10</v>
      </c>
      <c r="E65" s="2">
        <v>1.2258059952863215E-10</v>
      </c>
      <c r="F65" s="2">
        <v>1.1488258115602969E-10</v>
      </c>
      <c r="G65" s="2">
        <v>1.0765746385121631E-10</v>
      </c>
      <c r="H65" s="2">
        <v>1.0087687466392952E-10</v>
      </c>
      <c r="I65" s="2">
        <v>9.451410013494978E-11</v>
      </c>
      <c r="J65" s="2">
        <v>8.8543991884077257E-11</v>
      </c>
      <c r="K65" s="2">
        <v>8.294287740902131E-11</v>
      </c>
    </row>
    <row r="66" spans="1:11" ht="15.6" customHeight="1" x14ac:dyDescent="0.3">
      <c r="A66" s="1">
        <v>-6.4</v>
      </c>
      <c r="B66" s="2">
        <v>7.7688475817097679E-11</v>
      </c>
      <c r="C66" s="2">
        <v>7.2759818225903168E-11</v>
      </c>
      <c r="D66" s="2">
        <v>6.8137172582733819E-11</v>
      </c>
      <c r="E66" s="2">
        <v>6.3801972665446372E-11</v>
      </c>
      <c r="F66" s="2">
        <v>5.9736751039730348E-11</v>
      </c>
      <c r="G66" s="2">
        <v>5.5925075759426444E-11</v>
      </c>
      <c r="H66" s="2">
        <v>5.2351490607639685E-11</v>
      </c>
      <c r="I66" s="2">
        <v>4.9001458686909315E-11</v>
      </c>
      <c r="J66" s="2">
        <v>4.5861309176724937E-11</v>
      </c>
      <c r="K66" s="2">
        <v>4.2918187086179469E-11</v>
      </c>
    </row>
    <row r="67" spans="1:11" ht="15.6" customHeight="1" x14ac:dyDescent="0.3">
      <c r="A67" s="1">
        <v>-6.5</v>
      </c>
      <c r="B67" s="2">
        <v>4.0160005838590881E-11</v>
      </c>
      <c r="C67" s="2">
        <v>3.7575402533488245E-11</v>
      </c>
      <c r="D67" s="2">
        <v>3.5153695739517255E-11</v>
      </c>
      <c r="E67" s="2">
        <v>3.288484567954243E-11</v>
      </c>
      <c r="F67" s="2">
        <v>3.0759416676564669E-11</v>
      </c>
      <c r="G67" s="2">
        <v>2.8768541736043093E-11</v>
      </c>
      <c r="H67" s="2">
        <v>2.6903889146820091E-11</v>
      </c>
      <c r="I67" s="2">
        <v>2.515763098911861E-11</v>
      </c>
      <c r="J67" s="2">
        <v>2.3522413444041697E-11</v>
      </c>
      <c r="K67" s="2">
        <v>2.1991328804642468E-11</v>
      </c>
    </row>
    <row r="68" spans="1:11" ht="15.6" customHeight="1" x14ac:dyDescent="0.3">
      <c r="A68" s="1">
        <v>-6.6</v>
      </c>
      <c r="B68" s="2">
        <v>2.0557889093995238E-11</v>
      </c>
      <c r="C68" s="2">
        <v>1.9216001200774998E-11</v>
      </c>
      <c r="D68" s="2">
        <v>1.7959943447673099E-11</v>
      </c>
      <c r="E68" s="2">
        <v>1.6784343512543124E-11</v>
      </c>
      <c r="F68" s="2">
        <v>1.5684157626499455E-11</v>
      </c>
      <c r="G68" s="2">
        <v>1.4654650977302867E-11</v>
      </c>
      <c r="H68" s="2">
        <v>1.3691379250250249E-11</v>
      </c>
      <c r="I68" s="2">
        <v>1.2790171242479428E-11</v>
      </c>
      <c r="J68" s="2">
        <v>1.1947112490090924E-11</v>
      </c>
      <c r="K68" s="2">
        <v>1.1158529850799319E-11</v>
      </c>
    </row>
    <row r="69" spans="1:11" ht="15.6" customHeight="1" x14ac:dyDescent="0.3">
      <c r="A69" s="1">
        <v>-6.7</v>
      </c>
      <c r="B69" s="2">
        <v>1.0420976987965154E-11</v>
      </c>
      <c r="C69" s="2">
        <v>9.7312207048267865E-12</v>
      </c>
      <c r="D69" s="2">
        <v>9.0862280805653122E-12</v>
      </c>
      <c r="E69" s="2">
        <v>8.4831543625019799E-12</v>
      </c>
      <c r="F69" s="2">
        <v>7.9193315712483834E-12</v>
      </c>
      <c r="G69" s="2">
        <v>7.3922577780177942E-12</v>
      </c>
      <c r="H69" s="2">
        <v>6.8995870155696668E-12</v>
      </c>
      <c r="I69" s="2">
        <v>6.4391197863958419E-12</v>
      </c>
      <c r="J69" s="2">
        <v>6.0087941337849689E-12</v>
      </c>
      <c r="K69" s="2">
        <v>5.6066772433156109E-12</v>
      </c>
    </row>
    <row r="70" spans="1:11" ht="15.6" customHeight="1" x14ac:dyDescent="0.3">
      <c r="A70" s="1">
        <v>-6.8</v>
      </c>
      <c r="B70" s="2">
        <v>5.2309575441445819E-12</v>
      </c>
      <c r="C70" s="2">
        <v>4.8799372811693145E-12</v>
      </c>
      <c r="D70" s="2">
        <v>4.5520255307680259E-12</v>
      </c>
      <c r="E70" s="2">
        <v>4.2457316343544002E-12</v>
      </c>
      <c r="F70" s="2">
        <v>3.9596590254358599E-12</v>
      </c>
      <c r="G70" s="2">
        <v>3.6924994272355896E-12</v>
      </c>
      <c r="H70" s="2">
        <v>3.443027399236992E-12</v>
      </c>
      <c r="I70" s="2">
        <v>3.2100952122345581E-12</v>
      </c>
      <c r="J70" s="2">
        <v>2.9926280326350346E-12</v>
      </c>
      <c r="K70" s="2">
        <v>2.7896193978476442E-12</v>
      </c>
    </row>
    <row r="71" spans="1:11" ht="15.6" customHeight="1" x14ac:dyDescent="0.3">
      <c r="A71" s="1">
        <v>-6.9</v>
      </c>
      <c r="B71" s="2">
        <v>2.600126965638173E-12</v>
      </c>
      <c r="C71" s="2">
        <v>2.4232685212989682E-12</v>
      </c>
      <c r="D71" s="2">
        <v>2.2582182274116901E-12</v>
      </c>
      <c r="E71" s="2">
        <v>2.1042031018518312E-12</v>
      </c>
      <c r="F71" s="2">
        <v>1.9604997105092576E-12</v>
      </c>
      <c r="G71" s="2">
        <v>1.8264310619769607E-12</v>
      </c>
      <c r="H71" s="2">
        <v>1.7013636921956778E-12</v>
      </c>
      <c r="I71" s="2">
        <v>1.5847049277360595E-12</v>
      </c>
      <c r="J71" s="2">
        <v>1.475900317055534E-12</v>
      </c>
      <c r="K71" s="2">
        <v>1.374431219685123E-12</v>
      </c>
    </row>
    <row r="72" spans="1:11" ht="15.6" customHeight="1" x14ac:dyDescent="0.3">
      <c r="A72" s="1">
        <v>-7</v>
      </c>
      <c r="B72" s="2">
        <v>1.2798125438858352E-12</v>
      </c>
      <c r="C72" s="2">
        <v>1.191590623864496E-12</v>
      </c>
      <c r="D72" s="2">
        <v>1.1093412281591432E-12</v>
      </c>
      <c r="E72" s="2">
        <v>1.0326676912942681E-12</v>
      </c>
      <c r="F72" s="2">
        <v>9.6119916126893644E-13</v>
      </c>
      <c r="G72" s="2">
        <v>8.9458895587699075E-13</v>
      </c>
      <c r="H72" s="2">
        <v>8.3251302127026714E-13</v>
      </c>
      <c r="I72" s="2">
        <v>7.7466848656364549E-13</v>
      </c>
      <c r="J72" s="2">
        <v>7.2077230864674662E-13</v>
      </c>
      <c r="K72" s="2">
        <v>6.7056000171186181E-13</v>
      </c>
    </row>
    <row r="73" spans="1:11" ht="15.6" customHeight="1" x14ac:dyDescent="0.3">
      <c r="A73" s="1">
        <v>-7.1</v>
      </c>
      <c r="B73" s="2">
        <v>6.2378444633315847E-13</v>
      </c>
      <c r="C73" s="2">
        <v>5.8021477323832616E-13</v>
      </c>
      <c r="D73" s="2">
        <v>5.3963531720292349E-13</v>
      </c>
      <c r="E73" s="2">
        <v>5.01844636769643E-13</v>
      </c>
      <c r="F73" s="2">
        <v>4.6665459575131812E-13</v>
      </c>
      <c r="G73" s="2">
        <v>4.3388950271780797E-13</v>
      </c>
      <c r="H73" s="2">
        <v>4.0338530489475749E-13</v>
      </c>
      <c r="I73" s="2">
        <v>3.749888331162289E-13</v>
      </c>
      <c r="J73" s="2">
        <v>3.4855709467523925E-13</v>
      </c>
      <c r="K73" s="2">
        <v>3.239566111061337E-13</v>
      </c>
    </row>
    <row r="74" spans="1:11" ht="15.6" customHeight="1" x14ac:dyDescent="0.3">
      <c r="A74" s="1">
        <v>-7.2</v>
      </c>
      <c r="B74" s="2">
        <v>3.0106279811174208E-13</v>
      </c>
      <c r="C74" s="2">
        <v>2.7975938501664175E-13</v>
      </c>
      <c r="D74" s="2">
        <v>2.5993787128636283E-13</v>
      </c>
      <c r="E74" s="2">
        <v>2.4149701780166724E-13</v>
      </c>
      <c r="F74" s="2">
        <v>2.2434237071735686E-13</v>
      </c>
      <c r="G74" s="2">
        <v>2.0838581586720541E-13</v>
      </c>
      <c r="H74" s="2">
        <v>1.9354516180096395E-13</v>
      </c>
      <c r="I74" s="2">
        <v>1.7974374965621441E-13</v>
      </c>
      <c r="J74" s="2">
        <v>1.6691008817792726E-13</v>
      </c>
      <c r="K74" s="2">
        <v>1.5497751230191906E-13</v>
      </c>
    </row>
    <row r="75" spans="1:11" ht="15.6" customHeight="1" x14ac:dyDescent="0.3">
      <c r="A75" s="1">
        <v>-7.3</v>
      </c>
      <c r="B75" s="2">
        <v>1.4388386381575811E-13</v>
      </c>
      <c r="C75" s="2">
        <v>1.3357119270204641E-13</v>
      </c>
      <c r="D75" s="2">
        <v>1.2398547785503122E-13</v>
      </c>
      <c r="E75" s="2">
        <v>1.1507636594229061E-13</v>
      </c>
      <c r="F75" s="2">
        <v>1.0679692725922922E-13</v>
      </c>
      <c r="G75" s="2">
        <v>9.910342749547505E-14</v>
      </c>
      <c r="H75" s="2">
        <v>9.1955114399400784E-14</v>
      </c>
      <c r="I75" s="2">
        <v>8.531401838998023E-14</v>
      </c>
      <c r="J75" s="2">
        <v>7.9144766224431765E-14</v>
      </c>
      <c r="K75" s="2">
        <v>7.3414406885716365E-14</v>
      </c>
    </row>
    <row r="76" spans="1:11" ht="15.6" customHeight="1" x14ac:dyDescent="0.3">
      <c r="A76" s="1">
        <v>-7.4</v>
      </c>
      <c r="B76" s="2">
        <v>6.8092248906200181E-14</v>
      </c>
      <c r="C76" s="2">
        <v>6.3149708392860925E-14</v>
      </c>
      <c r="D76" s="2">
        <v>5.8560167065484915E-14</v>
      </c>
      <c r="E76" s="2">
        <v>5.4298839662551647E-14</v>
      </c>
      <c r="F76" s="2">
        <v>5.0342650110128838E-14</v>
      </c>
      <c r="G76" s="2">
        <v>4.6670115887190293E-14</v>
      </c>
      <c r="H76" s="2">
        <v>4.326124005658103E-14</v>
      </c>
      <c r="I76" s="2">
        <v>4.0097410464394589E-14</v>
      </c>
      <c r="J76" s="2">
        <v>3.7161305642054757E-14</v>
      </c>
      <c r="K76" s="2">
        <v>3.4436806974937337E-14</v>
      </c>
    </row>
    <row r="77" spans="1:11" ht="15.6" customHeight="1" x14ac:dyDescent="0.3">
      <c r="A77" s="1">
        <v>-7.5</v>
      </c>
      <c r="B77" s="2">
        <v>3.190891672910885E-14</v>
      </c>
      <c r="C77" s="2">
        <v>2.956368155375885E-14</v>
      </c>
      <c r="D77" s="2">
        <v>2.7388121101301234E-14</v>
      </c>
      <c r="E77" s="2">
        <v>2.5370161429998357E-14</v>
      </c>
      <c r="F77" s="2">
        <v>2.3498572875411047E-14</v>
      </c>
      <c r="G77" s="2">
        <v>2.176291209708573E-14</v>
      </c>
      <c r="H77" s="2">
        <v>2.0153468025753193E-14</v>
      </c>
      <c r="I77" s="2">
        <v>1.866121145397425E-14</v>
      </c>
      <c r="J77" s="2">
        <v>1.727774802974072E-14</v>
      </c>
      <c r="K77" s="2">
        <v>1.5995274428053049E-14</v>
      </c>
    </row>
    <row r="78" spans="1:11" ht="15.6" customHeight="1" x14ac:dyDescent="0.3">
      <c r="A78" s="1">
        <v>-7.6</v>
      </c>
      <c r="B78" s="2">
        <v>1.4806537490048066E-14</v>
      </c>
      <c r="C78" s="2">
        <v>1.3704796132869395E-14</v>
      </c>
      <c r="D78" s="2">
        <v>1.2683785846242784E-14</v>
      </c>
      <c r="E78" s="2">
        <v>1.1737685603671561E-14</v>
      </c>
      <c r="F78" s="2">
        <v>1.0861087027368995E-14</v>
      </c>
      <c r="G78" s="2">
        <v>1.004896565652633E-14</v>
      </c>
      <c r="H78" s="2">
        <v>9.2966541783399512E-15</v>
      </c>
      <c r="I78" s="2">
        <v>8.5998174904086274E-15</v>
      </c>
      <c r="J78" s="2">
        <v>7.9544294717214565E-15</v>
      </c>
      <c r="K78" s="2">
        <v>7.3567513475092151E-15</v>
      </c>
    </row>
    <row r="79" spans="1:11" ht="15.6" customHeight="1" x14ac:dyDescent="0.3">
      <c r="A79" s="1">
        <v>-7.7</v>
      </c>
      <c r="B79" s="2">
        <v>6.8033115407738988E-15</v>
      </c>
      <c r="C79" s="2">
        <v>6.2908869103637151E-15</v>
      </c>
      <c r="D79" s="2">
        <v>5.8164852820615452E-15</v>
      </c>
      <c r="E79" s="2">
        <v>5.3773291853340127E-15</v>
      </c>
      <c r="F79" s="2">
        <v>4.9708407141619079E-15</v>
      </c>
      <c r="G79" s="2">
        <v>4.5946274357785631E-15</v>
      </c>
      <c r="H79" s="2">
        <v>4.2464692761969251E-15</v>
      </c>
      <c r="I79" s="2">
        <v>3.9243063161315452E-15</v>
      </c>
      <c r="J79" s="2">
        <v>3.6262274353410059E-15</v>
      </c>
      <c r="K79" s="2">
        <v>3.3504597475483292E-15</v>
      </c>
    </row>
    <row r="80" spans="1:11" ht="15.6" customHeight="1" x14ac:dyDescent="0.3">
      <c r="A80" s="1">
        <v>-7.8</v>
      </c>
      <c r="B80" s="2">
        <v>3.0953587719586676E-15</v>
      </c>
      <c r="C80" s="2">
        <v>2.8593992910041608E-15</v>
      </c>
      <c r="D80" s="2">
        <v>2.6411668473189364E-15</v>
      </c>
      <c r="E80" s="2">
        <v>2.4393498361014507E-15</v>
      </c>
      <c r="F80" s="2">
        <v>2.2527321519661315E-15</v>
      </c>
      <c r="G80" s="2">
        <v>2.0801863521393894E-15</v>
      </c>
      <c r="H80" s="2">
        <v>1.9206673004260675E-15</v>
      </c>
      <c r="I80" s="2">
        <v>1.7732062587739448E-15</v>
      </c>
      <c r="J80" s="2">
        <v>1.6369053955067785E-15</v>
      </c>
      <c r="K80" s="2">
        <v>1.5109326813913704E-15</v>
      </c>
    </row>
    <row r="81" spans="1:11" ht="15.6" customHeight="1" x14ac:dyDescent="0.3">
      <c r="A81" s="1">
        <v>-7.9</v>
      </c>
      <c r="B81" s="2">
        <v>1.3945171466592604E-15</v>
      </c>
      <c r="C81" s="2">
        <v>1.2869444739301265E-15</v>
      </c>
      <c r="D81" s="2">
        <v>1.1875529036880496E-15</v>
      </c>
      <c r="E81" s="2">
        <v>1.0957294305532371E-15</v>
      </c>
      <c r="F81" s="2">
        <v>1.0109062700763252E-15</v>
      </c>
      <c r="G81" s="2">
        <v>9.3255757716812065E-16</v>
      </c>
      <c r="H81" s="2">
        <v>8.6019639857077614E-16</v>
      </c>
      <c r="I81" s="2">
        <v>7.9337184298238536E-16</v>
      </c>
      <c r="J81" s="2">
        <v>7.3166645357248417E-16</v>
      </c>
      <c r="K81" s="2">
        <v>6.7469376867535249E-16</v>
      </c>
    </row>
    <row r="82" spans="1:11" ht="15.6" customHeight="1" x14ac:dyDescent="0.3">
      <c r="A82" s="1">
        <v>-8</v>
      </c>
      <c r="B82" s="2">
        <v>6.2209605742717375E-16</v>
      </c>
      <c r="C82" s="2">
        <v>5.7354221802580492E-16</v>
      </c>
      <c r="D82" s="2">
        <v>5.2872582714311753E-16</v>
      </c>
      <c r="E82" s="2">
        <v>4.8736332981363209E-16</v>
      </c>
      <c r="F82" s="2">
        <v>4.4919235986269065E-16</v>
      </c>
      <c r="G82" s="2">
        <v>4.1397018162731214E-16</v>
      </c>
      <c r="H82" s="2">
        <v>3.8147224436527843E-16</v>
      </c>
      <c r="I82" s="2">
        <v>3.5149084134705214E-16</v>
      </c>
      <c r="J82" s="2">
        <v>3.238338661832262E-16</v>
      </c>
      <c r="K82" s="2">
        <v>2.9832365946002389E-16</v>
      </c>
    </row>
    <row r="83" spans="1:11" ht="15.6" customHeight="1" x14ac:dyDescent="0.3">
      <c r="A83" s="1">
        <v>-8.1</v>
      </c>
      <c r="B83" s="2">
        <v>2.7479593923982202E-16</v>
      </c>
      <c r="C83" s="2">
        <v>2.530988094347696E-16</v>
      </c>
      <c r="D83" s="2">
        <v>2.3309184048183089E-16</v>
      </c>
      <c r="E83" s="2">
        <v>2.1464521713883512E-16</v>
      </c>
      <c r="F83" s="2">
        <v>1.9763894858550121E-16</v>
      </c>
      <c r="G83" s="2">
        <v>1.8196213635266082E-16</v>
      </c>
      <c r="H83" s="2">
        <v>1.6751229591869116E-16</v>
      </c>
      <c r="I83" s="2">
        <v>1.541947281060881E-16</v>
      </c>
      <c r="J83" s="2">
        <v>1.4192193668483605E-16</v>
      </c>
      <c r="K83" s="2">
        <v>1.3061308884366437E-16</v>
      </c>
    </row>
    <row r="84" spans="1:11" ht="15.6" customHeight="1" x14ac:dyDescent="0.3">
      <c r="A84" s="1">
        <v>-8.1999999999999993</v>
      </c>
      <c r="B84" s="2">
        <v>1.2019351542735733E-16</v>
      </c>
      <c r="C84" s="2">
        <v>1.105942480585958E-16</v>
      </c>
      <c r="D84" s="2">
        <v>1.0175159046794566E-16</v>
      </c>
      <c r="E84" s="2">
        <v>9.3606721546316819E-17</v>
      </c>
      <c r="F84" s="2">
        <v>8.6105327811629638E-17</v>
      </c>
      <c r="G84" s="2">
        <v>7.9197263146424757E-17</v>
      </c>
      <c r="H84" s="2">
        <v>7.2836233816554954E-17</v>
      </c>
      <c r="I84" s="2">
        <v>6.6979506923731632E-17</v>
      </c>
      <c r="J84" s="2">
        <v>6.1587640577329369E-17</v>
      </c>
      <c r="K84" s="2">
        <v>5.6624234194083821E-17</v>
      </c>
    </row>
    <row r="85" spans="1:11" ht="15.6" customHeight="1" x14ac:dyDescent="0.3">
      <c r="A85" s="1">
        <v>-8.3000000000000007</v>
      </c>
      <c r="B85" s="2">
        <v>5.2055697448902459E-17</v>
      </c>
      <c r="C85" s="2">
        <v>4.7851036506478441E-17</v>
      </c>
      <c r="D85" s="2">
        <v>4.3981656262323418E-17</v>
      </c>
      <c r="E85" s="2">
        <v>4.0421177413769802E-17</v>
      </c>
      <c r="F85" s="2">
        <v>3.7145267266886843E-17</v>
      </c>
      <c r="G85" s="2">
        <v>3.4131483264580719E-17</v>
      </c>
      <c r="H85" s="2">
        <v>3.1359128294842026E-17</v>
      </c>
      <c r="I85" s="2">
        <v>2.8809116906507775E-17</v>
      </c>
      <c r="J85" s="2">
        <v>2.6463851623481184E-17</v>
      </c>
      <c r="K85" s="2">
        <v>2.4307108607318026E-17</v>
      </c>
    </row>
    <row r="86" spans="1:11" ht="15.6" customHeight="1" x14ac:dyDescent="0.3">
      <c r="A86" s="1">
        <v>-8.4</v>
      </c>
      <c r="B86" s="2">
        <v>2.2323931972880316E-17</v>
      </c>
      <c r="C86" s="2">
        <v>2.0500536112598348E-17</v>
      </c>
      <c r="D86" s="2">
        <v>1.8824215432074432E-17</v>
      </c>
      <c r="E86" s="2">
        <v>1.7283260943560075E-17</v>
      </c>
      <c r="F86" s="2">
        <v>1.5866883204482682E-17</v>
      </c>
      <c r="G86" s="2">
        <v>1.4565141125909096E-17</v>
      </c>
      <c r="H86" s="2">
        <v>1.3368876210822369E-17</v>
      </c>
      <c r="I86" s="2">
        <v>1.2269651814536468E-17</v>
      </c>
      <c r="J86" s="2">
        <v>1.1259697049689926E-17</v>
      </c>
      <c r="K86" s="2">
        <v>1.0331854986168564E-17</v>
      </c>
    </row>
    <row r="87" spans="1:11" ht="15.6" customHeight="1" x14ac:dyDescent="0.3">
      <c r="A87" s="1">
        <v>-8.5</v>
      </c>
      <c r="B87" s="2">
        <v>9.4795348222032468E-18</v>
      </c>
      <c r="C87" s="2">
        <v>8.696667726896026E-18</v>
      </c>
      <c r="D87" s="2">
        <v>7.9776660766831979E-18</v>
      </c>
      <c r="E87" s="2">
        <v>7.3173858288795189E-18</v>
      </c>
      <c r="F87" s="2">
        <v>6.7110917945710682E-18</v>
      </c>
      <c r="G87" s="2">
        <v>6.1544255908503957E-18</v>
      </c>
      <c r="H87" s="2">
        <v>5.643376068815505E-18</v>
      </c>
      <c r="I87" s="2">
        <v>5.1742520289716469E-18</v>
      </c>
      <c r="J87" s="2">
        <v>4.7436570497797122E-18</v>
      </c>
      <c r="K87" s="2">
        <v>4.3484662681585761E-18</v>
      </c>
    </row>
    <row r="88" spans="1:11" ht="15.6" customHeight="1" x14ac:dyDescent="0.3">
      <c r="A88" s="1">
        <v>-8.6</v>
      </c>
      <c r="B88" s="2">
        <v>3.9858049628481541E-18</v>
      </c>
      <c r="C88" s="2">
        <v>3.6530288027492182E-18</v>
      </c>
      <c r="D88" s="2">
        <v>3.3477056327351121E-18</v>
      </c>
      <c r="E88" s="2">
        <v>3.0675986790408145E-18</v>
      </c>
      <c r="F88" s="2">
        <v>2.8106510652342467E-18</v>
      </c>
      <c r="G88" s="2">
        <v>2.5749715380118877E-18</v>
      </c>
      <c r="H88" s="2">
        <v>2.358821309687213E-18</v>
      </c>
      <c r="I88" s="2">
        <v>2.1606019312974995E-18</v>
      </c>
      <c r="J88" s="2">
        <v>1.9788441167872154E-18</v>
      </c>
      <c r="K88" s="2">
        <v>1.8121974447701882E-18</v>
      </c>
    </row>
    <row r="89" spans="1:11" ht="15.6" customHeight="1" x14ac:dyDescent="0.3">
      <c r="A89" s="1">
        <v>-8.6999999999999993</v>
      </c>
      <c r="B89" s="2">
        <v>1.6594208699647644E-18</v>
      </c>
      <c r="C89" s="2">
        <v>1.5193739815705392E-18</v>
      </c>
      <c r="D89" s="2">
        <v>1.3910089506409945E-18</v>
      </c>
      <c r="E89" s="2">
        <v>1.2733631129329916E-18</v>
      </c>
      <c r="F89" s="2">
        <v>1.1655521378082388E-18</v>
      </c>
      <c r="G89" s="2">
        <v>1.0667637375474852E-18</v>
      </c>
      <c r="H89" s="2">
        <v>9.7625187493881894E-19</v>
      </c>
      <c r="I89" s="2">
        <v>8.9333143023756302E-19</v>
      </c>
      <c r="J89" s="2">
        <v>8.1737329158705879E-19</v>
      </c>
      <c r="K89" s="2">
        <v>7.4779983575474153E-19</v>
      </c>
    </row>
    <row r="90" spans="1:11" ht="15.6" customHeight="1" x14ac:dyDescent="0.3">
      <c r="A90" s="1">
        <v>-8.8000000000000007</v>
      </c>
      <c r="B90" s="2">
        <v>6.840807685935497E-19</v>
      </c>
      <c r="C90" s="2">
        <v>6.2572929700064294E-19</v>
      </c>
      <c r="D90" s="2">
        <v>5.7229860632711736E-19</v>
      </c>
      <c r="E90" s="2">
        <v>5.2337861920930016E-19</v>
      </c>
      <c r="F90" s="2">
        <v>4.7859301365398805E-19</v>
      </c>
      <c r="G90" s="2">
        <v>4.3759647993089233E-19</v>
      </c>
      <c r="H90" s="2">
        <v>4.0007219741431632E-19</v>
      </c>
      <c r="I90" s="2">
        <v>3.6572951398334889E-19</v>
      </c>
      <c r="J90" s="2">
        <v>3.3430181194514089E-19</v>
      </c>
      <c r="K90" s="2">
        <v>3.055445456964789E-19</v>
      </c>
    </row>
    <row r="91" spans="1:11" ht="15.6" customHeight="1" x14ac:dyDescent="0.3">
      <c r="A91" s="1">
        <v>-8.9</v>
      </c>
      <c r="B91" s="2">
        <v>2.7923343749396247E-19</v>
      </c>
      <c r="C91" s="2">
        <v>2.5516281876909779E-19</v>
      </c>
      <c r="D91" s="2">
        <v>2.3314410540858517E-19</v>
      </c>
      <c r="E91" s="2">
        <v>2.13004396328081E-19</v>
      </c>
      <c r="F91" s="2">
        <v>1.9458518550569686E-19</v>
      </c>
      <c r="G91" s="2">
        <v>1.7774117841455149E-19</v>
      </c>
      <c r="H91" s="2">
        <v>1.6233920450700979E-19</v>
      </c>
      <c r="I91" s="2">
        <v>1.4825721806110355E-19</v>
      </c>
      <c r="J91" s="2">
        <v>1.3538338030657835E-19</v>
      </c>
      <c r="K91" s="2">
        <v>1.2361521630761244E-19</v>
      </c>
    </row>
    <row r="92" spans="1:11" ht="15.6" customHeight="1" x14ac:dyDescent="0.3">
      <c r="A92" s="1">
        <v>-9</v>
      </c>
      <c r="B92" s="2">
        <v>1.1285884059538324E-19</v>
      </c>
      <c r="C92" s="2">
        <v>1.0302824601955917E-19</v>
      </c>
      <c r="D92" s="2">
        <v>9.404465072648397E-20</v>
      </c>
      <c r="E92" s="2">
        <v>8.5835898576283146E-20</v>
      </c>
      <c r="F92" s="2">
        <v>7.8335908683905892E-20</v>
      </c>
      <c r="G92" s="2">
        <v>7.1484170112696861E-20</v>
      </c>
      <c r="H92" s="2">
        <v>6.522527806571296E-20</v>
      </c>
      <c r="I92" s="2">
        <v>5.9508508211720385E-20</v>
      </c>
      <c r="J92" s="2">
        <v>5.4287426051638735E-20</v>
      </c>
      <c r="K92" s="2">
        <v>4.9519528478781635E-20</v>
      </c>
    </row>
    <row r="93" spans="1:11" ht="15.6" customHeight="1" x14ac:dyDescent="0.3">
      <c r="A93" s="1">
        <v>-9.1</v>
      </c>
      <c r="B93" s="2">
        <v>4.5165914914354036E-20</v>
      </c>
      <c r="C93" s="2">
        <v>4.1190985609726582E-20</v>
      </c>
      <c r="D93" s="2">
        <v>3.7562164900480734E-20</v>
      </c>
      <c r="E93" s="2">
        <v>3.4249647375362608E-20</v>
      </c>
      <c r="F93" s="2">
        <v>3.1226165087294003E-20</v>
      </c>
      <c r="G93" s="2">
        <v>2.84667740846021E-20</v>
      </c>
      <c r="H93" s="2">
        <v>2.5948658679619875E-20</v>
      </c>
      <c r="I93" s="2">
        <v>2.3650951999743722E-20</v>
      </c>
      <c r="J93" s="2">
        <v>2.155457148378429E-20</v>
      </c>
      <c r="K93" s="2">
        <v>1.9642068094779816E-20</v>
      </c>
    </row>
    <row r="94" spans="1:11" ht="15.6" customHeight="1" x14ac:dyDescent="0.3">
      <c r="A94" s="1">
        <v>-9.1999999999999993</v>
      </c>
      <c r="B94" s="2">
        <v>1.7897488120140534E-20</v>
      </c>
      <c r="C94" s="2">
        <v>1.630624652170345E-20</v>
      </c>
      <c r="D94" s="2">
        <v>1.4855010882645861E-20</v>
      </c>
      <c r="E94" s="2">
        <v>1.3531595075809343E-20</v>
      </c>
      <c r="F94" s="2">
        <v>1.2324861849358677E-20</v>
      </c>
      <c r="G94" s="2">
        <v>1.1224633591327901E-20</v>
      </c>
      <c r="H94" s="2">
        <v>1.0221610594963089E-20</v>
      </c>
      <c r="I94" s="2">
        <v>9.3072962022458047E-21</v>
      </c>
      <c r="J94" s="2">
        <v>8.4739282539988779E-21</v>
      </c>
      <c r="K94" s="2">
        <v>7.7144163218519365E-21</v>
      </c>
    </row>
    <row r="95" spans="1:11" ht="15.6" customHeight="1" x14ac:dyDescent="0.3">
      <c r="A95" s="1">
        <v>-9.3000000000000007</v>
      </c>
      <c r="B95" s="2">
        <v>7.0222842404415396E-21</v>
      </c>
      <c r="C95" s="2">
        <v>6.3916174978196618E-21</v>
      </c>
      <c r="D95" s="2">
        <v>5.8170150784304927E-21</v>
      </c>
      <c r="E95" s="2">
        <v>5.2935453864547024E-21</v>
      </c>
      <c r="F95" s="2">
        <v>4.8167059080290105E-21</v>
      </c>
      <c r="G95" s="2">
        <v>4.3823862990664302E-21</v>
      </c>
      <c r="H95" s="2">
        <v>3.9868346113159001E-21</v>
      </c>
      <c r="I95" s="2">
        <v>3.6266263930988915E-21</v>
      </c>
      <c r="J95" s="2">
        <v>3.2986364230152514E-21</v>
      </c>
      <c r="K95" s="2">
        <v>3.0000128549763792E-21</v>
      </c>
    </row>
    <row r="96" spans="1:11" ht="15.6" customHeight="1" x14ac:dyDescent="0.3">
      <c r="A96" s="1">
        <v>-9.4</v>
      </c>
      <c r="B96" s="2">
        <v>2.728153571346088E-21</v>
      </c>
      <c r="C96" s="2">
        <v>2.4806845578808565E-21</v>
      </c>
      <c r="D96" s="2">
        <v>2.2554401296836817E-21</v>
      </c>
      <c r="E96" s="2">
        <v>2.0504448516317321E-21</v>
      </c>
      <c r="F96" s="2">
        <v>1.8638970098110973E-21</v>
      </c>
      <c r="G96" s="2">
        <v>1.6941535024881108E-21</v>
      </c>
      <c r="H96" s="2">
        <v>1.5397160301520191E-21</v>
      </c>
      <c r="I96" s="2">
        <v>1.3992184742601484E-21</v>
      </c>
      <c r="J96" s="2">
        <v>1.271415363578248E-21</v>
      </c>
      <c r="K96" s="2">
        <v>1.1551713355020693E-21</v>
      </c>
    </row>
    <row r="97" spans="1:11" ht="15.6" customHeight="1" x14ac:dyDescent="0.3">
      <c r="A97" s="1">
        <v>-9.5</v>
      </c>
      <c r="B97" s="2">
        <v>1.0494515075362608E-21</v>
      </c>
      <c r="C97" s="2">
        <v>9.5331268124933939E-22</v>
      </c>
      <c r="D97" s="2">
        <v>8.658953075724389E-22</v>
      </c>
      <c r="E97" s="2">
        <v>7.8641614831359526E-22</v>
      </c>
      <c r="F97" s="2">
        <v>7.1416157426282125E-22</v>
      </c>
      <c r="G97" s="2">
        <v>6.4848144530772108E-22</v>
      </c>
      <c r="H97" s="2">
        <v>5.8878352260246179E-22</v>
      </c>
      <c r="I97" s="2">
        <v>5.3452836706905402E-22</v>
      </c>
      <c r="J97" s="2">
        <v>4.85224682392036E-22</v>
      </c>
      <c r="K97" s="2">
        <v>4.4042506422338959E-22</v>
      </c>
    </row>
    <row r="98" spans="1:11" ht="15.6" customHeight="1" x14ac:dyDescent="0.3">
      <c r="A98" s="1">
        <v>-9.6</v>
      </c>
      <c r="B98" s="2">
        <v>3.9972212057262349E-22</v>
      </c>
      <c r="C98" s="2">
        <v>3.6274493134073079E-22</v>
      </c>
      <c r="D98" s="2">
        <v>3.2915581768977855E-22</v>
      </c>
      <c r="E98" s="2">
        <v>2.9864739444248937E-22</v>
      </c>
      <c r="F98" s="2">
        <v>2.7093988099789357E-22</v>
      </c>
      <c r="G98" s="2">
        <v>2.4577864834723171E-22</v>
      </c>
      <c r="H98" s="2">
        <v>2.2293198169501329E-22</v>
      </c>
      <c r="I98" s="2">
        <v>2.0218903994845163E-22</v>
      </c>
      <c r="J98" s="2">
        <v>1.8335799494758656E-22</v>
      </c>
      <c r="K98" s="2">
        <v>1.6626433478117903E-22</v>
      </c>
    </row>
    <row r="99" spans="1:11" ht="15.6" customHeight="1" x14ac:dyDescent="0.3">
      <c r="A99" s="1">
        <v>-9.6999999999999993</v>
      </c>
      <c r="B99" s="2">
        <v>1.5074931688102031E-22</v>
      </c>
      <c r="C99" s="2">
        <v>1.3666855782034459E-22</v>
      </c>
      <c r="D99" s="2">
        <v>1.2389074787005177E-22</v>
      </c>
      <c r="E99" s="2">
        <v>1.1229647939830586E-22</v>
      </c>
      <c r="F99" s="2">
        <v>1.0177717914296417E-22</v>
      </c>
      <c r="G99" s="2">
        <v>9.2234135249393585E-23</v>
      </c>
      <c r="H99" s="2">
        <v>8.3577610755682425E-23</v>
      </c>
      <c r="I99" s="2">
        <v>7.5726035928895477E-23</v>
      </c>
      <c r="J99" s="2">
        <v>6.8605272516019727E-23</v>
      </c>
      <c r="K99" s="2">
        <v>6.2147943576382269E-23</v>
      </c>
    </row>
    <row r="100" spans="1:11" ht="15.6" customHeight="1" x14ac:dyDescent="0.3">
      <c r="A100" s="1">
        <v>-9.8000000000000007</v>
      </c>
      <c r="B100" s="2">
        <v>5.6292823113765155E-23</v>
      </c>
      <c r="C100" s="2">
        <v>5.0984280230386447E-23</v>
      </c>
      <c r="D100" s="2">
        <v>4.6171772985456379E-23</v>
      </c>
      <c r="E100" s="2">
        <v>4.180938756185848E-23</v>
      </c>
      <c r="F100" s="2">
        <v>3.7855418729000218E-23</v>
      </c>
      <c r="G100" s="2">
        <v>3.4271987941135992E-23</v>
      </c>
      <c r="H100" s="2">
        <v>3.1024695731347631E-23</v>
      </c>
      <c r="I100" s="2">
        <v>2.8082305354422453E-23</v>
      </c>
      <c r="J100" s="2">
        <v>2.5416454899538435E-23</v>
      </c>
      <c r="K100" s="2">
        <v>2.3001395338060939E-23</v>
      </c>
    </row>
    <row r="101" spans="1:11" ht="15.6" customHeight="1" x14ac:dyDescent="0.3">
      <c r="A101" s="1">
        <v>-9.9</v>
      </c>
      <c r="B101" s="2">
        <v>2.0813752194932082E-23</v>
      </c>
      <c r="C101" s="2">
        <v>1.8832308735867563E-23</v>
      </c>
      <c r="D101" s="2">
        <v>1.7037808748572368E-23</v>
      </c>
      <c r="E101" s="2">
        <v>1.5412777165947875E-23</v>
      </c>
      <c r="F101" s="2">
        <v>1.3941356934206988E-23</v>
      </c>
      <c r="G101" s="2">
        <v>1.2609160670206569E-23</v>
      </c>
      <c r="H101" s="2">
        <v>1.1403135781327901E-23</v>
      </c>
      <c r="I101" s="2">
        <v>1.0311441838944213E-23</v>
      </c>
      <c r="J101" s="2">
        <v>9.3233391039084506E-24</v>
      </c>
      <c r="K101" s="2">
        <v>8.4290872004430326E-24</v>
      </c>
    </row>
    <row r="102" spans="1:11" ht="15.6" customHeight="1" x14ac:dyDescent="0.3">
      <c r="A102" s="1">
        <v>-10</v>
      </c>
      <c r="B102" s="2">
        <v>7.6198530241604755E-24</v>
      </c>
      <c r="C102" s="2">
        <v>6.8876270514221866E-24</v>
      </c>
      <c r="D102" s="2">
        <v>6.2251472915398712E-24</v>
      </c>
      <c r="E102" s="2">
        <v>5.6258301910697838E-24</v>
      </c>
      <c r="F102" s="2">
        <v>5.0837078612103966E-24</v>
      </c>
      <c r="G102" s="2">
        <v>4.5933710556129337E-24</v>
      </c>
      <c r="H102" s="2">
        <v>4.1499173772341136E-24</v>
      </c>
      <c r="I102" s="2">
        <v>3.748904239624163E-24</v>
      </c>
      <c r="J102" s="2">
        <v>3.3863061506695389E-24</v>
      </c>
      <c r="K102" s="2">
        <v>3.0584759256386195E-24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8B4-F82B-49D2-8DB2-9C4ED6A15EA2}">
  <dimension ref="A1:N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RowHeight="15.6" customHeight="1" x14ac:dyDescent="0.3"/>
  <cols>
    <col min="1" max="1" width="5.88671875" style="1" customWidth="1"/>
    <col min="2" max="11" width="19.5546875" style="2" customWidth="1"/>
    <col min="12" max="16384" width="8.88671875" style="1"/>
  </cols>
  <sheetData>
    <row r="1" spans="1:14" ht="15.6" customHeight="1" x14ac:dyDescent="0.3">
      <c r="A1" s="1">
        <f>M3</f>
        <v>0.5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M1" s="1" t="s">
        <v>5</v>
      </c>
      <c r="N1" s="1" t="s">
        <v>4</v>
      </c>
    </row>
    <row r="2" spans="1:14" ht="15.6" customHeight="1" x14ac:dyDescent="0.3">
      <c r="A2" s="1">
        <v>0</v>
      </c>
      <c r="B2" s="2">
        <f t="dataTable" ref="B2:K102" dt2D="1" dtr="1" r1="N2" r2="M2"/>
        <v>0.5</v>
      </c>
      <c r="C2" s="2">
        <v>0.5039893563146316</v>
      </c>
      <c r="D2" s="2">
        <v>0.50797831371690205</v>
      </c>
      <c r="E2" s="2">
        <v>0.51196647341411272</v>
      </c>
      <c r="F2" s="2">
        <v>0.51595343685283068</v>
      </c>
      <c r="G2" s="2">
        <v>0.51993880583837249</v>
      </c>
      <c r="H2" s="2">
        <v>0.52392218265410684</v>
      </c>
      <c r="I2" s="2">
        <v>0.52790317018052113</v>
      </c>
      <c r="J2" s="2">
        <v>0.53188137201398744</v>
      </c>
      <c r="K2" s="2">
        <v>0.53585639258517204</v>
      </c>
      <c r="M2" s="1">
        <v>0</v>
      </c>
      <c r="N2" s="1">
        <v>0</v>
      </c>
    </row>
    <row r="3" spans="1:14" ht="15.6" customHeight="1" x14ac:dyDescent="0.3">
      <c r="A3" s="1">
        <v>0.1</v>
      </c>
      <c r="B3" s="2">
        <v>0.53982783727702899</v>
      </c>
      <c r="C3" s="2">
        <v>0.54379531254231672</v>
      </c>
      <c r="D3" s="2">
        <v>0.54775842602058389</v>
      </c>
      <c r="E3" s="2">
        <v>0.55171678665456114</v>
      </c>
      <c r="F3" s="2">
        <v>0.55567000480590645</v>
      </c>
      <c r="G3" s="2">
        <v>0.5596176923702425</v>
      </c>
      <c r="H3" s="2">
        <v>0.56355946289143288</v>
      </c>
      <c r="I3" s="2">
        <v>0.56749493167503839</v>
      </c>
      <c r="J3" s="2">
        <v>0.5714237159009008</v>
      </c>
      <c r="K3" s="2">
        <v>0.57534543473479549</v>
      </c>
      <c r="M3" s="1">
        <f>_xlfn.NORM.DIST(M2+N2,0,1,TRUE)</f>
        <v>0.5</v>
      </c>
    </row>
    <row r="4" spans="1:14" ht="15.6" customHeight="1" x14ac:dyDescent="0.3">
      <c r="A4" s="1">
        <v>0.2</v>
      </c>
      <c r="B4" s="2">
        <v>0.57925970943910299</v>
      </c>
      <c r="C4" s="2">
        <v>0.58316616348244232</v>
      </c>
      <c r="D4" s="2">
        <v>0.58706442264821468</v>
      </c>
      <c r="E4" s="2">
        <v>0.59095411514200591</v>
      </c>
      <c r="F4" s="2">
        <v>0.59483487169779581</v>
      </c>
      <c r="G4" s="2">
        <v>0.5987063256829237</v>
      </c>
      <c r="H4" s="2">
        <v>0.60256811320176051</v>
      </c>
      <c r="I4" s="2">
        <v>0.60641987319803947</v>
      </c>
      <c r="J4" s="2">
        <v>0.61026124755579725</v>
      </c>
      <c r="K4" s="2">
        <v>0.61409188119887737</v>
      </c>
    </row>
    <row r="5" spans="1:14" ht="15.6" customHeight="1" x14ac:dyDescent="0.3">
      <c r="A5" s="1">
        <v>0.3</v>
      </c>
      <c r="B5" s="2">
        <v>0.61791142218895267</v>
      </c>
      <c r="C5" s="2">
        <v>0.62171952182201928</v>
      </c>
      <c r="D5" s="2">
        <v>0.62551583472332006</v>
      </c>
      <c r="E5" s="2">
        <v>0.62930001894065346</v>
      </c>
      <c r="F5" s="2">
        <v>0.63307173603602807</v>
      </c>
      <c r="G5" s="2">
        <v>0.6368306511756191</v>
      </c>
      <c r="H5" s="2">
        <v>0.64057643321799129</v>
      </c>
      <c r="I5" s="2">
        <v>0.64430875480054683</v>
      </c>
      <c r="J5" s="2">
        <v>0.64802729242416279</v>
      </c>
      <c r="K5" s="2">
        <v>0.65173172653598244</v>
      </c>
    </row>
    <row r="6" spans="1:14" ht="15.6" customHeight="1" x14ac:dyDescent="0.3">
      <c r="A6" s="1">
        <v>0.4</v>
      </c>
      <c r="B6" s="2">
        <v>0.65542174161032429</v>
      </c>
      <c r="C6" s="2">
        <v>0.65909702622767741</v>
      </c>
      <c r="D6" s="2">
        <v>0.66275727315175059</v>
      </c>
      <c r="E6" s="2">
        <v>0.66640217940454238</v>
      </c>
      <c r="F6" s="2">
        <v>0.67003144633940637</v>
      </c>
      <c r="G6" s="2">
        <v>0.67364477971208003</v>
      </c>
      <c r="H6" s="2">
        <v>0.67724188974965227</v>
      </c>
      <c r="I6" s="2">
        <v>0.6808224912174442</v>
      </c>
      <c r="J6" s="2">
        <v>0.68438630348377749</v>
      </c>
      <c r="K6" s="2">
        <v>0.68793305058260945</v>
      </c>
    </row>
    <row r="7" spans="1:14" ht="15.6" customHeight="1" x14ac:dyDescent="0.3">
      <c r="A7" s="1">
        <v>0.5</v>
      </c>
      <c r="B7" s="2">
        <v>0.69146246127401312</v>
      </c>
      <c r="C7" s="2">
        <v>0.69497426910248061</v>
      </c>
      <c r="D7" s="2">
        <v>0.69846821245303381</v>
      </c>
      <c r="E7" s="2">
        <v>0.70194403460512356</v>
      </c>
      <c r="F7" s="2">
        <v>0.70540148378430201</v>
      </c>
      <c r="G7" s="2">
        <v>0.70884031321165364</v>
      </c>
      <c r="H7" s="2">
        <v>0.71226028115097295</v>
      </c>
      <c r="I7" s="2">
        <v>0.71566115095367588</v>
      </c>
      <c r="J7" s="2">
        <v>0.7190426911014357</v>
      </c>
      <c r="K7" s="2">
        <v>0.72240467524653507</v>
      </c>
    </row>
    <row r="8" spans="1:14" ht="15.6" customHeight="1" x14ac:dyDescent="0.3">
      <c r="A8" s="1">
        <v>0.6</v>
      </c>
      <c r="B8" s="2">
        <v>0.72574688224992645</v>
      </c>
      <c r="C8" s="2">
        <v>0.72906909621699434</v>
      </c>
      <c r="D8" s="2">
        <v>0.732371106531017</v>
      </c>
      <c r="E8" s="2">
        <v>0.73565270788432247</v>
      </c>
      <c r="F8" s="2">
        <v>0.73891370030713843</v>
      </c>
      <c r="G8" s="2">
        <v>0.74215388919413527</v>
      </c>
      <c r="H8" s="2">
        <v>0.74537308532866386</v>
      </c>
      <c r="I8" s="2">
        <v>0.74857110490468992</v>
      </c>
      <c r="J8" s="2">
        <v>0.75174776954642952</v>
      </c>
      <c r="K8" s="2">
        <v>0.75490290632569057</v>
      </c>
    </row>
    <row r="9" spans="1:14" ht="15.6" customHeight="1" x14ac:dyDescent="0.3">
      <c r="A9" s="1">
        <v>0.7</v>
      </c>
      <c r="B9" s="2">
        <v>0.75803634777692697</v>
      </c>
      <c r="C9" s="2">
        <v>0.76114793191001329</v>
      </c>
      <c r="D9" s="2">
        <v>0.76423750222074882</v>
      </c>
      <c r="E9" s="2">
        <v>0.76730490769910253</v>
      </c>
      <c r="F9" s="2">
        <v>0.77035000283520938</v>
      </c>
      <c r="G9" s="2">
        <v>0.77337264762313174</v>
      </c>
      <c r="H9" s="2">
        <v>0.77637270756240062</v>
      </c>
      <c r="I9" s="2">
        <v>0.77935005365735044</v>
      </c>
      <c r="J9" s="2">
        <v>0.78230456241426682</v>
      </c>
      <c r="K9" s="2">
        <v>0.78523611583636277</v>
      </c>
    </row>
    <row r="10" spans="1:14" ht="15.6" customHeight="1" x14ac:dyDescent="0.3">
      <c r="A10" s="1">
        <v>0.8</v>
      </c>
      <c r="B10" s="2">
        <v>0.78814460141660336</v>
      </c>
      <c r="C10" s="2">
        <v>0.79102991212839835</v>
      </c>
      <c r="D10" s="2">
        <v>0.79389194641418692</v>
      </c>
      <c r="E10" s="2">
        <v>0.79673060817193164</v>
      </c>
      <c r="F10" s="2">
        <v>0.79954580673955034</v>
      </c>
      <c r="G10" s="2">
        <v>0.80233745687730762</v>
      </c>
      <c r="H10" s="2">
        <v>0.80510547874819172</v>
      </c>
      <c r="I10" s="2">
        <v>0.80784979789630385</v>
      </c>
      <c r="J10" s="2">
        <v>0.81057034522328786</v>
      </c>
      <c r="K10" s="2">
        <v>0.81326705696282742</v>
      </c>
    </row>
    <row r="11" spans="1:14" ht="15.6" customHeight="1" x14ac:dyDescent="0.3">
      <c r="A11" s="1">
        <v>0.9</v>
      </c>
      <c r="B11" s="2">
        <v>0.81593987465324047</v>
      </c>
      <c r="C11" s="2">
        <v>0.81858874510820279</v>
      </c>
      <c r="D11" s="2">
        <v>0.82121362038562828</v>
      </c>
      <c r="E11" s="2">
        <v>0.82381445775474216</v>
      </c>
      <c r="F11" s="2">
        <v>0.82639121966137552</v>
      </c>
      <c r="G11" s="2">
        <v>0.82894387369151823</v>
      </c>
      <c r="H11" s="2">
        <v>0.83147239253316219</v>
      </c>
      <c r="I11" s="2">
        <v>0.83397675393647042</v>
      </c>
      <c r="J11" s="2">
        <v>0.83645694067230769</v>
      </c>
      <c r="K11" s="2">
        <v>0.83891294048916909</v>
      </c>
    </row>
    <row r="12" spans="1:14" ht="15.6" customHeight="1" x14ac:dyDescent="0.3">
      <c r="A12" s="1">
        <v>1</v>
      </c>
      <c r="B12" s="2">
        <v>0.84134474606854304</v>
      </c>
      <c r="C12" s="2">
        <v>0.84375235497874546</v>
      </c>
      <c r="D12" s="2">
        <v>0.84613576962726511</v>
      </c>
      <c r="E12" s="2">
        <v>0.84849499721165633</v>
      </c>
      <c r="F12" s="2">
        <v>0.85083004966901865</v>
      </c>
      <c r="G12" s="2">
        <v>0.85314094362410409</v>
      </c>
      <c r="H12" s="2">
        <v>0.85542770033609039</v>
      </c>
      <c r="I12" s="2">
        <v>0.85769034564406077</v>
      </c>
      <c r="J12" s="2">
        <v>0.85992890991123094</v>
      </c>
      <c r="K12" s="2">
        <v>0.8621434279679645</v>
      </c>
    </row>
    <row r="13" spans="1:14" ht="15.6" customHeight="1" x14ac:dyDescent="0.3">
      <c r="A13" s="1">
        <v>1.1000000000000001</v>
      </c>
      <c r="B13" s="2">
        <v>0.86433393905361733</v>
      </c>
      <c r="C13" s="2">
        <v>0.86650048675725277</v>
      </c>
      <c r="D13" s="2">
        <v>0.86864311895726931</v>
      </c>
      <c r="E13" s="2">
        <v>0.8707618877599822</v>
      </c>
      <c r="F13" s="2">
        <v>0.87285684943720176</v>
      </c>
      <c r="G13" s="2">
        <v>0.87492806436284987</v>
      </c>
      <c r="H13" s="2">
        <v>0.87697559694865668</v>
      </c>
      <c r="I13" s="2">
        <v>0.87899951557898182</v>
      </c>
      <c r="J13" s="2">
        <v>0.88099989254479938</v>
      </c>
      <c r="K13" s="2">
        <v>0.88297680397689127</v>
      </c>
    </row>
    <row r="14" spans="1:14" ht="15.6" customHeight="1" x14ac:dyDescent="0.3">
      <c r="A14" s="1">
        <v>1.2</v>
      </c>
      <c r="B14" s="2">
        <v>0.88493032977829178</v>
      </c>
      <c r="C14" s="2">
        <v>0.88686055355602278</v>
      </c>
      <c r="D14" s="2">
        <v>0.88876756255216538</v>
      </c>
      <c r="E14" s="2">
        <v>0.89065144757430814</v>
      </c>
      <c r="F14" s="2">
        <v>0.89251230292541306</v>
      </c>
      <c r="G14" s="2">
        <v>0.89435022633314476</v>
      </c>
      <c r="H14" s="2">
        <v>0.89616531887869966</v>
      </c>
      <c r="I14" s="2">
        <v>0.89795768492518091</v>
      </c>
      <c r="J14" s="2">
        <v>0.89972743204555794</v>
      </c>
      <c r="K14" s="2">
        <v>0.90147467095025213</v>
      </c>
    </row>
    <row r="15" spans="1:14" ht="15.6" customHeight="1" x14ac:dyDescent="0.3">
      <c r="A15" s="1">
        <v>1.3</v>
      </c>
      <c r="B15" s="2">
        <v>0.9031995154143897</v>
      </c>
      <c r="C15" s="2">
        <v>0.90490208220476098</v>
      </c>
      <c r="D15" s="2">
        <v>0.90658249100652821</v>
      </c>
      <c r="E15" s="2">
        <v>0.90824086434971918</v>
      </c>
      <c r="F15" s="2">
        <v>0.90987732753554751</v>
      </c>
      <c r="G15" s="2">
        <v>0.91149200856259804</v>
      </c>
      <c r="H15" s="2">
        <v>0.91308503805291497</v>
      </c>
      <c r="I15" s="2">
        <v>0.91465654917803307</v>
      </c>
      <c r="J15" s="2">
        <v>0.91620667758498575</v>
      </c>
      <c r="K15" s="2">
        <v>0.91773556132233114</v>
      </c>
    </row>
    <row r="16" spans="1:14" ht="15.6" customHeight="1" x14ac:dyDescent="0.3">
      <c r="A16" s="1">
        <v>1.4</v>
      </c>
      <c r="B16" s="2">
        <v>0.91924334076622893</v>
      </c>
      <c r="C16" s="2">
        <v>0.92073015854660756</v>
      </c>
      <c r="D16" s="2">
        <v>0.92219615947345368</v>
      </c>
      <c r="E16" s="2">
        <v>0.92364149046326083</v>
      </c>
      <c r="F16" s="2">
        <v>0.92506630046567295</v>
      </c>
      <c r="G16" s="2">
        <v>0.9264707403903516</v>
      </c>
      <c r="H16" s="2">
        <v>0.92785496303410619</v>
      </c>
      <c r="I16" s="2">
        <v>0.92921912300831444</v>
      </c>
      <c r="J16" s="2">
        <v>0.93056337666666833</v>
      </c>
      <c r="K16" s="2">
        <v>0.93188788203327455</v>
      </c>
    </row>
    <row r="17" spans="1:11" ht="15.6" customHeight="1" x14ac:dyDescent="0.3">
      <c r="A17" s="1">
        <v>1.5</v>
      </c>
      <c r="B17" s="2">
        <v>0.93319279873114191</v>
      </c>
      <c r="C17" s="2">
        <v>0.93447828791108356</v>
      </c>
      <c r="D17" s="2">
        <v>0.93574451218106425</v>
      </c>
      <c r="E17" s="2">
        <v>0.93699163553602161</v>
      </c>
      <c r="F17" s="2">
        <v>0.93821982328818809</v>
      </c>
      <c r="G17" s="2">
        <v>0.93942924199794098</v>
      </c>
      <c r="H17" s="2">
        <v>0.94062005940520699</v>
      </c>
      <c r="I17" s="2">
        <v>0.94179244436144693</v>
      </c>
      <c r="J17" s="2">
        <v>0.94294656676224586</v>
      </c>
      <c r="K17" s="2">
        <v>0.94408259748053058</v>
      </c>
    </row>
    <row r="18" spans="1:11" ht="15.6" customHeight="1" x14ac:dyDescent="0.3">
      <c r="A18" s="1">
        <v>1.6</v>
      </c>
      <c r="B18" s="2">
        <v>0.94520070830044201</v>
      </c>
      <c r="C18" s="2">
        <v>0.94630107185188028</v>
      </c>
      <c r="D18" s="2">
        <v>0.94738386154574794</v>
      </c>
      <c r="E18" s="2">
        <v>0.94844925150991066</v>
      </c>
      <c r="F18" s="2">
        <v>0.94949741652589625</v>
      </c>
      <c r="G18" s="2">
        <v>0.9505285319663519</v>
      </c>
      <c r="H18" s="2">
        <v>0.95154277373327723</v>
      </c>
      <c r="I18" s="2">
        <v>0.95254031819705265</v>
      </c>
      <c r="J18" s="2">
        <v>0.95352134213628004</v>
      </c>
      <c r="K18" s="2">
        <v>0.95448602267845017</v>
      </c>
    </row>
    <row r="19" spans="1:11" ht="15.6" customHeight="1" x14ac:dyDescent="0.3">
      <c r="A19" s="1">
        <v>1.7</v>
      </c>
      <c r="B19" s="2">
        <v>0.95543453724145699</v>
      </c>
      <c r="C19" s="2">
        <v>0.95636706347596812</v>
      </c>
      <c r="D19" s="2">
        <v>0.95728377920867114</v>
      </c>
      <c r="E19" s="2">
        <v>0.9581848623864051</v>
      </c>
      <c r="F19" s="2">
        <v>0.95907049102119268</v>
      </c>
      <c r="G19" s="2">
        <v>0.95994084313618289</v>
      </c>
      <c r="H19" s="2">
        <v>0.96079609671251731</v>
      </c>
      <c r="I19" s="2">
        <v>0.96163642963712881</v>
      </c>
      <c r="J19" s="2">
        <v>0.96246201965148326</v>
      </c>
      <c r="K19" s="2">
        <v>0.9632730443012737</v>
      </c>
    </row>
    <row r="20" spans="1:11" ht="15.6" customHeight="1" x14ac:dyDescent="0.3">
      <c r="A20" s="1">
        <v>1.8</v>
      </c>
      <c r="B20" s="2">
        <v>0.96406968088707423</v>
      </c>
      <c r="C20" s="2">
        <v>0.9648521064159612</v>
      </c>
      <c r="D20" s="2">
        <v>0.96562049755411006</v>
      </c>
      <c r="E20" s="2">
        <v>0.96637503058037166</v>
      </c>
      <c r="F20" s="2">
        <v>0.96711588134083615</v>
      </c>
      <c r="G20" s="2">
        <v>0.96784322520438626</v>
      </c>
      <c r="H20" s="2">
        <v>0.96855723701924734</v>
      </c>
      <c r="I20" s="2">
        <v>0.96925809107053407</v>
      </c>
      <c r="J20" s="2">
        <v>0.96994596103880026</v>
      </c>
      <c r="K20" s="2">
        <v>0.9706210199595906</v>
      </c>
    </row>
    <row r="21" spans="1:11" ht="15.6" customHeight="1" x14ac:dyDescent="0.3">
      <c r="A21" s="1">
        <v>1.9</v>
      </c>
      <c r="B21" s="2">
        <v>0.97128344018399815</v>
      </c>
      <c r="C21" s="2">
        <v>0.97193339334022744</v>
      </c>
      <c r="D21" s="2">
        <v>0.9725710502961632</v>
      </c>
      <c r="E21" s="2">
        <v>0.97319658112294505</v>
      </c>
      <c r="F21" s="2">
        <v>0.97381015505954727</v>
      </c>
      <c r="G21" s="2">
        <v>0.97441194047836144</v>
      </c>
      <c r="H21" s="2">
        <v>0.97500210485177952</v>
      </c>
      <c r="I21" s="2">
        <v>0.97558081471977742</v>
      </c>
      <c r="J21" s="2">
        <v>0.97614823565849151</v>
      </c>
      <c r="K21" s="2">
        <v>0.97670453224978815</v>
      </c>
    </row>
    <row r="22" spans="1:11" ht="15.6" customHeight="1" x14ac:dyDescent="0.3">
      <c r="A22" s="1">
        <v>2</v>
      </c>
      <c r="B22" s="2">
        <v>0.97724986805182079</v>
      </c>
      <c r="C22" s="2">
        <v>0.97778440557056856</v>
      </c>
      <c r="D22" s="2">
        <v>0.97830830623235321</v>
      </c>
      <c r="E22" s="2">
        <v>0.97882173035732778</v>
      </c>
      <c r="F22" s="2">
        <v>0.97932483713392993</v>
      </c>
      <c r="G22" s="2">
        <v>0.97981778459429558</v>
      </c>
      <c r="H22" s="2">
        <v>0.98030072959062309</v>
      </c>
      <c r="I22" s="2">
        <v>0.98077382777248268</v>
      </c>
      <c r="J22" s="2">
        <v>0.98123723356506221</v>
      </c>
      <c r="K22" s="2">
        <v>0.98169110014834104</v>
      </c>
    </row>
    <row r="23" spans="1:11" ht="15.6" customHeight="1" x14ac:dyDescent="0.3">
      <c r="A23" s="1">
        <v>2.1</v>
      </c>
      <c r="B23" s="2">
        <v>0.98213557943718344</v>
      </c>
      <c r="C23" s="2">
        <v>0.98257082206234292</v>
      </c>
      <c r="D23" s="2">
        <v>0.98299697735236724</v>
      </c>
      <c r="E23" s="2">
        <v>0.98341419331639501</v>
      </c>
      <c r="F23" s="2">
        <v>0.98382261662783388</v>
      </c>
      <c r="G23" s="2">
        <v>0.98422239260890954</v>
      </c>
      <c r="H23" s="2">
        <v>0.98461366521607452</v>
      </c>
      <c r="I23" s="2">
        <v>0.98499657702626775</v>
      </c>
      <c r="J23" s="2">
        <v>0.98537126922401075</v>
      </c>
      <c r="K23" s="2">
        <v>0.98573788158933118</v>
      </c>
    </row>
    <row r="24" spans="1:11" ht="15.6" customHeight="1" x14ac:dyDescent="0.3">
      <c r="A24" s="1">
        <v>2.2000000000000002</v>
      </c>
      <c r="B24" s="2">
        <v>0.98609655248650141</v>
      </c>
      <c r="C24" s="2">
        <v>0.98644741885358</v>
      </c>
      <c r="D24" s="2">
        <v>0.98679061619274377</v>
      </c>
      <c r="E24" s="2">
        <v>0.98712627856139801</v>
      </c>
      <c r="F24" s="2">
        <v>0.98745453856405341</v>
      </c>
      <c r="G24" s="2">
        <v>0.98777552734495533</v>
      </c>
      <c r="H24" s="2">
        <v>0.98808937458145296</v>
      </c>
      <c r="I24" s="2">
        <v>0.98839620847809651</v>
      </c>
      <c r="J24" s="2">
        <v>0.9886961557614472</v>
      </c>
      <c r="K24" s="2">
        <v>0.98898934167558861</v>
      </c>
    </row>
    <row r="25" spans="1:11" ht="15.6" customHeight="1" x14ac:dyDescent="0.3">
      <c r="A25" s="1">
        <v>2.2999999999999998</v>
      </c>
      <c r="B25" s="2">
        <v>0.98927588997832416</v>
      </c>
      <c r="C25" s="2">
        <v>0.98955592293804895</v>
      </c>
      <c r="D25" s="2">
        <v>0.98982956133128031</v>
      </c>
      <c r="E25" s="2">
        <v>0.99009692444083575</v>
      </c>
      <c r="F25" s="2">
        <v>0.99035813005464168</v>
      </c>
      <c r="G25" s="2">
        <v>0.99061329446516144</v>
      </c>
      <c r="H25" s="2">
        <v>0.99086253246942735</v>
      </c>
      <c r="I25" s="2">
        <v>0.99110595736966323</v>
      </c>
      <c r="J25" s="2">
        <v>0.99134368097448344</v>
      </c>
      <c r="K25" s="2">
        <v>0.99157581360065428</v>
      </c>
    </row>
    <row r="26" spans="1:11" ht="15.6" customHeight="1" x14ac:dyDescent="0.3">
      <c r="A26" s="1">
        <v>2.4</v>
      </c>
      <c r="B26" s="2">
        <v>0.99180246407540384</v>
      </c>
      <c r="C26" s="2">
        <v>0.99202373973926627</v>
      </c>
      <c r="D26" s="2">
        <v>0.99223974644944635</v>
      </c>
      <c r="E26" s="2">
        <v>0.99245058858369084</v>
      </c>
      <c r="F26" s="2">
        <v>0.99265636904465171</v>
      </c>
      <c r="G26" s="2">
        <v>0.99285718926472855</v>
      </c>
      <c r="H26" s="2">
        <v>0.99305314921137566</v>
      </c>
      <c r="I26" s="2">
        <v>0.99324434739285938</v>
      </c>
      <c r="J26" s="2">
        <v>0.99343088086445319</v>
      </c>
      <c r="K26" s="2">
        <v>0.99361284523505677</v>
      </c>
    </row>
    <row r="27" spans="1:11" ht="15.6" customHeight="1" x14ac:dyDescent="0.3">
      <c r="A27" s="1">
        <v>2.5</v>
      </c>
      <c r="B27" s="2">
        <v>0.99379033467422384</v>
      </c>
      <c r="C27" s="2">
        <v>0.9939634419195873</v>
      </c>
      <c r="D27" s="2">
        <v>0.99413225828466745</v>
      </c>
      <c r="E27" s="2">
        <v>0.99429687366704933</v>
      </c>
      <c r="F27" s="2">
        <v>0.99445737655691735</v>
      </c>
      <c r="G27" s="2">
        <v>0.99461385404593328</v>
      </c>
      <c r="H27" s="2">
        <v>0.99476639183644422</v>
      </c>
      <c r="I27" s="2">
        <v>0.994915074251009</v>
      </c>
      <c r="J27" s="2">
        <v>0.99505998424222941</v>
      </c>
      <c r="K27" s="2">
        <v>0.99520120340287377</v>
      </c>
    </row>
    <row r="28" spans="1:11" ht="15.6" customHeight="1" x14ac:dyDescent="0.3">
      <c r="A28" s="1">
        <v>2.6</v>
      </c>
      <c r="B28" s="2">
        <v>0.99533881197628127</v>
      </c>
      <c r="C28" s="2">
        <v>0.99547288886703267</v>
      </c>
      <c r="D28" s="2">
        <v>0.99560351165187866</v>
      </c>
      <c r="E28" s="2">
        <v>0.9957307565909107</v>
      </c>
      <c r="F28" s="2">
        <v>0.99585469863896392</v>
      </c>
      <c r="G28" s="2">
        <v>0.99597541145724167</v>
      </c>
      <c r="H28" s="2">
        <v>0.99609296742514719</v>
      </c>
      <c r="I28" s="2">
        <v>0.99620743765231456</v>
      </c>
      <c r="J28" s="2">
        <v>0.99631889199082502</v>
      </c>
      <c r="K28" s="2">
        <v>0.99642739904760025</v>
      </c>
    </row>
    <row r="29" spans="1:11" ht="15.6" customHeight="1" x14ac:dyDescent="0.3">
      <c r="A29" s="1">
        <v>2.7</v>
      </c>
      <c r="B29" s="2">
        <v>0.99653302619695938</v>
      </c>
      <c r="C29" s="2">
        <v>0.9966358395933308</v>
      </c>
      <c r="D29" s="2">
        <v>0.99673590418410873</v>
      </c>
      <c r="E29" s="2">
        <v>0.99683328372264224</v>
      </c>
      <c r="F29" s="2">
        <v>0.99692804078134956</v>
      </c>
      <c r="G29" s="2">
        <v>0.99702023676494544</v>
      </c>
      <c r="H29" s="2">
        <v>0.99710993192377384</v>
      </c>
      <c r="I29" s="2">
        <v>0.99719718536723501</v>
      </c>
      <c r="J29" s="2">
        <v>0.99728205507729872</v>
      </c>
      <c r="K29" s="2">
        <v>0.99736459792209509</v>
      </c>
    </row>
    <row r="30" spans="1:11" ht="15.6" customHeight="1" x14ac:dyDescent="0.3">
      <c r="A30" s="1">
        <v>2.8</v>
      </c>
      <c r="B30" s="2">
        <v>0.99744486966957202</v>
      </c>
      <c r="C30" s="2">
        <v>0.99752292500121409</v>
      </c>
      <c r="D30" s="2">
        <v>0.9975988175258107</v>
      </c>
      <c r="E30" s="2">
        <v>0.9976725997932685</v>
      </c>
      <c r="F30" s="2">
        <v>0.99774432330845764</v>
      </c>
      <c r="G30" s="2">
        <v>0.99781403854508677</v>
      </c>
      <c r="H30" s="2">
        <v>0.99788179495959539</v>
      </c>
      <c r="I30" s="2">
        <v>0.99794764100506028</v>
      </c>
      <c r="J30" s="2">
        <v>0.99801162414510569</v>
      </c>
      <c r="K30" s="2">
        <v>0.99807379086781212</v>
      </c>
    </row>
    <row r="31" spans="1:11" ht="15.6" customHeight="1" x14ac:dyDescent="0.3">
      <c r="A31" s="1">
        <v>2.9</v>
      </c>
      <c r="B31" s="2">
        <v>0.99813418669961596</v>
      </c>
      <c r="C31" s="2">
        <v>0.99819285621919351</v>
      </c>
      <c r="D31" s="2">
        <v>0.99824984307132392</v>
      </c>
      <c r="E31" s="2">
        <v>0.99830518998072271</v>
      </c>
      <c r="F31" s="2">
        <v>0.99835893876584303</v>
      </c>
      <c r="G31" s="2">
        <v>0.99841113035263518</v>
      </c>
      <c r="H31" s="2">
        <v>0.99846180478826196</v>
      </c>
      <c r="I31" s="2">
        <v>0.99851100125476255</v>
      </c>
      <c r="J31" s="2">
        <v>0.99855875808266004</v>
      </c>
      <c r="K31" s="2">
        <v>0.9986051127645077</v>
      </c>
    </row>
    <row r="32" spans="1:11" ht="15.6" customHeight="1" x14ac:dyDescent="0.3">
      <c r="A32" s="1">
        <v>3</v>
      </c>
      <c r="B32" s="2">
        <v>0.9986501019683699</v>
      </c>
      <c r="C32" s="2">
        <v>0.99869376155123057</v>
      </c>
      <c r="D32" s="2">
        <v>0.99873612657232769</v>
      </c>
      <c r="E32" s="2">
        <v>0.99877723130640772</v>
      </c>
      <c r="F32" s="2">
        <v>0.9988171092568956</v>
      </c>
      <c r="G32" s="2">
        <v>0.99885579316897732</v>
      </c>
      <c r="H32" s="2">
        <v>0.99889331504259071</v>
      </c>
      <c r="I32" s="2">
        <v>0.99892970614532106</v>
      </c>
      <c r="J32" s="2">
        <v>0.99896499702519714</v>
      </c>
      <c r="K32" s="2">
        <v>0.99899921752338594</v>
      </c>
    </row>
    <row r="33" spans="1:11" ht="15.6" customHeight="1" x14ac:dyDescent="0.3">
      <c r="A33" s="1">
        <v>3.1</v>
      </c>
      <c r="B33" s="2">
        <v>0.99903239678678168</v>
      </c>
      <c r="C33" s="2">
        <v>0.99906456328048587</v>
      </c>
      <c r="D33" s="2">
        <v>0.99909574480017771</v>
      </c>
      <c r="E33" s="2">
        <v>0.99912596848436841</v>
      </c>
      <c r="F33" s="2">
        <v>0.99915526082654138</v>
      </c>
      <c r="G33" s="2">
        <v>0.99918364768717138</v>
      </c>
      <c r="H33" s="2">
        <v>0.99921115430562446</v>
      </c>
      <c r="I33" s="2">
        <v>0.99923780531193274</v>
      </c>
      <c r="J33" s="2">
        <v>0.9992636247384461</v>
      </c>
      <c r="K33" s="2">
        <v>0.99928863603135465</v>
      </c>
    </row>
    <row r="34" spans="1:11" ht="15.6" customHeight="1" x14ac:dyDescent="0.3">
      <c r="A34" s="1">
        <v>3.2</v>
      </c>
      <c r="B34" s="2">
        <v>0.99931286206208414</v>
      </c>
      <c r="C34" s="2">
        <v>0.99933632513856008</v>
      </c>
      <c r="D34" s="2">
        <v>0.99935904701633993</v>
      </c>
      <c r="E34" s="2">
        <v>0.99938104890961321</v>
      </c>
      <c r="F34" s="2">
        <v>0.99940235150206558</v>
      </c>
      <c r="G34" s="2">
        <v>0.99942297495760923</v>
      </c>
      <c r="H34" s="2">
        <v>0.99944293893097536</v>
      </c>
      <c r="I34" s="2">
        <v>0.99946226257817028</v>
      </c>
      <c r="J34" s="2">
        <v>0.99948096456679303</v>
      </c>
      <c r="K34" s="2">
        <v>0.99949906308621428</v>
      </c>
    </row>
    <row r="35" spans="1:11" ht="15.6" customHeight="1" x14ac:dyDescent="0.3">
      <c r="A35" s="1">
        <v>3.3</v>
      </c>
      <c r="B35" s="2">
        <v>0.99951657585761622</v>
      </c>
      <c r="C35" s="2">
        <v>0.99953352014389241</v>
      </c>
      <c r="D35" s="2">
        <v>0.99954991275940785</v>
      </c>
      <c r="E35" s="2">
        <v>0.99956577007961833</v>
      </c>
      <c r="F35" s="2">
        <v>0.99958110805054967</v>
      </c>
      <c r="G35" s="2">
        <v>0.99959594219813597</v>
      </c>
      <c r="H35" s="2">
        <v>0.99961028763741799</v>
      </c>
      <c r="I35" s="2">
        <v>0.99962415908159996</v>
      </c>
      <c r="J35" s="2">
        <v>0.99963757085096694</v>
      </c>
      <c r="K35" s="2">
        <v>0.99965053688166206</v>
      </c>
    </row>
    <row r="36" spans="1:11" ht="15.6" customHeight="1" x14ac:dyDescent="0.3">
      <c r="A36" s="1">
        <v>3.4</v>
      </c>
      <c r="B36" s="2">
        <v>0.99966307073432314</v>
      </c>
      <c r="C36" s="2">
        <v>0.99967518560258117</v>
      </c>
      <c r="D36" s="2">
        <v>0.99968689432141877</v>
      </c>
      <c r="E36" s="2">
        <v>0.99969820937539133</v>
      </c>
      <c r="F36" s="2">
        <v>0.9997091429067092</v>
      </c>
      <c r="G36" s="2">
        <v>0.99971970672318378</v>
      </c>
      <c r="H36" s="2">
        <v>0.99972991230603647</v>
      </c>
      <c r="I36" s="2">
        <v>0.99973977081757248</v>
      </c>
      <c r="J36" s="2">
        <v>0.99974929310871952</v>
      </c>
      <c r="K36" s="2">
        <v>0.99975848972643211</v>
      </c>
    </row>
    <row r="37" spans="1:11" ht="15.6" customHeight="1" x14ac:dyDescent="0.3">
      <c r="A37" s="1">
        <v>3.5</v>
      </c>
      <c r="B37" s="2">
        <v>0.99976737092096446</v>
      </c>
      <c r="C37" s="2">
        <v>0.99977594665300895</v>
      </c>
      <c r="D37" s="2">
        <v>0.99978422660070532</v>
      </c>
      <c r="E37" s="2">
        <v>0.99979222016651936</v>
      </c>
      <c r="F37" s="2">
        <v>0.99979993648399268</v>
      </c>
      <c r="G37" s="2">
        <v>0.99980738442436434</v>
      </c>
      <c r="H37" s="2">
        <v>0.99981457260306672</v>
      </c>
      <c r="I37" s="2">
        <v>0.99982150938609515</v>
      </c>
      <c r="J37" s="2">
        <v>0.99982820289625407</v>
      </c>
      <c r="K37" s="2">
        <v>0.99983466101927987</v>
      </c>
    </row>
    <row r="38" spans="1:11" ht="15.6" customHeight="1" x14ac:dyDescent="0.3">
      <c r="A38" s="1">
        <v>3.6</v>
      </c>
      <c r="B38" s="2">
        <v>0.99984089140984245</v>
      </c>
      <c r="C38" s="2">
        <v>0.99984690149742628</v>
      </c>
      <c r="D38" s="2">
        <v>0.99985269849209257</v>
      </c>
      <c r="E38" s="2">
        <v>0.99985828939012422</v>
      </c>
      <c r="F38" s="2">
        <v>0.99986368097955425</v>
      </c>
      <c r="G38" s="2">
        <v>0.99986887984557948</v>
      </c>
      <c r="H38" s="2">
        <v>0.99987389237586155</v>
      </c>
      <c r="I38" s="2">
        <v>0.9998787247657146</v>
      </c>
      <c r="J38" s="2">
        <v>0.99988338302318458</v>
      </c>
      <c r="K38" s="2">
        <v>0.99988787297401771</v>
      </c>
    </row>
    <row r="39" spans="1:11" ht="15.6" customHeight="1" x14ac:dyDescent="0.3">
      <c r="A39" s="1">
        <v>3.7</v>
      </c>
      <c r="B39" s="2">
        <v>0.99989220026652259</v>
      </c>
      <c r="C39" s="2">
        <v>0.99989637037632595</v>
      </c>
      <c r="D39" s="2">
        <v>0.99990038861102404</v>
      </c>
      <c r="E39" s="2">
        <v>0.9999042601147311</v>
      </c>
      <c r="F39" s="2">
        <v>0.99990798987252594</v>
      </c>
      <c r="G39" s="2">
        <v>0.99991158271479919</v>
      </c>
      <c r="H39" s="2">
        <v>0.99991504332150205</v>
      </c>
      <c r="I39" s="2">
        <v>0.99991837622629731</v>
      </c>
      <c r="J39" s="2">
        <v>0.99992158582061641</v>
      </c>
      <c r="K39" s="2">
        <v>0.99992467635762128</v>
      </c>
    </row>
    <row r="40" spans="1:11" ht="15.6" customHeight="1" x14ac:dyDescent="0.3">
      <c r="A40" s="1">
        <v>3.8</v>
      </c>
      <c r="B40" s="2">
        <v>0.99992765195607491</v>
      </c>
      <c r="C40" s="2">
        <v>0.99993051660412013</v>
      </c>
      <c r="D40" s="2">
        <v>0.99993327416297029</v>
      </c>
      <c r="E40" s="2">
        <v>0.99993592837051115</v>
      </c>
      <c r="F40" s="2">
        <v>0.99993848284481679</v>
      </c>
      <c r="G40" s="2">
        <v>0.99994094108758103</v>
      </c>
      <c r="H40" s="2">
        <v>0.99994330648746577</v>
      </c>
      <c r="I40" s="2">
        <v>0.99994558232336628</v>
      </c>
      <c r="J40" s="2">
        <v>0.99994777176759819</v>
      </c>
      <c r="K40" s="2">
        <v>0.9999498778890038</v>
      </c>
    </row>
    <row r="41" spans="1:11" ht="15.6" customHeight="1" x14ac:dyDescent="0.3">
      <c r="A41" s="1">
        <v>3.9</v>
      </c>
      <c r="B41" s="2">
        <v>0.99995190365598241</v>
      </c>
      <c r="C41" s="2">
        <v>0.99995385193944375</v>
      </c>
      <c r="D41" s="2">
        <v>0.9999557255156879</v>
      </c>
      <c r="E41" s="2">
        <v>0.99995752706921126</v>
      </c>
      <c r="F41" s="2">
        <v>0.99995925919544149</v>
      </c>
      <c r="G41" s="2">
        <v>0.99996092440340223</v>
      </c>
      <c r="H41" s="2">
        <v>0.99996252511830896</v>
      </c>
      <c r="I41" s="2">
        <v>0.99996406368409718</v>
      </c>
      <c r="J41" s="2">
        <v>0.99996554236588497</v>
      </c>
      <c r="K41" s="2">
        <v>0.99996696335237056</v>
      </c>
    </row>
    <row r="42" spans="1:11" ht="15.6" customHeight="1" x14ac:dyDescent="0.3">
      <c r="A42" s="1">
        <v>4</v>
      </c>
      <c r="B42" s="2">
        <v>0.99996832875816688</v>
      </c>
      <c r="C42" s="2">
        <v>0.99996964062607341</v>
      </c>
      <c r="D42" s="2">
        <v>0.99997090092928809</v>
      </c>
      <c r="E42" s="2">
        <v>0.99997211157355947</v>
      </c>
      <c r="F42" s="2">
        <v>0.99997327439928052</v>
      </c>
      <c r="G42" s="2">
        <v>0.99997439118352593</v>
      </c>
      <c r="H42" s="2">
        <v>0.9999754636420336</v>
      </c>
      <c r="I42" s="2">
        <v>0.99997649343113137</v>
      </c>
      <c r="J42" s="2">
        <v>0.99997748214961146</v>
      </c>
      <c r="K42" s="2">
        <v>0.99997843134055187</v>
      </c>
    </row>
    <row r="43" spans="1:11" ht="15.6" customHeight="1" x14ac:dyDescent="0.3">
      <c r="A43" s="1">
        <v>4.0999999999999996</v>
      </c>
      <c r="B43" s="2">
        <v>0.99997934249308751</v>
      </c>
      <c r="C43" s="2">
        <v>0.99998021704413176</v>
      </c>
      <c r="D43" s="2">
        <v>0.99998105638004942</v>
      </c>
      <c r="E43" s="2">
        <v>0.99998186183828186</v>
      </c>
      <c r="F43" s="2">
        <v>0.99998263470892634</v>
      </c>
      <c r="G43" s="2">
        <v>0.99998337623627032</v>
      </c>
      <c r="H43" s="2">
        <v>0.9999840876202809</v>
      </c>
      <c r="I43" s="2">
        <v>0.99998477001805197</v>
      </c>
      <c r="J43" s="2">
        <v>0.99998542454520911</v>
      </c>
      <c r="K43" s="2">
        <v>0.99998605227727311</v>
      </c>
    </row>
    <row r="44" spans="1:11" ht="15.6" customHeight="1" x14ac:dyDescent="0.3">
      <c r="A44" s="1">
        <v>4.2</v>
      </c>
      <c r="B44" s="2">
        <v>0.9999866542509841</v>
      </c>
      <c r="C44" s="2">
        <v>0.99998723146558621</v>
      </c>
      <c r="D44" s="2">
        <v>0.99998778488407469</v>
      </c>
      <c r="E44" s="2">
        <v>0.99998831543440525</v>
      </c>
      <c r="F44" s="2">
        <v>0.99998882401066791</v>
      </c>
      <c r="G44" s="2">
        <v>0.9999893114742251</v>
      </c>
      <c r="H44" s="2">
        <v>0.99998977865481598</v>
      </c>
      <c r="I44" s="2">
        <v>0.99999022635162704</v>
      </c>
      <c r="J44" s="2">
        <v>0.99999065533432985</v>
      </c>
      <c r="K44" s="2">
        <v>0.99999106634408719</v>
      </c>
    </row>
    <row r="45" spans="1:11" ht="15.6" customHeight="1" x14ac:dyDescent="0.3">
      <c r="A45" s="1">
        <v>4.3</v>
      </c>
      <c r="B45" s="2">
        <v>0.99999146009452899</v>
      </c>
      <c r="C45" s="2">
        <v>0.99999183727269725</v>
      </c>
      <c r="D45" s="2">
        <v>0.99999219853996191</v>
      </c>
      <c r="E45" s="2">
        <v>0.99999254453290864</v>
      </c>
      <c r="F45" s="2">
        <v>0.99999287586419849</v>
      </c>
      <c r="G45" s="2">
        <v>0.99999319312340063</v>
      </c>
      <c r="H45" s="2">
        <v>0.99999349687779904</v>
      </c>
      <c r="I45" s="2">
        <v>0.99999378767317315</v>
      </c>
      <c r="J45" s="2">
        <v>0.99999406603455443</v>
      </c>
      <c r="K45" s="2">
        <v>0.99999433246695812</v>
      </c>
    </row>
    <row r="46" spans="1:11" ht="15.6" customHeight="1" x14ac:dyDescent="0.3">
      <c r="A46" s="1">
        <v>4.4000000000000004</v>
      </c>
      <c r="B46" s="2">
        <v>0.99999458745609227</v>
      </c>
      <c r="C46" s="2">
        <v>0.99999483146904278</v>
      </c>
      <c r="D46" s="2">
        <v>0.99999506495493751</v>
      </c>
      <c r="E46" s="2">
        <v>0.99999528834558815</v>
      </c>
      <c r="F46" s="2">
        <v>0.99999550205611143</v>
      </c>
      <c r="G46" s="2">
        <v>0.99999570648553004</v>
      </c>
      <c r="H46" s="2">
        <v>0.99999590201735333</v>
      </c>
      <c r="I46" s="2">
        <v>0.9999960890201397</v>
      </c>
      <c r="J46" s="2">
        <v>0.99999626784803952</v>
      </c>
      <c r="K46" s="2">
        <v>0.99999643884132039</v>
      </c>
    </row>
    <row r="47" spans="1:11" ht="15.6" customHeight="1" x14ac:dyDescent="0.3">
      <c r="A47" s="1">
        <v>4.5</v>
      </c>
      <c r="B47" s="2">
        <v>0.99999660232687526</v>
      </c>
      <c r="C47" s="2">
        <v>0.99999675861871262</v>
      </c>
      <c r="D47" s="2">
        <v>0.999996908018431</v>
      </c>
      <c r="E47" s="2">
        <v>0.99999705081567714</v>
      </c>
      <c r="F47" s="2">
        <v>0.99999718728858833</v>
      </c>
      <c r="G47" s="2">
        <v>0.9999973177042204</v>
      </c>
      <c r="H47" s="2">
        <v>0.99999744231896059</v>
      </c>
      <c r="I47" s="2">
        <v>0.99999756137892626</v>
      </c>
      <c r="J47" s="2">
        <v>0.99999767512035009</v>
      </c>
      <c r="K47" s="2">
        <v>0.99999778376995185</v>
      </c>
    </row>
    <row r="48" spans="1:11" ht="15.6" customHeight="1" x14ac:dyDescent="0.3">
      <c r="A48" s="1">
        <v>4.5999999999999996</v>
      </c>
      <c r="B48" s="2">
        <v>0.9999978875452975</v>
      </c>
      <c r="C48" s="2">
        <v>0.99999798665514517</v>
      </c>
      <c r="D48" s="2">
        <v>0.99999808129978007</v>
      </c>
      <c r="E48" s="2">
        <v>0.99999817167133642</v>
      </c>
      <c r="F48" s="2">
        <v>0.99999825795410968</v>
      </c>
      <c r="G48" s="2">
        <v>0.99999834032485568</v>
      </c>
      <c r="H48" s="2">
        <v>0.99999841895308106</v>
      </c>
      <c r="I48" s="2">
        <v>0.99999849400132246</v>
      </c>
      <c r="J48" s="2">
        <v>0.99999856562541556</v>
      </c>
      <c r="K48" s="2">
        <v>0.99999863397475541</v>
      </c>
    </row>
    <row r="49" spans="1:11" ht="15.6" customHeight="1" x14ac:dyDescent="0.3">
      <c r="A49" s="1">
        <v>4.7</v>
      </c>
      <c r="B49" s="2">
        <v>0.99999869919254614</v>
      </c>
      <c r="C49" s="2">
        <v>0.9999987614160426</v>
      </c>
      <c r="D49" s="2">
        <v>0.99999882077678348</v>
      </c>
      <c r="E49" s="2">
        <v>0.99999887740081461</v>
      </c>
      <c r="F49" s="2">
        <v>0.9999989314089055</v>
      </c>
      <c r="G49" s="2">
        <v>0.99999898291675748</v>
      </c>
      <c r="H49" s="2">
        <v>0.99999903203520402</v>
      </c>
      <c r="I49" s="2">
        <v>0.99999907887040385</v>
      </c>
      <c r="J49" s="2">
        <v>0.99999912352402709</v>
      </c>
      <c r="K49" s="2">
        <v>0.99999916609343409</v>
      </c>
    </row>
    <row r="50" spans="1:11" ht="15.6" customHeight="1" x14ac:dyDescent="0.3">
      <c r="A50" s="1">
        <v>4.8</v>
      </c>
      <c r="B50" s="2">
        <v>0.99999920667184805</v>
      </c>
      <c r="C50" s="2">
        <v>0.9999992453485208</v>
      </c>
      <c r="D50" s="2">
        <v>0.999999282208893</v>
      </c>
      <c r="E50" s="2">
        <v>0.99999931733474745</v>
      </c>
      <c r="F50" s="2">
        <v>0.99999935080435709</v>
      </c>
      <c r="G50" s="2">
        <v>0.999999382692628</v>
      </c>
      <c r="H50" s="2">
        <v>0.99999941307123552</v>
      </c>
      <c r="I50" s="2">
        <v>0.99999944200875679</v>
      </c>
      <c r="J50" s="2">
        <v>0.99999946957079699</v>
      </c>
      <c r="K50" s="2">
        <v>0.99999949582011161</v>
      </c>
    </row>
    <row r="51" spans="1:11" ht="15.6" customHeight="1" x14ac:dyDescent="0.3">
      <c r="A51" s="1">
        <v>4.9000000000000004</v>
      </c>
      <c r="B51" s="2">
        <v>0.99999952081672339</v>
      </c>
      <c r="C51" s="2">
        <v>0.9999995446180352</v>
      </c>
      <c r="D51" s="2">
        <v>0.99999956727893813</v>
      </c>
      <c r="E51" s="2">
        <v>0.9999995888519162</v>
      </c>
      <c r="F51" s="2">
        <v>0.99999960938714572</v>
      </c>
      <c r="G51" s="2">
        <v>0.99999962893259209</v>
      </c>
      <c r="H51" s="2">
        <v>0.99999964753410187</v>
      </c>
      <c r="I51" s="2">
        <v>0.99999966523549177</v>
      </c>
      <c r="J51" s="2">
        <v>0.99999968207863377</v>
      </c>
      <c r="K51" s="2">
        <v>0.9999996981035375</v>
      </c>
    </row>
    <row r="52" spans="1:11" ht="15.6" customHeight="1" x14ac:dyDescent="0.3">
      <c r="A52" s="1">
        <v>5</v>
      </c>
      <c r="B52" s="2">
        <v>0.99999971334842808</v>
      </c>
      <c r="C52" s="2">
        <v>0.99999972784982272</v>
      </c>
      <c r="D52" s="2">
        <v>0.99999974164260241</v>
      </c>
      <c r="E52" s="2">
        <v>0.99999975476008196</v>
      </c>
      <c r="F52" s="2">
        <v>0.99999976723407691</v>
      </c>
      <c r="G52" s="2">
        <v>0.99999977909496773</v>
      </c>
      <c r="H52" s="2">
        <v>0.99999979037176101</v>
      </c>
      <c r="I52" s="2">
        <v>0.99999980109214892</v>
      </c>
      <c r="J52" s="2">
        <v>0.99999981128256588</v>
      </c>
      <c r="K52" s="2">
        <v>0.9999998209682428</v>
      </c>
    </row>
    <row r="53" spans="1:11" ht="15.6" customHeight="1" x14ac:dyDescent="0.3">
      <c r="A53" s="1">
        <v>5.0999999999999996</v>
      </c>
      <c r="B53" s="2">
        <v>0.99999983017325933</v>
      </c>
      <c r="C53" s="2">
        <v>0.99999983892059385</v>
      </c>
      <c r="D53" s="2">
        <v>0.99999984723217172</v>
      </c>
      <c r="E53" s="2">
        <v>0.99999985512891065</v>
      </c>
      <c r="F53" s="2">
        <v>0.99999986263076568</v>
      </c>
      <c r="G53" s="2">
        <v>0.99999986975677047</v>
      </c>
      <c r="H53" s="2">
        <v>0.99999987652507871</v>
      </c>
      <c r="I53" s="2">
        <v>0.99999988295300257</v>
      </c>
      <c r="J53" s="2">
        <v>0.99999988905704984</v>
      </c>
      <c r="K53" s="2">
        <v>0.9999998948529597</v>
      </c>
    </row>
    <row r="54" spans="1:11" ht="15.6" customHeight="1" x14ac:dyDescent="0.3">
      <c r="A54" s="1">
        <v>5.2</v>
      </c>
      <c r="B54" s="2">
        <v>0.99999990035573683</v>
      </c>
      <c r="C54" s="2">
        <v>0.99999990557968432</v>
      </c>
      <c r="D54" s="2">
        <v>0.99999991053843462</v>
      </c>
      <c r="E54" s="2">
        <v>0.99999991524498011</v>
      </c>
      <c r="F54" s="2">
        <v>0.99999991971170143</v>
      </c>
      <c r="G54" s="2">
        <v>0.99999992395039483</v>
      </c>
      <c r="H54" s="2">
        <v>0.9999999279722992</v>
      </c>
      <c r="I54" s="2">
        <v>0.99999993178812063</v>
      </c>
      <c r="J54" s="2">
        <v>0.99999993540805676</v>
      </c>
      <c r="K54" s="2">
        <v>0.99999993884182004</v>
      </c>
    </row>
    <row r="55" spans="1:11" ht="15.6" customHeight="1" x14ac:dyDescent="0.3">
      <c r="A55" s="1">
        <v>5.3</v>
      </c>
      <c r="B55" s="2">
        <v>0.99999994209865961</v>
      </c>
      <c r="C55" s="2">
        <v>0.99999994518738256</v>
      </c>
      <c r="D55" s="2">
        <v>0.99999994811637394</v>
      </c>
      <c r="E55" s="2">
        <v>0.99999995089361671</v>
      </c>
      <c r="F55" s="2">
        <v>0.99999995352670923</v>
      </c>
      <c r="G55" s="2">
        <v>0.99999995602288405</v>
      </c>
      <c r="H55" s="2">
        <v>0.999999958389024</v>
      </c>
      <c r="I55" s="2">
        <v>0.99999996063167895</v>
      </c>
      <c r="J55" s="2">
        <v>0.9999999627570807</v>
      </c>
      <c r="K55" s="2">
        <v>0.99999996477115816</v>
      </c>
    </row>
    <row r="56" spans="1:11" ht="15.6" customHeight="1" x14ac:dyDescent="0.3">
      <c r="A56" s="1">
        <v>5.4</v>
      </c>
      <c r="B56" s="2">
        <v>0.99999996667955149</v>
      </c>
      <c r="C56" s="2">
        <v>0.99999996848762551</v>
      </c>
      <c r="D56" s="2">
        <v>0.99999997020048226</v>
      </c>
      <c r="E56" s="2">
        <v>0.99999997182297407</v>
      </c>
      <c r="F56" s="2">
        <v>0.99999997335971436</v>
      </c>
      <c r="G56" s="2">
        <v>0.99999997481508995</v>
      </c>
      <c r="H56" s="2">
        <v>0.99999997619327086</v>
      </c>
      <c r="I56" s="2">
        <v>0.999999977498221</v>
      </c>
      <c r="J56" s="2">
        <v>0.99999997873370816</v>
      </c>
      <c r="K56" s="2">
        <v>0.99999997990331291</v>
      </c>
    </row>
    <row r="57" spans="1:11" ht="15.6" customHeight="1" x14ac:dyDescent="0.3">
      <c r="A57" s="1">
        <v>5.5</v>
      </c>
      <c r="B57" s="2">
        <v>0.99999998101043752</v>
      </c>
      <c r="C57" s="2">
        <v>0.99999998205831508</v>
      </c>
      <c r="D57" s="2">
        <v>0.99999998305001692</v>
      </c>
      <c r="E57" s="2">
        <v>0.99999998398846057</v>
      </c>
      <c r="F57" s="2">
        <v>0.99999998487641761</v>
      </c>
      <c r="G57" s="2">
        <v>0.99999998571652016</v>
      </c>
      <c r="H57" s="2">
        <v>0.99999998651126754</v>
      </c>
      <c r="I57" s="2">
        <v>0.99999998726303319</v>
      </c>
      <c r="J57" s="2">
        <v>0.99999998797407075</v>
      </c>
      <c r="K57" s="2">
        <v>0.9999999886465194</v>
      </c>
    </row>
    <row r="58" spans="1:11" ht="15.6" customHeight="1" x14ac:dyDescent="0.3">
      <c r="A58" s="1">
        <v>5.6</v>
      </c>
      <c r="B58" s="2">
        <v>0.99999998928240974</v>
      </c>
      <c r="C58" s="2">
        <v>0.99999998988366923</v>
      </c>
      <c r="D58" s="2">
        <v>0.99999999045212706</v>
      </c>
      <c r="E58" s="2">
        <v>0.99999999098951897</v>
      </c>
      <c r="F58" s="2">
        <v>0.99999999149749175</v>
      </c>
      <c r="G58" s="2">
        <v>0.99999999197760814</v>
      </c>
      <c r="H58" s="2">
        <v>0.99999999243135029</v>
      </c>
      <c r="I58" s="2">
        <v>0.99999999286012398</v>
      </c>
      <c r="J58" s="2">
        <v>0.9999999932652629</v>
      </c>
      <c r="K58" s="2">
        <v>0.99999999364803138</v>
      </c>
    </row>
    <row r="59" spans="1:11" ht="15.6" customHeight="1" x14ac:dyDescent="0.3">
      <c r="A59" s="1">
        <v>5.7</v>
      </c>
      <c r="B59" s="2">
        <v>0.99999999400962858</v>
      </c>
      <c r="C59" s="2">
        <v>0.99999999435119136</v>
      </c>
      <c r="D59" s="2">
        <v>0.9999999946737973</v>
      </c>
      <c r="E59" s="2">
        <v>0.99999999497846825</v>
      </c>
      <c r="F59" s="2">
        <v>0.99999999526617245</v>
      </c>
      <c r="G59" s="2">
        <v>0.99999999553782759</v>
      </c>
      <c r="H59" s="2">
        <v>0.99999999579430321</v>
      </c>
      <c r="I59" s="2">
        <v>0.99999999603642342</v>
      </c>
      <c r="J59" s="2">
        <v>0.99999999626496872</v>
      </c>
      <c r="K59" s="2">
        <v>0.99999999648067883</v>
      </c>
    </row>
    <row r="60" spans="1:11" ht="15.6" customHeight="1" x14ac:dyDescent="0.3">
      <c r="A60" s="1">
        <v>5.8</v>
      </c>
      <c r="B60" s="2">
        <v>0.99999999668425399</v>
      </c>
      <c r="C60" s="2">
        <v>0.99999999687635788</v>
      </c>
      <c r="D60" s="2">
        <v>0.99999999705761866</v>
      </c>
      <c r="E60" s="2">
        <v>0.9999999972286312</v>
      </c>
      <c r="F60" s="2">
        <v>0.99999999738995893</v>
      </c>
      <c r="G60" s="2">
        <v>0.99999999754213498</v>
      </c>
      <c r="H60" s="2">
        <v>0.99999999768566417</v>
      </c>
      <c r="I60" s="2">
        <v>0.99999999782102433</v>
      </c>
      <c r="J60" s="2">
        <v>0.99999999794866756</v>
      </c>
      <c r="K60" s="2">
        <v>0.99999999806902196</v>
      </c>
    </row>
    <row r="61" spans="1:11" ht="15.6" customHeight="1" x14ac:dyDescent="0.3">
      <c r="A61" s="1">
        <v>5.9</v>
      </c>
      <c r="B61" s="2">
        <v>0.99999999818249219</v>
      </c>
      <c r="C61" s="2">
        <v>0.99999999828946129</v>
      </c>
      <c r="D61" s="2">
        <v>0.99999999839029186</v>
      </c>
      <c r="E61" s="2">
        <v>0.99999999848532661</v>
      </c>
      <c r="F61" s="2">
        <v>0.99999999857488964</v>
      </c>
      <c r="G61" s="2">
        <v>0.99999999865928757</v>
      </c>
      <c r="H61" s="2">
        <v>0.99999999873881029</v>
      </c>
      <c r="I61" s="2">
        <v>0.99999999881373203</v>
      </c>
      <c r="J61" s="2">
        <v>0.9999999988843119</v>
      </c>
      <c r="K61" s="2">
        <v>0.99999999895079483</v>
      </c>
    </row>
    <row r="62" spans="1:11" ht="15.6" customHeight="1" x14ac:dyDescent="0.3">
      <c r="A62" s="1">
        <v>6</v>
      </c>
      <c r="B62" s="2">
        <v>0.9999999990134123</v>
      </c>
      <c r="C62" s="2">
        <v>0.99999999907238335</v>
      </c>
      <c r="D62" s="2">
        <v>0.9999999991279146</v>
      </c>
      <c r="E62" s="2">
        <v>0.99999999918020166</v>
      </c>
      <c r="F62" s="2">
        <v>0.99999999922942884</v>
      </c>
      <c r="G62" s="2">
        <v>0.99999999927577088</v>
      </c>
      <c r="H62" s="2">
        <v>0.99999999931939221</v>
      </c>
      <c r="I62" s="2">
        <v>0.9999999993604487</v>
      </c>
      <c r="J62" s="2">
        <v>0.99999999939908724</v>
      </c>
      <c r="K62" s="2">
        <v>0.9999999994354466</v>
      </c>
    </row>
    <row r="63" spans="1:11" ht="15.6" customHeight="1" x14ac:dyDescent="0.3">
      <c r="A63" s="1">
        <v>6.1</v>
      </c>
      <c r="B63" s="2">
        <v>0.99999999946965767</v>
      </c>
      <c r="C63" s="2">
        <v>0.99999999950184426</v>
      </c>
      <c r="D63" s="2">
        <v>0.99999999953212326</v>
      </c>
      <c r="E63" s="2">
        <v>0.99999999956060459</v>
      </c>
      <c r="F63" s="2">
        <v>0.99999999958739261</v>
      </c>
      <c r="G63" s="2">
        <v>0.99999999961258523</v>
      </c>
      <c r="H63" s="2">
        <v>0.99999999963627528</v>
      </c>
      <c r="I63" s="2">
        <v>0.99999999965855002</v>
      </c>
      <c r="J63" s="2">
        <v>0.99999999967949205</v>
      </c>
      <c r="K63" s="2">
        <v>0.99999999969917897</v>
      </c>
    </row>
    <row r="64" spans="1:11" ht="15.6" customHeight="1" x14ac:dyDescent="0.3">
      <c r="A64" s="1">
        <v>6.2</v>
      </c>
      <c r="B64" s="2">
        <v>0.99999999971768416</v>
      </c>
      <c r="C64" s="2">
        <v>0.99999999973507703</v>
      </c>
      <c r="D64" s="2">
        <v>0.99999999975142251</v>
      </c>
      <c r="E64" s="2">
        <v>0.99999999976678244</v>
      </c>
      <c r="F64" s="2">
        <v>0.99999999978121457</v>
      </c>
      <c r="G64" s="2">
        <v>0.99999999979477361</v>
      </c>
      <c r="H64" s="2">
        <v>0.99999999980751131</v>
      </c>
      <c r="I64" s="2">
        <v>0.99999999981947596</v>
      </c>
      <c r="J64" s="2">
        <v>0.99999999983071353</v>
      </c>
      <c r="K64" s="2">
        <v>0.99999999984126697</v>
      </c>
    </row>
    <row r="65" spans="1:11" ht="15.6" customHeight="1" x14ac:dyDescent="0.3">
      <c r="A65" s="1">
        <v>6.3</v>
      </c>
      <c r="B65" s="2">
        <v>0.99999999985117716</v>
      </c>
      <c r="C65" s="2">
        <v>0.99999999986048227</v>
      </c>
      <c r="D65" s="2">
        <v>0.99999999986921839</v>
      </c>
      <c r="E65" s="2">
        <v>0.99999999987741939</v>
      </c>
      <c r="F65" s="2">
        <v>0.99999999988511745</v>
      </c>
      <c r="G65" s="2">
        <v>0.99999999989234256</v>
      </c>
      <c r="H65" s="2">
        <v>0.99999999989912314</v>
      </c>
      <c r="I65" s="2">
        <v>0.99999999990548594</v>
      </c>
      <c r="J65" s="2">
        <v>0.99999999991145605</v>
      </c>
      <c r="K65" s="2">
        <v>0.99999999991705713</v>
      </c>
    </row>
    <row r="66" spans="1:11" ht="15.6" customHeight="1" x14ac:dyDescent="0.3">
      <c r="A66" s="1">
        <v>6.4</v>
      </c>
      <c r="B66" s="2">
        <v>0.99999999992231148</v>
      </c>
      <c r="C66" s="2">
        <v>0.9999999999272402</v>
      </c>
      <c r="D66" s="2">
        <v>0.99999999993186284</v>
      </c>
      <c r="E66" s="2">
        <v>0.99999999993619804</v>
      </c>
      <c r="F66" s="2">
        <v>0.99999999994026323</v>
      </c>
      <c r="G66" s="2">
        <v>0.99999999994407496</v>
      </c>
      <c r="H66" s="2">
        <v>0.99999999994764854</v>
      </c>
      <c r="I66" s="2">
        <v>0.99999999995099853</v>
      </c>
      <c r="J66" s="2">
        <v>0.99999999995413869</v>
      </c>
      <c r="K66" s="2">
        <v>0.99999999995708178</v>
      </c>
    </row>
    <row r="67" spans="1:11" ht="15.6" customHeight="1" x14ac:dyDescent="0.3">
      <c r="A67" s="1">
        <v>6.5</v>
      </c>
      <c r="B67" s="2">
        <v>0.99999999995984001</v>
      </c>
      <c r="C67" s="2">
        <v>0.99999999996242461</v>
      </c>
      <c r="D67" s="2">
        <v>0.99999999996484634</v>
      </c>
      <c r="E67" s="2">
        <v>0.99999999996711519</v>
      </c>
      <c r="F67" s="2">
        <v>0.9999999999692406</v>
      </c>
      <c r="G67" s="2">
        <v>0.99999999997123146</v>
      </c>
      <c r="H67" s="2">
        <v>0.99999999997309608</v>
      </c>
      <c r="I67" s="2">
        <v>0.99999999997484235</v>
      </c>
      <c r="J67" s="2">
        <v>0.99999999997647759</v>
      </c>
      <c r="K67" s="2">
        <v>0.9999999999780087</v>
      </c>
    </row>
    <row r="68" spans="1:11" ht="15.6" customHeight="1" x14ac:dyDescent="0.3">
      <c r="A68" s="1">
        <v>6.6</v>
      </c>
      <c r="B68" s="2">
        <v>0.99999999997944211</v>
      </c>
      <c r="C68" s="2">
        <v>0.99999999998078404</v>
      </c>
      <c r="D68" s="2">
        <v>0.99999999998204003</v>
      </c>
      <c r="E68" s="2">
        <v>0.99999999998321565</v>
      </c>
      <c r="F68" s="2">
        <v>0.99999999998431588</v>
      </c>
      <c r="G68" s="2">
        <v>0.99999999998534539</v>
      </c>
      <c r="H68" s="2">
        <v>0.99999999998630862</v>
      </c>
      <c r="I68" s="2">
        <v>0.99999999998720979</v>
      </c>
      <c r="J68" s="2">
        <v>0.99999999998805289</v>
      </c>
      <c r="K68" s="2">
        <v>0.99999999998884148</v>
      </c>
    </row>
    <row r="69" spans="1:11" ht="15.6" customHeight="1" x14ac:dyDescent="0.3">
      <c r="A69" s="1">
        <v>6.7</v>
      </c>
      <c r="B69" s="2">
        <v>0.999999999989579</v>
      </c>
      <c r="C69" s="2">
        <v>0.99999999999026878</v>
      </c>
      <c r="D69" s="2">
        <v>0.99999999999091382</v>
      </c>
      <c r="E69" s="2">
        <v>0.9999999999915169</v>
      </c>
      <c r="F69" s="2">
        <v>0.99999999999208067</v>
      </c>
      <c r="G69" s="2">
        <v>0.99999999999260769</v>
      </c>
      <c r="H69" s="2">
        <v>0.99999999999310041</v>
      </c>
      <c r="I69" s="2">
        <v>0.99999999999356093</v>
      </c>
      <c r="J69" s="2">
        <v>0.99999999999399125</v>
      </c>
      <c r="K69" s="2">
        <v>0.99999999999439337</v>
      </c>
    </row>
    <row r="70" spans="1:11" ht="15.6" customHeight="1" x14ac:dyDescent="0.3">
      <c r="A70" s="1">
        <v>6.8</v>
      </c>
      <c r="B70" s="2">
        <v>0.99999999999476907</v>
      </c>
      <c r="C70" s="2">
        <v>0.99999999999512001</v>
      </c>
      <c r="D70" s="2">
        <v>0.99999999999544797</v>
      </c>
      <c r="E70" s="2">
        <v>0.99999999999575429</v>
      </c>
      <c r="F70" s="2">
        <v>0.99999999999604039</v>
      </c>
      <c r="G70" s="2">
        <v>0.99999999999630751</v>
      </c>
      <c r="H70" s="2">
        <v>0.99999999999655698</v>
      </c>
      <c r="I70" s="2">
        <v>0.9999999999967899</v>
      </c>
      <c r="J70" s="2">
        <v>0.99999999999700739</v>
      </c>
      <c r="K70" s="2">
        <v>0.99999999999721034</v>
      </c>
    </row>
    <row r="71" spans="1:11" ht="15.6" customHeight="1" x14ac:dyDescent="0.3">
      <c r="A71" s="1">
        <v>6.9</v>
      </c>
      <c r="B71" s="2">
        <v>0.99999999999739986</v>
      </c>
      <c r="C71" s="2">
        <v>0.99999999999757672</v>
      </c>
      <c r="D71" s="2">
        <v>0.99999999999774181</v>
      </c>
      <c r="E71" s="2">
        <v>0.99999999999789579</v>
      </c>
      <c r="F71" s="2">
        <v>0.99999999999803946</v>
      </c>
      <c r="G71" s="2">
        <v>0.99999999999817357</v>
      </c>
      <c r="H71" s="2">
        <v>0.99999999999829858</v>
      </c>
      <c r="I71" s="2">
        <v>0.99999999999841527</v>
      </c>
      <c r="J71" s="2">
        <v>0.99999999999852407</v>
      </c>
      <c r="K71" s="2">
        <v>0.99999999999862554</v>
      </c>
    </row>
    <row r="72" spans="1:11" ht="15.6" customHeight="1" x14ac:dyDescent="0.3">
      <c r="A72" s="1">
        <v>7</v>
      </c>
      <c r="B72" s="2">
        <v>0.99999999999872013</v>
      </c>
      <c r="C72" s="2">
        <v>0.9999999999988084</v>
      </c>
      <c r="D72" s="2">
        <v>0.99999999999889067</v>
      </c>
      <c r="E72" s="2">
        <v>0.99999999999896738</v>
      </c>
      <c r="F72" s="2">
        <v>0.99999999999903877</v>
      </c>
      <c r="G72" s="2">
        <v>0.99999999999910538</v>
      </c>
      <c r="H72" s="2">
        <v>0.99999999999916744</v>
      </c>
      <c r="I72" s="2">
        <v>0.99999999999922529</v>
      </c>
      <c r="J72" s="2">
        <v>0.99999999999927924</v>
      </c>
      <c r="K72" s="2">
        <v>0.99999999999932943</v>
      </c>
    </row>
    <row r="73" spans="1:11" ht="15.6" customHeight="1" x14ac:dyDescent="0.3">
      <c r="A73" s="1">
        <v>7.1</v>
      </c>
      <c r="B73" s="2">
        <v>0.99999999999937617</v>
      </c>
      <c r="C73" s="2">
        <v>0.9999999999994198</v>
      </c>
      <c r="D73" s="2">
        <v>0.99999999999946032</v>
      </c>
      <c r="E73" s="2">
        <v>0.99999999999949818</v>
      </c>
      <c r="F73" s="2">
        <v>0.99999999999953337</v>
      </c>
      <c r="G73" s="2">
        <v>0.99999999999956612</v>
      </c>
      <c r="H73" s="2">
        <v>0.99999999999959666</v>
      </c>
      <c r="I73" s="2">
        <v>0.99999999999962497</v>
      </c>
      <c r="J73" s="2">
        <v>0.99999999999965139</v>
      </c>
      <c r="K73" s="2">
        <v>0.99999999999967604</v>
      </c>
    </row>
    <row r="74" spans="1:11" ht="15.6" customHeight="1" x14ac:dyDescent="0.3">
      <c r="A74" s="1">
        <v>7.2</v>
      </c>
      <c r="B74" s="2">
        <v>0.99999999999969891</v>
      </c>
      <c r="C74" s="2">
        <v>0.99999999999972022</v>
      </c>
      <c r="D74" s="2">
        <v>0.9999999999997401</v>
      </c>
      <c r="E74" s="2">
        <v>0.99999999999975853</v>
      </c>
      <c r="F74" s="2">
        <v>0.99999999999977562</v>
      </c>
      <c r="G74" s="2">
        <v>0.99999999999979161</v>
      </c>
      <c r="H74" s="2">
        <v>0.99999999999980649</v>
      </c>
      <c r="I74" s="2">
        <v>0.99999999999982025</v>
      </c>
      <c r="J74" s="2">
        <v>0.99999999999983313</v>
      </c>
      <c r="K74" s="2">
        <v>0.99999999999984501</v>
      </c>
    </row>
    <row r="75" spans="1:11" ht="15.6" customHeight="1" x14ac:dyDescent="0.3">
      <c r="A75" s="1">
        <v>7.3</v>
      </c>
      <c r="B75" s="2">
        <v>0.99999999999985612</v>
      </c>
      <c r="C75" s="2">
        <v>0.99999999999986644</v>
      </c>
      <c r="D75" s="2">
        <v>0.99999999999987599</v>
      </c>
      <c r="E75" s="2">
        <v>0.99999999999988487</v>
      </c>
      <c r="F75" s="2">
        <v>0.9999999999998932</v>
      </c>
      <c r="G75" s="2">
        <v>0.99999999999990086</v>
      </c>
      <c r="H75" s="2">
        <v>0.99999999999990807</v>
      </c>
      <c r="I75" s="2">
        <v>0.99999999999991473</v>
      </c>
      <c r="J75" s="2">
        <v>0.99999999999992084</v>
      </c>
      <c r="K75" s="2">
        <v>0.99999999999992661</v>
      </c>
    </row>
    <row r="76" spans="1:11" ht="15.6" customHeight="1" x14ac:dyDescent="0.3">
      <c r="A76" s="1">
        <v>7.4</v>
      </c>
      <c r="B76" s="2">
        <v>0.99999999999993194</v>
      </c>
      <c r="C76" s="2">
        <v>0.99999999999993683</v>
      </c>
      <c r="D76" s="2">
        <v>0.99999999999994149</v>
      </c>
      <c r="E76" s="2">
        <v>0.99999999999994571</v>
      </c>
      <c r="F76" s="2">
        <v>0.99999999999994971</v>
      </c>
      <c r="G76" s="2">
        <v>0.99999999999995337</v>
      </c>
      <c r="H76" s="2">
        <v>0.9999999999999567</v>
      </c>
      <c r="I76" s="2">
        <v>0.99999999999995992</v>
      </c>
      <c r="J76" s="2">
        <v>0.99999999999996281</v>
      </c>
      <c r="K76" s="2">
        <v>0.99999999999996558</v>
      </c>
    </row>
    <row r="77" spans="1:11" ht="15.6" customHeight="1" x14ac:dyDescent="0.3">
      <c r="A77" s="1">
        <v>7.5</v>
      </c>
      <c r="B77" s="2">
        <v>0.99999999999996814</v>
      </c>
      <c r="C77" s="2">
        <v>0.99999999999997047</v>
      </c>
      <c r="D77" s="2">
        <v>0.99999999999997258</v>
      </c>
      <c r="E77" s="2">
        <v>0.99999999999997458</v>
      </c>
      <c r="F77" s="2">
        <v>0.99999999999997646</v>
      </c>
      <c r="G77" s="2">
        <v>0.99999999999997824</v>
      </c>
      <c r="H77" s="2">
        <v>0.99999999999997979</v>
      </c>
      <c r="I77" s="2">
        <v>0.99999999999998135</v>
      </c>
      <c r="J77" s="2">
        <v>0.99999999999998268</v>
      </c>
      <c r="K77" s="2">
        <v>0.99999999999998401</v>
      </c>
    </row>
    <row r="78" spans="1:11" ht="15.6" customHeight="1" x14ac:dyDescent="0.3">
      <c r="A78" s="1">
        <v>7.6</v>
      </c>
      <c r="B78" s="2">
        <v>0.99999999999998523</v>
      </c>
      <c r="C78" s="2">
        <v>0.99999999999998634</v>
      </c>
      <c r="D78" s="2">
        <v>0.99999999999998734</v>
      </c>
      <c r="E78" s="2">
        <v>0.99999999999998823</v>
      </c>
      <c r="F78" s="2">
        <v>0.99999999999998912</v>
      </c>
      <c r="G78" s="2">
        <v>0.9999999999999899</v>
      </c>
      <c r="H78" s="2">
        <v>0.99999999999999067</v>
      </c>
      <c r="I78" s="2">
        <v>0.99999999999999145</v>
      </c>
      <c r="J78" s="2">
        <v>0.99999999999999201</v>
      </c>
      <c r="K78" s="2">
        <v>0.99999999999999267</v>
      </c>
    </row>
    <row r="79" spans="1:11" ht="15.6" customHeight="1" x14ac:dyDescent="0.3">
      <c r="A79" s="1">
        <v>7.7</v>
      </c>
      <c r="B79" s="2">
        <v>0.99999999999999323</v>
      </c>
      <c r="C79" s="2">
        <v>0.99999999999999367</v>
      </c>
      <c r="D79" s="2">
        <v>0.99999999999999423</v>
      </c>
      <c r="E79" s="2">
        <v>0.99999999999999467</v>
      </c>
      <c r="F79" s="2">
        <v>0.999999999999995</v>
      </c>
      <c r="G79" s="2">
        <v>0.99999999999999545</v>
      </c>
      <c r="H79" s="2">
        <v>0.99999999999999578</v>
      </c>
      <c r="I79" s="2">
        <v>0.99999999999999611</v>
      </c>
      <c r="J79" s="2">
        <v>0.99999999999999634</v>
      </c>
      <c r="K79" s="2">
        <v>0.99999999999999667</v>
      </c>
    </row>
    <row r="80" spans="1:11" ht="15.6" customHeight="1" x14ac:dyDescent="0.3">
      <c r="A80" s="1">
        <v>7.8</v>
      </c>
      <c r="B80" s="2">
        <v>0.99999999999999689</v>
      </c>
      <c r="C80" s="2">
        <v>0.99999999999999711</v>
      </c>
      <c r="D80" s="2">
        <v>0.99999999999999734</v>
      </c>
      <c r="E80" s="2">
        <v>0.99999999999999756</v>
      </c>
      <c r="F80" s="2">
        <v>0.99999999999999778</v>
      </c>
      <c r="G80" s="2">
        <v>0.99999999999999789</v>
      </c>
      <c r="H80" s="2">
        <v>0.99999999999999811</v>
      </c>
      <c r="I80" s="2">
        <v>0.99999999999999822</v>
      </c>
      <c r="J80" s="2">
        <v>0.99999999999999833</v>
      </c>
      <c r="K80" s="2">
        <v>0.99999999999999845</v>
      </c>
    </row>
    <row r="81" spans="1:11" ht="15.6" customHeight="1" x14ac:dyDescent="0.3">
      <c r="A81" s="1">
        <v>7.9</v>
      </c>
      <c r="B81" s="2">
        <v>0.99999999999999856</v>
      </c>
      <c r="C81" s="2">
        <v>0.99999999999999867</v>
      </c>
      <c r="D81" s="2">
        <v>0.99999999999999878</v>
      </c>
      <c r="E81" s="2">
        <v>0.99999999999999889</v>
      </c>
      <c r="F81" s="2">
        <v>0.999999999999999</v>
      </c>
      <c r="G81" s="2">
        <v>0.99999999999999911</v>
      </c>
      <c r="H81" s="2">
        <v>0.99999999999999911</v>
      </c>
      <c r="I81" s="2">
        <v>0.99999999999999922</v>
      </c>
      <c r="J81" s="2">
        <v>0.99999999999999922</v>
      </c>
      <c r="K81" s="2">
        <v>0.99999999999999933</v>
      </c>
    </row>
    <row r="82" spans="1:11" ht="15.6" customHeight="1" x14ac:dyDescent="0.3">
      <c r="A82" s="1">
        <v>8</v>
      </c>
      <c r="B82" s="2">
        <v>0.99999999999999933</v>
      </c>
      <c r="C82" s="2">
        <v>0.99999999999999944</v>
      </c>
      <c r="D82" s="2">
        <v>0.99999999999999944</v>
      </c>
      <c r="E82" s="2">
        <v>0.99999999999999956</v>
      </c>
      <c r="F82" s="2">
        <v>0.99999999999999956</v>
      </c>
      <c r="G82" s="2">
        <v>0.99999999999999956</v>
      </c>
      <c r="H82" s="2">
        <v>0.99999999999999967</v>
      </c>
      <c r="I82" s="2">
        <v>0.99999999999999967</v>
      </c>
      <c r="J82" s="2">
        <v>0.99999999999999967</v>
      </c>
      <c r="K82" s="2">
        <v>0.99999999999999967</v>
      </c>
    </row>
    <row r="83" spans="1:11" ht="15.6" customHeight="1" x14ac:dyDescent="0.3">
      <c r="A83" s="1">
        <v>8.1</v>
      </c>
      <c r="B83" s="2">
        <v>0.99999999999999978</v>
      </c>
      <c r="C83" s="2">
        <v>0.99999999999999978</v>
      </c>
      <c r="D83" s="2">
        <v>0.99999999999999978</v>
      </c>
      <c r="E83" s="2">
        <v>0.99999999999999978</v>
      </c>
      <c r="F83" s="2">
        <v>0.99999999999999978</v>
      </c>
      <c r="G83" s="2">
        <v>0.99999999999999978</v>
      </c>
      <c r="H83" s="2">
        <v>0.99999999999999978</v>
      </c>
      <c r="I83" s="2">
        <v>0.99999999999999989</v>
      </c>
      <c r="J83" s="2">
        <v>0.99999999999999989</v>
      </c>
      <c r="K83" s="2">
        <v>0.99999999999999989</v>
      </c>
    </row>
    <row r="84" spans="1:11" ht="15.6" customHeight="1" x14ac:dyDescent="0.3">
      <c r="A84" s="1">
        <v>8.1999999999999993</v>
      </c>
      <c r="B84" s="2">
        <v>0.99999999999999989</v>
      </c>
      <c r="C84" s="2">
        <v>0.99999999999999989</v>
      </c>
      <c r="D84" s="2">
        <v>0.99999999999999989</v>
      </c>
      <c r="E84" s="2">
        <v>0.99999999999999989</v>
      </c>
      <c r="F84" s="2">
        <v>0.99999999999999989</v>
      </c>
      <c r="G84" s="2">
        <v>0.99999999999999989</v>
      </c>
      <c r="H84" s="2">
        <v>0.99999999999999989</v>
      </c>
      <c r="I84" s="2">
        <v>0.99999999999999989</v>
      </c>
      <c r="J84" s="2">
        <v>0.99999999999999989</v>
      </c>
      <c r="K84" s="2">
        <v>0.99999999999999989</v>
      </c>
    </row>
    <row r="85" spans="1:11" ht="15.6" customHeight="1" x14ac:dyDescent="0.3">
      <c r="A85" s="1">
        <v>8.3000000000000007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 ht="15.6" customHeight="1" x14ac:dyDescent="0.3">
      <c r="A86" s="1">
        <v>8.4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ht="15.6" customHeight="1" x14ac:dyDescent="0.3">
      <c r="A87" s="1">
        <v>8.5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</row>
    <row r="88" spans="1:11" ht="15.6" customHeight="1" x14ac:dyDescent="0.3">
      <c r="A88" s="1">
        <v>8.6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ht="15.6" customHeight="1" x14ac:dyDescent="0.3">
      <c r="A89" s="1">
        <v>8.6999999999999993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 ht="15.6" customHeight="1" x14ac:dyDescent="0.3">
      <c r="A90" s="1">
        <v>8.8000000000000007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 ht="15.6" customHeight="1" x14ac:dyDescent="0.3">
      <c r="A91" s="1">
        <v>8.9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</row>
    <row r="92" spans="1:11" ht="15.6" customHeight="1" x14ac:dyDescent="0.3">
      <c r="A92" s="1">
        <v>9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ht="15.6" customHeight="1" x14ac:dyDescent="0.3">
      <c r="A93" s="1">
        <v>9.1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ht="15.6" customHeight="1" x14ac:dyDescent="0.3">
      <c r="A94" s="1">
        <v>9.1999999999999993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</row>
    <row r="95" spans="1:11" ht="15.6" customHeight="1" x14ac:dyDescent="0.3">
      <c r="A95" s="1">
        <v>9.3000000000000007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ht="15.6" customHeight="1" x14ac:dyDescent="0.3">
      <c r="A96" s="1">
        <v>9.4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</row>
    <row r="97" spans="1:11" ht="15.6" customHeight="1" x14ac:dyDescent="0.3">
      <c r="A97" s="1">
        <v>9.5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ht="15.6" customHeight="1" x14ac:dyDescent="0.3">
      <c r="A98" s="1">
        <v>9.6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</row>
    <row r="99" spans="1:11" ht="15.6" customHeight="1" x14ac:dyDescent="0.3">
      <c r="A99" s="1">
        <v>9.6999999999999993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</row>
    <row r="100" spans="1:11" ht="15.6" customHeight="1" x14ac:dyDescent="0.3">
      <c r="A100" s="1">
        <v>9.8000000000000007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ht="15.6" customHeight="1" x14ac:dyDescent="0.3">
      <c r="A101" s="1">
        <v>9.9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ht="15.6" customHeight="1" x14ac:dyDescent="0.3">
      <c r="A102" s="1">
        <v>10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 (&lt;0)</vt:lpstr>
      <vt:lpstr>Normal (&gt;0)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2021-05-18T13:36:49Z</cp:lastPrinted>
  <dcterms:created xsi:type="dcterms:W3CDTF">2021-05-18T08:37:39Z</dcterms:created>
  <dcterms:modified xsi:type="dcterms:W3CDTF">2021-06-25T16:26:40Z</dcterms:modified>
</cp:coreProperties>
</file>