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kul\Literasi Data\tugas\"/>
    </mc:Choice>
  </mc:AlternateContent>
  <xr:revisionPtr revIDLastSave="0" documentId="13_ncr:1_{7091B93F-B032-436D-B949-0A1635AB8E77}" xr6:coauthVersionLast="47" xr6:coauthVersionMax="47" xr10:uidLastSave="{00000000-0000-0000-0000-000000000000}"/>
  <bookViews>
    <workbookView xWindow="-108" yWindow="-108" windowWidth="23256" windowHeight="12456" activeTab="6" xr2:uid="{FA8F659F-C422-407D-83AB-A749D7A8CD9F}"/>
  </bookViews>
  <sheets>
    <sheet name="2017" sheetId="3" r:id="rId1"/>
    <sheet name="2018" sheetId="1" r:id="rId2"/>
    <sheet name="2019" sheetId="2" r:id="rId3"/>
    <sheet name="2020" sheetId="4" r:id="rId4"/>
    <sheet name="Progress" sheetId="5" r:id="rId5"/>
    <sheet name="Sheet2" sheetId="7" r:id="rId6"/>
    <sheet name="Sheet1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6" i="8" l="1"/>
  <c r="E36" i="8"/>
  <c r="D36" i="8"/>
  <c r="C36" i="8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C38" i="7"/>
  <c r="F38" i="7"/>
  <c r="D38" i="7"/>
  <c r="AK4" i="5" l="1"/>
  <c r="AK5" i="5"/>
  <c r="AH6" i="5" l="1"/>
  <c r="AI6" i="5"/>
  <c r="AJ6" i="5"/>
  <c r="AG6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Z25" i="5"/>
  <c r="AA25" i="5"/>
  <c r="AB25" i="5"/>
  <c r="AC25" i="5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I10" i="5"/>
  <c r="J10" i="5"/>
  <c r="K10" i="5"/>
  <c r="H10" i="5"/>
  <c r="C10" i="5"/>
  <c r="D10" i="5"/>
  <c r="E10" i="5"/>
  <c r="B10" i="5"/>
  <c r="AK6" i="5" l="1"/>
  <c r="AD25" i="5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5" i="1"/>
  <c r="M26" i="1"/>
  <c r="N26" i="1"/>
  <c r="P26" i="1"/>
  <c r="Q26" i="1"/>
  <c r="R26" i="1"/>
  <c r="L26" i="1"/>
  <c r="M26" i="3"/>
  <c r="N26" i="3"/>
  <c r="P26" i="3"/>
  <c r="Q26" i="3"/>
  <c r="R26" i="3"/>
  <c r="S26" i="3"/>
  <c r="O6" i="3"/>
  <c r="O7" i="3"/>
  <c r="O8" i="3"/>
  <c r="O9" i="3"/>
  <c r="O26" i="3" s="1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5" i="3"/>
  <c r="L26" i="3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5" i="2"/>
  <c r="R26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5" i="2"/>
  <c r="Q26" i="2"/>
  <c r="P26" i="2"/>
  <c r="N26" i="2"/>
  <c r="M26" i="2"/>
  <c r="L26" i="2"/>
  <c r="M26" i="4"/>
  <c r="N26" i="4"/>
  <c r="O26" i="4"/>
  <c r="P26" i="4"/>
  <c r="Q26" i="4"/>
  <c r="R26" i="4"/>
  <c r="S26" i="4"/>
  <c r="L26" i="4"/>
  <c r="I37" i="4"/>
  <c r="B10" i="4"/>
  <c r="C10" i="4"/>
  <c r="F37" i="4"/>
  <c r="I37" i="2"/>
  <c r="C1" i="2" s="1"/>
  <c r="F37" i="2"/>
  <c r="C10" i="2"/>
  <c r="B10" i="2"/>
  <c r="S26" i="2" l="1"/>
  <c r="C2" i="2"/>
  <c r="S26" i="1"/>
  <c r="C2" i="4"/>
  <c r="C1" i="4"/>
  <c r="O26" i="1"/>
  <c r="O26" i="2"/>
  <c r="I37" i="3"/>
  <c r="F37" i="3"/>
  <c r="C10" i="3"/>
  <c r="B10" i="3"/>
  <c r="C2" i="3" s="1"/>
  <c r="I38" i="1"/>
  <c r="F38" i="1"/>
  <c r="C10" i="1"/>
  <c r="C1" i="1" s="1"/>
  <c r="B10" i="1"/>
  <c r="C2" i="1" s="1"/>
  <c r="C1" i="3" l="1"/>
</calcChain>
</file>

<file path=xl/sharedStrings.xml><?xml version="1.0" encoding="utf-8"?>
<sst xmlns="http://schemas.openxmlformats.org/spreadsheetml/2006/main" count="713" uniqueCount="111">
  <si>
    <t>Age</t>
  </si>
  <si>
    <t>20 - 29</t>
  </si>
  <si>
    <t>30 - 39</t>
  </si>
  <si>
    <t>40 - 49</t>
  </si>
  <si>
    <t>50 - 59</t>
  </si>
  <si>
    <t>&gt;60</t>
  </si>
  <si>
    <t>&lt;20</t>
  </si>
  <si>
    <t>Total Count</t>
  </si>
  <si>
    <t>Total Loss</t>
  </si>
  <si>
    <t>Total</t>
  </si>
  <si>
    <t>Non-Payment/Non-Delivery</t>
  </si>
  <si>
    <t>Other</t>
  </si>
  <si>
    <t>Extortion</t>
  </si>
  <si>
    <t>Lottery/Sweepstakes</t>
  </si>
  <si>
    <t>Personal Data Breach</t>
  </si>
  <si>
    <t>Misrepresentation</t>
  </si>
  <si>
    <t>No Lead Value</t>
  </si>
  <si>
    <t>Investment</t>
  </si>
  <si>
    <t>Phishing/Vishing/Smishing/Pharming</t>
  </si>
  <si>
    <t>Malware/Scareware/Virus</t>
  </si>
  <si>
    <t>BEC/EAC</t>
  </si>
  <si>
    <t>Corporate Data Breach</t>
  </si>
  <si>
    <t>Confidence Fraud/Romance</t>
  </si>
  <si>
    <t>Harassment/Threats of Violence</t>
  </si>
  <si>
    <t>Denial of Service/TDoS</t>
  </si>
  <si>
    <t>Advanced Fee</t>
  </si>
  <si>
    <t>Ransomware</t>
  </si>
  <si>
    <t>Identity Theft</t>
  </si>
  <si>
    <t>Crimes Against Children</t>
  </si>
  <si>
    <t>Spoofing</t>
  </si>
  <si>
    <t>Re-shipping</t>
  </si>
  <si>
    <t>Overpayment</t>
  </si>
  <si>
    <t>Civil Matter</t>
  </si>
  <si>
    <t>Credit Card Fraud</t>
  </si>
  <si>
    <t>Charity</t>
  </si>
  <si>
    <t>Employment</t>
  </si>
  <si>
    <t>Health Care Related</t>
  </si>
  <si>
    <t>Tech Support</t>
  </si>
  <si>
    <t>Gambling</t>
  </si>
  <si>
    <t>Real Estate/Rental</t>
  </si>
  <si>
    <t>Terrorism</t>
  </si>
  <si>
    <t>Government Impersonation</t>
  </si>
  <si>
    <t>Hacktivist</t>
  </si>
  <si>
    <t>Crime Types</t>
  </si>
  <si>
    <t>Victims</t>
  </si>
  <si>
    <t>Malware/Scareware/ Virus</t>
  </si>
  <si>
    <t>Denial of Service/TDos</t>
  </si>
  <si>
    <t>Re-Shipping</t>
  </si>
  <si>
    <t>Loss</t>
  </si>
  <si>
    <t>IPR/Copyright and Counterfeit</t>
  </si>
  <si>
    <t>Unknown</t>
  </si>
  <si>
    <t>Incidents</t>
  </si>
  <si>
    <t>Breaches</t>
  </si>
  <si>
    <t>Large</t>
  </si>
  <si>
    <t>Small</t>
  </si>
  <si>
    <t>Accommodation</t>
  </si>
  <si>
    <t>Administrative</t>
  </si>
  <si>
    <t>Agriculture</t>
  </si>
  <si>
    <t>Construction</t>
  </si>
  <si>
    <t>Education</t>
  </si>
  <si>
    <t>Entertainment</t>
  </si>
  <si>
    <t>Financial</t>
  </si>
  <si>
    <t>Healthcare</t>
  </si>
  <si>
    <t>Information</t>
  </si>
  <si>
    <t>Management</t>
  </si>
  <si>
    <t>Manufacturing</t>
  </si>
  <si>
    <t>Mining</t>
  </si>
  <si>
    <t>Other Services</t>
  </si>
  <si>
    <t>Professional</t>
  </si>
  <si>
    <t>Public</t>
  </si>
  <si>
    <t>Real Estate</t>
  </si>
  <si>
    <t>Retail</t>
  </si>
  <si>
    <t>Trade</t>
  </si>
  <si>
    <t>Transportation</t>
  </si>
  <si>
    <t>Utilities</t>
  </si>
  <si>
    <t>Industry</t>
  </si>
  <si>
    <t>&lt; 20</t>
  </si>
  <si>
    <t>&gt; 60</t>
  </si>
  <si>
    <t>Crime Type</t>
  </si>
  <si>
    <t>Total Loss:</t>
  </si>
  <si>
    <t>Under 20</t>
  </si>
  <si>
    <t>Over 60</t>
  </si>
  <si>
    <t>Lottery/Sweepstakes/Inheritance</t>
  </si>
  <si>
    <t>Harassment/Threats Violence</t>
  </si>
  <si>
    <t>IPR/Copyright/Counterfeit</t>
  </si>
  <si>
    <t>Finance</t>
  </si>
  <si>
    <t xml:space="preserve">Denial of Service/TDoS       </t>
  </si>
  <si>
    <t>Jumlah korban berdasarkan umur</t>
  </si>
  <si>
    <t>Jumlah Kerugian berdasarkan umur</t>
  </si>
  <si>
    <t>Average</t>
  </si>
  <si>
    <t>Total Victim:</t>
  </si>
  <si>
    <t>Total Victms:</t>
  </si>
  <si>
    <t>Total Victims:</t>
  </si>
  <si>
    <t>Total Victims</t>
  </si>
  <si>
    <t>Loss/Victims</t>
  </si>
  <si>
    <t>Anova: Two-Factor Without Replication</t>
  </si>
  <si>
    <t>SUMMARY</t>
  </si>
  <si>
    <t>Count</t>
  </si>
  <si>
    <t>Sum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</si>
  <si>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</si>
  <si>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</si>
  <si>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</si>
  <si>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</si>
  <si>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</si>
  <si>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</si>
  <si>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</si>
  <si>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</si>
  <si>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</si>
  <si>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Rows</t>
  </si>
  <si>
    <t>Columns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</si>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</sst>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Rp&quot;* #,##0_-;\-&quot;Rp&quot;* #,##0_-;_-&quot;Rp&quot;* &quot;-&quot;_-;_-@_-"/>
    <numFmt numFmtId="164" formatCode="_-[$$-409]* #,##0.00_ ;_-[$$-409]* \-#,##0.00\ ;_-[$$-409]* &quot;-&quot;??_ ;_-@_ "/>
    <numFmt numFmtId="165" formatCode="_-[$$-409]* #,##0.0_ ;_-[$$-409]* \-#,##0.0\ ;_-[$$-409]* &quot;-&quot;?_ ;_-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i/>
      <sz val="11"/>
      <color indexed="16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name val="Times New Roman"/>
      <family val="1"/>
      <charset val="204"/>
    </font>
    <font>
      <b/>
      <sz val="8"/>
      <color indexed="8"/>
      <name val="Century Gothic"/>
      <family val="2"/>
    </font>
    <font>
      <b/>
      <i/>
      <sz val="11"/>
      <color indexed="16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indexed="16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i/>
      <sz val="11"/>
      <color indexed="16"/>
      <name val="Calibri"/>
      <family val="2"/>
      <scheme val="minor"/>
    </font>
    <font>
      <b/>
      <i/>
      <sz val="11"/>
      <color indexed="16"/>
      <name val="Calibri"/>
      <family val="2"/>
      <scheme val="minor"/>
    </font>
    <font>
      <b/>
      <sz val="11"/>
      <color indexed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indexed="16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4"/>
      </patternFill>
    </fill>
    <fill>
      <patternFill patternType="solid">
        <fgColor indexed="22"/>
        <bgColor indexed="24"/>
      </patternFill>
    </fill>
  </fills>
  <borders count="26">
    <border>
      <left/>
      <right/>
      <top/>
      <bottom/>
      <diagonal/>
    </border>
    <border>
      <left style="thin">
        <color indexed="21"/>
      </left>
      <right/>
      <top/>
      <bottom/>
      <diagonal/>
    </border>
    <border>
      <left/>
      <right style="thin">
        <color indexed="21"/>
      </right>
      <top/>
      <bottom/>
      <diagonal/>
    </border>
    <border>
      <left style="thin">
        <color indexed="21"/>
      </left>
      <right/>
      <top style="thick">
        <color indexed="21"/>
      </top>
      <bottom style="thin">
        <color indexed="64"/>
      </bottom>
      <diagonal/>
    </border>
    <border>
      <left/>
      <right/>
      <top style="thick">
        <color indexed="21"/>
      </top>
      <bottom style="thin">
        <color indexed="64"/>
      </bottom>
      <diagonal/>
    </border>
    <border>
      <left/>
      <right style="thin">
        <color indexed="21"/>
      </right>
      <top style="thick">
        <color indexed="21"/>
      </top>
      <bottom style="thin">
        <color indexed="64"/>
      </bottom>
      <diagonal/>
    </border>
    <border>
      <left style="thin">
        <color indexed="21"/>
      </left>
      <right/>
      <top style="thin">
        <color indexed="64"/>
      </top>
      <bottom style="thick">
        <color indexed="21"/>
      </bottom>
      <diagonal/>
    </border>
    <border>
      <left/>
      <right/>
      <top style="thin">
        <color indexed="64"/>
      </top>
      <bottom style="thick">
        <color indexed="21"/>
      </bottom>
      <diagonal/>
    </border>
    <border>
      <left/>
      <right style="thin">
        <color indexed="21"/>
      </right>
      <top style="thin">
        <color indexed="64"/>
      </top>
      <bottom style="thick">
        <color indexed="21"/>
      </bottom>
      <diagonal/>
    </border>
    <border>
      <left style="slantDashDot">
        <color indexed="21"/>
      </left>
      <right style="slantDashDot">
        <color indexed="21"/>
      </right>
      <top style="thick">
        <color indexed="21"/>
      </top>
      <bottom/>
      <diagonal/>
    </border>
    <border>
      <left style="slantDashDot">
        <color indexed="21"/>
      </left>
      <right style="thin">
        <color indexed="21"/>
      </right>
      <top style="thick">
        <color indexed="21"/>
      </top>
      <bottom/>
      <diagonal/>
    </border>
    <border>
      <left style="slantDashDot">
        <color indexed="21"/>
      </left>
      <right style="slantDashDot">
        <color indexed="21"/>
      </right>
      <top/>
      <bottom style="thin">
        <color indexed="64"/>
      </bottom>
      <diagonal/>
    </border>
    <border>
      <left style="slantDashDot">
        <color indexed="21"/>
      </left>
      <right style="thin">
        <color indexed="21"/>
      </right>
      <top/>
      <bottom style="thin">
        <color indexed="64"/>
      </bottom>
      <diagonal/>
    </border>
    <border>
      <left style="slantDashDot">
        <color indexed="21"/>
      </left>
      <right style="slantDashDot">
        <color indexed="21"/>
      </right>
      <top/>
      <bottom/>
      <diagonal/>
    </border>
    <border>
      <left style="slantDashDot">
        <color indexed="21"/>
      </left>
      <right style="thin">
        <color indexed="21"/>
      </right>
      <top/>
      <bottom/>
      <diagonal/>
    </border>
    <border>
      <left style="slantDashDot">
        <color indexed="21"/>
      </left>
      <right style="slantDashDot">
        <color indexed="21"/>
      </right>
      <top style="thin">
        <color indexed="64"/>
      </top>
      <bottom style="thick">
        <color indexed="21"/>
      </bottom>
      <diagonal/>
    </border>
    <border>
      <left style="slantDashDot">
        <color indexed="21"/>
      </left>
      <right style="thin">
        <color indexed="21"/>
      </right>
      <top style="thin">
        <color indexed="64"/>
      </top>
      <bottom style="thick">
        <color indexed="21"/>
      </bottom>
      <diagonal/>
    </border>
    <border>
      <left style="thin">
        <color indexed="21"/>
      </left>
      <right style="slantDashDot">
        <color indexed="21"/>
      </right>
      <top style="thick">
        <color indexed="21"/>
      </top>
      <bottom/>
      <diagonal/>
    </border>
    <border>
      <left style="thin">
        <color indexed="21"/>
      </left>
      <right style="slantDashDot">
        <color indexed="21"/>
      </right>
      <top/>
      <bottom style="thin">
        <color indexed="64"/>
      </bottom>
      <diagonal/>
    </border>
    <border>
      <left style="thin">
        <color indexed="21"/>
      </left>
      <right style="slantDashDot">
        <color indexed="21"/>
      </right>
      <top/>
      <bottom/>
      <diagonal/>
    </border>
    <border>
      <left style="thin">
        <color indexed="21"/>
      </left>
      <right style="slantDashDot">
        <color indexed="21"/>
      </right>
      <top style="thin">
        <color indexed="64"/>
      </top>
      <bottom style="thick">
        <color indexed="21"/>
      </bottom>
      <diagonal/>
    </border>
    <border>
      <left style="thin">
        <color indexed="21"/>
      </left>
      <right/>
      <top/>
      <bottom style="thick">
        <color indexed="21"/>
      </bottom>
      <diagonal/>
    </border>
    <border>
      <left/>
      <right/>
      <top/>
      <bottom style="thick">
        <color indexed="21"/>
      </bottom>
      <diagonal/>
    </border>
    <border>
      <left/>
      <right style="thin">
        <color indexed="21"/>
      </right>
      <top/>
      <bottom style="thick">
        <color indexed="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5">
    <xf numFmtId="0" fontId="0" fillId="0" borderId="0" xfId="0"/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3" fontId="2" fillId="3" borderId="0" xfId="0" applyNumberFormat="1" applyFont="1" applyFill="1" applyBorder="1" applyAlignment="1">
      <alignment vertical="center" shrinkToFit="1"/>
    </xf>
    <xf numFmtId="3" fontId="2" fillId="3" borderId="2" xfId="0" applyNumberFormat="1" applyFont="1" applyFill="1" applyBorder="1" applyAlignment="1">
      <alignment vertical="center" shrinkToFit="1"/>
    </xf>
    <xf numFmtId="3" fontId="2" fillId="2" borderId="0" xfId="0" applyNumberFormat="1" applyFont="1" applyFill="1" applyBorder="1" applyAlignment="1">
      <alignment vertical="center" shrinkToFit="1"/>
    </xf>
    <xf numFmtId="3" fontId="2" fillId="2" borderId="2" xfId="0" applyNumberFormat="1" applyFont="1" applyFill="1" applyBorder="1" applyAlignment="1">
      <alignment vertical="center" shrinkToFit="1"/>
    </xf>
    <xf numFmtId="0" fontId="4" fillId="2" borderId="6" xfId="0" applyFont="1" applyFill="1" applyBorder="1" applyAlignment="1">
      <alignment horizontal="left" vertical="center" wrapText="1"/>
    </xf>
    <xf numFmtId="3" fontId="2" fillId="3" borderId="13" xfId="0" applyNumberFormat="1" applyFont="1" applyFill="1" applyBorder="1" applyAlignment="1">
      <alignment vertical="center" shrinkToFit="1"/>
    </xf>
    <xf numFmtId="3" fontId="2" fillId="3" borderId="14" xfId="0" applyNumberFormat="1" applyFont="1" applyFill="1" applyBorder="1" applyAlignment="1">
      <alignment vertical="center" shrinkToFit="1"/>
    </xf>
    <xf numFmtId="3" fontId="2" fillId="2" borderId="13" xfId="0" applyNumberFormat="1" applyFont="1" applyFill="1" applyBorder="1" applyAlignment="1">
      <alignment vertical="center" shrinkToFit="1"/>
    </xf>
    <xf numFmtId="3" fontId="2" fillId="2" borderId="14" xfId="0" applyNumberFormat="1" applyFont="1" applyFill="1" applyBorder="1" applyAlignment="1">
      <alignment vertical="center" shrinkToFit="1"/>
    </xf>
    <xf numFmtId="3" fontId="2" fillId="2" borderId="15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3" borderId="19" xfId="0" applyFont="1" applyFill="1" applyBorder="1" applyAlignment="1">
      <alignment horizontal="left" vertical="center" wrapText="1"/>
    </xf>
    <xf numFmtId="0" fontId="2" fillId="2" borderId="19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vertical="center" wrapText="1"/>
    </xf>
    <xf numFmtId="164" fontId="2" fillId="2" borderId="2" xfId="0" applyNumberFormat="1" applyFont="1" applyFill="1" applyBorder="1" applyAlignment="1">
      <alignment vertical="center" wrapText="1"/>
    </xf>
    <xf numFmtId="3" fontId="2" fillId="2" borderId="7" xfId="0" applyNumberFormat="1" applyFont="1" applyFill="1" applyBorder="1" applyAlignment="1">
      <alignment vertical="center"/>
    </xf>
    <xf numFmtId="164" fontId="2" fillId="2" borderId="8" xfId="0" applyNumberFormat="1" applyFont="1" applyFill="1" applyBorder="1" applyAlignment="1">
      <alignment vertical="center"/>
    </xf>
    <xf numFmtId="164" fontId="2" fillId="3" borderId="2" xfId="0" applyNumberFormat="1" applyFont="1" applyFill="1" applyBorder="1" applyAlignment="1">
      <alignment vertical="center" shrinkToFit="1"/>
    </xf>
    <xf numFmtId="164" fontId="2" fillId="2" borderId="2" xfId="0" applyNumberFormat="1" applyFont="1" applyFill="1" applyBorder="1" applyAlignment="1">
      <alignment vertical="center" shrinkToFit="1"/>
    </xf>
    <xf numFmtId="0" fontId="4" fillId="2" borderId="6" xfId="0" applyFont="1" applyFill="1" applyBorder="1" applyAlignment="1">
      <alignment horizontal="left" vertical="center"/>
    </xf>
    <xf numFmtId="3" fontId="2" fillId="2" borderId="8" xfId="0" applyNumberFormat="1" applyFont="1" applyFill="1" applyBorder="1" applyAlignment="1">
      <alignment vertical="center"/>
    </xf>
    <xf numFmtId="164" fontId="2" fillId="2" borderId="8" xfId="1" applyNumberFormat="1" applyFont="1" applyFill="1" applyBorder="1" applyAlignment="1">
      <alignment vertical="center"/>
    </xf>
    <xf numFmtId="164" fontId="0" fillId="0" borderId="0" xfId="0" applyNumberFormat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3" fontId="2" fillId="3" borderId="0" xfId="0" applyNumberFormat="1" applyFont="1" applyFill="1" applyBorder="1" applyAlignment="1">
      <alignment vertical="center"/>
    </xf>
    <xf numFmtId="165" fontId="2" fillId="3" borderId="2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3" fontId="2" fillId="2" borderId="0" xfId="0" applyNumberFormat="1" applyFont="1" applyFill="1" applyBorder="1" applyAlignment="1">
      <alignment vertical="center"/>
    </xf>
    <xf numFmtId="165" fontId="2" fillId="2" borderId="2" xfId="0" applyNumberFormat="1" applyFont="1" applyFill="1" applyBorder="1" applyAlignment="1">
      <alignment vertical="center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/>
    </xf>
    <xf numFmtId="164" fontId="2" fillId="2" borderId="2" xfId="2" applyNumberFormat="1" applyFont="1" applyFill="1" applyBorder="1" applyAlignment="1">
      <alignment vertical="center" wrapText="1"/>
    </xf>
    <xf numFmtId="164" fontId="2" fillId="3" borderId="2" xfId="2" applyNumberFormat="1" applyFont="1" applyFill="1" applyBorder="1" applyAlignment="1">
      <alignment vertical="center" wrapText="1"/>
    </xf>
    <xf numFmtId="0" fontId="7" fillId="3" borderId="3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left" vertical="center" wrapText="1"/>
    </xf>
    <xf numFmtId="0" fontId="8" fillId="2" borderId="6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164" fontId="2" fillId="3" borderId="2" xfId="2" applyNumberFormat="1" applyFont="1" applyFill="1" applyBorder="1" applyAlignment="1">
      <alignment vertical="center" shrinkToFit="1"/>
    </xf>
    <xf numFmtId="164" fontId="2" fillId="2" borderId="2" xfId="2" applyNumberFormat="1" applyFont="1" applyFill="1" applyBorder="1" applyAlignment="1">
      <alignment vertical="center" shrinkToFit="1"/>
    </xf>
    <xf numFmtId="0" fontId="8" fillId="2" borderId="20" xfId="0" applyFont="1" applyFill="1" applyBorder="1" applyAlignment="1">
      <alignment horizontal="left" vertical="center"/>
    </xf>
    <xf numFmtId="3" fontId="2" fillId="2" borderId="15" xfId="0" applyNumberFormat="1" applyFont="1" applyFill="1" applyBorder="1" applyAlignment="1">
      <alignment vertical="center"/>
    </xf>
    <xf numFmtId="3" fontId="2" fillId="2" borderId="16" xfId="0" applyNumberFormat="1" applyFont="1" applyFill="1" applyBorder="1" applyAlignment="1">
      <alignment vertical="center"/>
    </xf>
    <xf numFmtId="0" fontId="7" fillId="3" borderId="11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8" fillId="2" borderId="20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0" fontId="10" fillId="3" borderId="3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left" vertical="center" wrapText="1"/>
    </xf>
    <xf numFmtId="3" fontId="2" fillId="2" borderId="7" xfId="0" applyNumberFormat="1" applyFont="1" applyFill="1" applyBorder="1" applyAlignment="1"/>
    <xf numFmtId="3" fontId="2" fillId="2" borderId="8" xfId="0" applyNumberFormat="1" applyFont="1" applyFill="1" applyBorder="1" applyAlignment="1"/>
    <xf numFmtId="164" fontId="2" fillId="2" borderId="0" xfId="0" applyNumberFormat="1" applyFont="1" applyFill="1" applyBorder="1" applyAlignment="1">
      <alignment vertical="center" wrapText="1"/>
    </xf>
    <xf numFmtId="165" fontId="2" fillId="2" borderId="0" xfId="0" applyNumberFormat="1" applyFont="1" applyFill="1" applyBorder="1" applyAlignment="1">
      <alignment vertical="center"/>
    </xf>
    <xf numFmtId="164" fontId="2" fillId="3" borderId="0" xfId="0" applyNumberFormat="1" applyFont="1" applyFill="1" applyBorder="1" applyAlignment="1">
      <alignment vertical="center" wrapText="1"/>
    </xf>
    <xf numFmtId="165" fontId="2" fillId="3" borderId="0" xfId="0" applyNumberFormat="1" applyFont="1" applyFill="1" applyBorder="1" applyAlignment="1">
      <alignment vertical="center"/>
    </xf>
    <xf numFmtId="164" fontId="2" fillId="2" borderId="7" xfId="0" applyNumberFormat="1" applyFont="1" applyFill="1" applyBorder="1" applyAlignment="1"/>
    <xf numFmtId="164" fontId="2" fillId="2" borderId="8" xfId="0" applyNumberFormat="1" applyFont="1" applyFill="1" applyBorder="1" applyAlignment="1"/>
    <xf numFmtId="0" fontId="2" fillId="3" borderId="3" xfId="0" applyFont="1" applyFill="1" applyBorder="1" applyAlignment="1"/>
    <xf numFmtId="0" fontId="2" fillId="3" borderId="21" xfId="0" applyFont="1" applyFill="1" applyBorder="1" applyAlignment="1">
      <alignment vertical="center" wrapText="1"/>
    </xf>
    <xf numFmtId="3" fontId="2" fillId="3" borderId="22" xfId="0" applyNumberFormat="1" applyFont="1" applyFill="1" applyBorder="1" applyAlignment="1">
      <alignment vertical="center" shrinkToFit="1"/>
    </xf>
    <xf numFmtId="3" fontId="2" fillId="3" borderId="23" xfId="0" applyNumberFormat="1" applyFont="1" applyFill="1" applyBorder="1" applyAlignment="1">
      <alignment vertical="center" shrinkToFit="1"/>
    </xf>
    <xf numFmtId="0" fontId="10" fillId="3" borderId="3" xfId="0" applyFont="1" applyFill="1" applyBorder="1" applyAlignment="1">
      <alignment horizontal="center"/>
    </xf>
    <xf numFmtId="164" fontId="2" fillId="2" borderId="0" xfId="2" applyNumberFormat="1" applyFont="1" applyFill="1" applyBorder="1" applyAlignment="1">
      <alignment vertical="center" wrapText="1"/>
    </xf>
    <xf numFmtId="164" fontId="2" fillId="3" borderId="0" xfId="2" applyNumberFormat="1" applyFont="1" applyFill="1" applyBorder="1" applyAlignment="1">
      <alignment vertical="center" wrapText="1"/>
    </xf>
    <xf numFmtId="164" fontId="2" fillId="3" borderId="22" xfId="0" applyNumberFormat="1" applyFont="1" applyFill="1" applyBorder="1" applyAlignment="1">
      <alignment vertical="center" wrapText="1"/>
    </xf>
    <xf numFmtId="164" fontId="2" fillId="3" borderId="22" xfId="2" applyNumberFormat="1" applyFont="1" applyFill="1" applyBorder="1" applyAlignment="1">
      <alignment vertical="center" wrapText="1"/>
    </xf>
    <xf numFmtId="164" fontId="2" fillId="3" borderId="23" xfId="0" applyNumberFormat="1" applyFont="1" applyFill="1" applyBorder="1" applyAlignment="1">
      <alignment vertical="center" wrapText="1"/>
    </xf>
    <xf numFmtId="0" fontId="9" fillId="0" borderId="0" xfId="0" applyFont="1" applyFill="1" applyBorder="1"/>
    <xf numFmtId="0" fontId="2" fillId="2" borderId="0" xfId="0" applyFont="1" applyFill="1" applyBorder="1" applyAlignment="1"/>
    <xf numFmtId="0" fontId="10" fillId="3" borderId="3" xfId="0" applyFont="1" applyFill="1" applyBorder="1" applyAlignment="1">
      <alignment horizontal="left"/>
    </xf>
    <xf numFmtId="0" fontId="2" fillId="3" borderId="0" xfId="0" applyFont="1" applyFill="1" applyBorder="1" applyAlignment="1"/>
    <xf numFmtId="0" fontId="2" fillId="2" borderId="7" xfId="0" applyFont="1" applyFill="1" applyBorder="1" applyAlignment="1"/>
    <xf numFmtId="0" fontId="4" fillId="3" borderId="2" xfId="0" applyFont="1" applyFill="1" applyBorder="1" applyAlignment="1"/>
    <xf numFmtId="0" fontId="4" fillId="2" borderId="2" xfId="0" applyFont="1" applyFill="1" applyBorder="1" applyAlignment="1"/>
    <xf numFmtId="0" fontId="4" fillId="2" borderId="8" xfId="0" applyFont="1" applyFill="1" applyBorder="1" applyAlignment="1"/>
    <xf numFmtId="3" fontId="0" fillId="0" borderId="0" xfId="0" applyNumberFormat="1" applyAlignment="1">
      <alignment vertical="center"/>
    </xf>
    <xf numFmtId="3" fontId="2" fillId="3" borderId="0" xfId="0" applyNumberFormat="1" applyFont="1" applyFill="1" applyBorder="1" applyAlignment="1"/>
    <xf numFmtId="3" fontId="2" fillId="3" borderId="2" xfId="0" applyNumberFormat="1" applyFont="1" applyFill="1" applyBorder="1" applyAlignment="1"/>
    <xf numFmtId="164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0" fontId="2" fillId="3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3" fontId="0" fillId="0" borderId="0" xfId="0" applyNumberFormat="1"/>
    <xf numFmtId="0" fontId="13" fillId="3" borderId="4" xfId="0" applyFont="1" applyFill="1" applyBorder="1" applyAlignment="1">
      <alignment horizontal="center"/>
    </xf>
    <xf numFmtId="0" fontId="13" fillId="3" borderId="5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left"/>
    </xf>
    <xf numFmtId="0" fontId="14" fillId="3" borderId="5" xfId="0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left" vertical="center"/>
    </xf>
    <xf numFmtId="0" fontId="15" fillId="2" borderId="6" xfId="0" applyFont="1" applyFill="1" applyBorder="1" applyAlignment="1">
      <alignment horizontal="left" vertical="center"/>
    </xf>
    <xf numFmtId="0" fontId="14" fillId="3" borderId="4" xfId="0" applyFont="1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24" xfId="0" applyFill="1" applyBorder="1" applyAlignment="1"/>
    <xf numFmtId="0" fontId="16" fillId="0" borderId="25" xfId="0" applyFont="1" applyFill="1" applyBorder="1" applyAlignment="1">
      <alignment horizontal="center"/>
    </xf>
    <xf numFmtId="3" fontId="0" fillId="0" borderId="0" xfId="0" applyNumberFormat="1" applyFill="1" applyBorder="1" applyAlignment="1"/>
    <xf numFmtId="3" fontId="0" fillId="0" borderId="24" xfId="0" applyNumberFormat="1" applyFill="1" applyBorder="1" applyAlignment="1"/>
    <xf numFmtId="3" fontId="9" fillId="0" borderId="0" xfId="0" applyNumberFormat="1" applyFont="1"/>
    <xf numFmtId="4" fontId="0" fillId="0" borderId="0" xfId="0" applyNumberFormat="1" applyFill="1" applyBorder="1" applyAlignment="1"/>
    <xf numFmtId="0" fontId="7" fillId="3" borderId="17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/>
    </xf>
    <xf numFmtId="164" fontId="2" fillId="2" borderId="0" xfId="0" applyNumberFormat="1" applyFont="1" applyFill="1" applyBorder="1" applyAlignment="1">
      <alignment vertical="center" shrinkToFit="1"/>
    </xf>
    <xf numFmtId="164" fontId="2" fillId="2" borderId="0" xfId="2" applyNumberFormat="1" applyFont="1" applyFill="1" applyBorder="1" applyAlignment="1">
      <alignment vertical="center" shrinkToFit="1"/>
    </xf>
    <xf numFmtId="0" fontId="17" fillId="3" borderId="3" xfId="0" applyFont="1" applyFill="1" applyBorder="1" applyAlignment="1">
      <alignment horizontal="left" vertical="center"/>
    </xf>
    <xf numFmtId="164" fontId="2" fillId="3" borderId="0" xfId="0" applyNumberFormat="1" applyFont="1" applyFill="1" applyBorder="1" applyAlignment="1">
      <alignment vertical="center" shrinkToFit="1"/>
    </xf>
    <xf numFmtId="164" fontId="2" fillId="3" borderId="0" xfId="2" applyNumberFormat="1" applyFont="1" applyFill="1" applyBorder="1" applyAlignment="1">
      <alignment vertical="center" shrinkToFit="1"/>
    </xf>
    <xf numFmtId="0" fontId="17" fillId="3" borderId="4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left" vertical="center" wrapText="1"/>
    </xf>
    <xf numFmtId="164" fontId="2" fillId="2" borderId="7" xfId="1" applyNumberFormat="1" applyFont="1" applyFill="1" applyBorder="1" applyAlignment="1">
      <alignment vertical="center"/>
    </xf>
    <xf numFmtId="164" fontId="2" fillId="2" borderId="7" xfId="0" applyNumberFormat="1" applyFont="1" applyFill="1" applyBorder="1" applyAlignment="1">
      <alignment vertical="center"/>
    </xf>
    <xf numFmtId="0" fontId="16" fillId="0" borderId="0" xfId="0" applyFont="1" applyFill="1" applyBorder="1" applyAlignment="1">
      <alignment horizontal="center"/>
    </xf>
    <xf numFmtId="0" fontId="16" fillId="0" borderId="24" xfId="0" applyFont="1" applyFill="1" applyBorder="1" applyAlignment="1">
      <alignment horizontal="center"/>
    </xf>
    <xf numFmtId="0" fontId="0" fillId="0" borderId="25" xfId="0" applyFill="1" applyBorder="1" applyAlignment="1"/>
  </cellXfs>
  <cellStyles count="3">
    <cellStyle name="Currency [0]" xfId="1" builtinId="7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Victims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'2017'!$B$3</c:f>
              <c:strCache>
                <c:ptCount val="1"/>
                <c:pt idx="0">
                  <c:v>Total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'2017'!$A$4:$A$9</c:f>
              <c:strCache>
                <c:ptCount val="6"/>
                <c:pt idx="0">
                  <c:v>&lt; 20</c:v>
                </c:pt>
                <c:pt idx="1">
                  <c:v>20 - 29</c:v>
                </c:pt>
                <c:pt idx="2">
                  <c:v>30 - 39</c:v>
                </c:pt>
                <c:pt idx="3">
                  <c:v>40 - 49</c:v>
                </c:pt>
                <c:pt idx="4">
                  <c:v>50 - 59</c:v>
                </c:pt>
                <c:pt idx="5">
                  <c:v>&gt; 60</c:v>
                </c:pt>
              </c:strCache>
            </c:strRef>
          </c:cat>
          <c:val>
            <c:numRef>
              <c:f>'2017'!$B$4:$B$9</c:f>
              <c:numCache>
                <c:formatCode>#,##0</c:formatCode>
                <c:ptCount val="6"/>
                <c:pt idx="0">
                  <c:v>9053</c:v>
                </c:pt>
                <c:pt idx="1">
                  <c:v>41132</c:v>
                </c:pt>
                <c:pt idx="2">
                  <c:v>45458</c:v>
                </c:pt>
                <c:pt idx="3">
                  <c:v>44878</c:v>
                </c:pt>
                <c:pt idx="4">
                  <c:v>43764</c:v>
                </c:pt>
                <c:pt idx="5">
                  <c:v>49523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F9-4923-94D4-A152556043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70772863"/>
        <c:axId val="2097303551"/>
      </c:barChart>
      <c:catAx>
        <c:axId val="7077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097303551"/>
        <c:crosses val="autoZero"/>
        <c:auto val="1"/>
        <c:lblAlgn val="ctr"/>
        <c:lblOffset val="100"/>
        <c:noMultiLvlLbl val="0"/>
      </c:catAx>
      <c:valAx>
        <c:axId val="209730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0772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victims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'2018'!$I$3</c:f>
              <c:strCache>
                <c:ptCount val="1"/>
                <c:pt idx="0">
                  <c:v>Loss</c:v>
                </c:pt>
              </c:strCache>
            </c:strRef>
          </c:tx>
          <c:spPr>
            <a:pattFill prst="ltUpDiag">
              <a:fgClr>
                <a:schemeClr val="accent2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5955719362531584E-16"/>
                  <c:y val="2.904865649963689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D11-40F8-9FD9-FA44D96477A4}"/>
                </c:ext>
              </c:extLst>
            </c:dLbl>
            <c:spPr>
              <a:solidFill>
                <a:srgbClr val="ED7D31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'2018'!$H$4:$H$21</c:f>
              <c:strCache>
                <c:ptCount val="18"/>
                <c:pt idx="0">
                  <c:v>BEC/EAC</c:v>
                </c:pt>
                <c:pt idx="1">
                  <c:v>Confidence Fraud/Romance</c:v>
                </c:pt>
                <c:pt idx="2">
                  <c:v>Investment</c:v>
                </c:pt>
                <c:pt idx="3">
                  <c:v>Non-Payment/Non-Delivery</c:v>
                </c:pt>
                <c:pt idx="4">
                  <c:v>Real Estate/Rental</c:v>
                </c:pt>
                <c:pt idx="5">
                  <c:v>Personal Data Breach</c:v>
                </c:pt>
                <c:pt idx="6">
                  <c:v>Corporate Data Breach</c:v>
                </c:pt>
                <c:pt idx="7">
                  <c:v>Identity Theft</c:v>
                </c:pt>
                <c:pt idx="8">
                  <c:v>Advanced Fee</c:v>
                </c:pt>
                <c:pt idx="9">
                  <c:v>Credit Card Fraud</c:v>
                </c:pt>
                <c:pt idx="10">
                  <c:v>Extortion</c:v>
                </c:pt>
                <c:pt idx="11">
                  <c:v>Spoofing</c:v>
                </c:pt>
                <c:pt idx="12">
                  <c:v>Government Impersonation</c:v>
                </c:pt>
                <c:pt idx="13">
                  <c:v>Other</c:v>
                </c:pt>
                <c:pt idx="14">
                  <c:v>Lottery/Sweepstakes</c:v>
                </c:pt>
                <c:pt idx="15">
                  <c:v>Overpayment</c:v>
                </c:pt>
                <c:pt idx="16">
                  <c:v>Phishing/Vishing/Smishing/Pharming</c:v>
                </c:pt>
                <c:pt idx="17">
                  <c:v>Employment</c:v>
                </c:pt>
              </c:strCache>
            </c:strRef>
          </c:cat>
          <c:val>
            <c:numRef>
              <c:f>'2018'!$I$4:$I$21</c:f>
              <c:numCache>
                <c:formatCode>_-[$$-409]* #,##0.00_ ;_-[$$-409]* \-#,##0.00\ ;_-[$$-409]* "-"??_ ;_-@_ </c:formatCode>
                <c:ptCount val="18"/>
                <c:pt idx="0">
                  <c:v>1297803489</c:v>
                </c:pt>
                <c:pt idx="1">
                  <c:v>362500761</c:v>
                </c:pt>
                <c:pt idx="2">
                  <c:v>252955320</c:v>
                </c:pt>
                <c:pt idx="3">
                  <c:v>183826809</c:v>
                </c:pt>
                <c:pt idx="4">
                  <c:v>149458114</c:v>
                </c:pt>
                <c:pt idx="5">
                  <c:v>148892403</c:v>
                </c:pt>
                <c:pt idx="6">
                  <c:v>117711989</c:v>
                </c:pt>
                <c:pt idx="7">
                  <c:v>100429691</c:v>
                </c:pt>
                <c:pt idx="8">
                  <c:v>92271682</c:v>
                </c:pt>
                <c:pt idx="9">
                  <c:v>88991436</c:v>
                </c:pt>
                <c:pt idx="10">
                  <c:v>83357901</c:v>
                </c:pt>
                <c:pt idx="11">
                  <c:v>70000248</c:v>
                </c:pt>
                <c:pt idx="12">
                  <c:v>64211765</c:v>
                </c:pt>
                <c:pt idx="13">
                  <c:v>63126929</c:v>
                </c:pt>
                <c:pt idx="14">
                  <c:v>60214814</c:v>
                </c:pt>
                <c:pt idx="15">
                  <c:v>53225507</c:v>
                </c:pt>
                <c:pt idx="16">
                  <c:v>48241748</c:v>
                </c:pt>
                <c:pt idx="17">
                  <c:v>45487120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1-40F8-9FD9-FA44D96477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164011295"/>
        <c:axId val="162153071"/>
      </c:barChart>
      <c:catAx>
        <c:axId val="1640112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2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62153071"/>
        <c:crosses val="autoZero"/>
        <c:auto val="1"/>
        <c:lblAlgn val="ctr"/>
        <c:lblOffset val="100"/>
        <c:noMultiLvlLbl val="0"/>
      </c:catAx>
      <c:valAx>
        <c:axId val="162153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alpha val="10000"/>
                </a:schemeClr>
              </a:solidFill>
            </a:ln>
            <a:effectLst/>
          </c:spPr>
        </c:min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15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64011295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Cyber</a:t>
            </a:r>
            <a:r>
              <a:rPr lang="en-ID" baseline="0"/>
              <a:t> Incidents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63D-4DBE-8DDC-C022F19A377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63D-4DBE-8DDC-C022F19A377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63D-4DBE-8DDC-C022F19A377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63D-4DBE-8DDC-C022F19A377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63D-4DBE-8DDC-C022F19A377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63D-4DBE-8DDC-C022F19A377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63D-4DBE-8DDC-C022F19A377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63D-4DBE-8DDC-C022F19A377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663D-4DBE-8DDC-C022F19A377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663D-4DBE-8DDC-C022F19A377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663D-4DBE-8DDC-C022F19A377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663D-4DBE-8DDC-C022F19A377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663D-4DBE-8DDC-C022F19A377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663D-4DBE-8DDC-C022F19A377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663D-4DBE-8DDC-C022F19A377C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663D-4DBE-8DDC-C022F19A377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663D-4DBE-8DDC-C022F19A377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663D-4DBE-8DDC-C022F19A377C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663D-4DBE-8DDC-C022F19A377C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663D-4DBE-8DDC-C022F19A377C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663D-4DBE-8DDC-C022F19A377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bestFit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'2018'!$K$5:$K$25</c:f>
              <c:strCache>
                <c:ptCount val="21"/>
                <c:pt idx="0">
                  <c:v>Accommodation</c:v>
                </c:pt>
                <c:pt idx="1">
                  <c:v>Administrative</c:v>
                </c:pt>
                <c:pt idx="2">
                  <c:v>Agriculture</c:v>
                </c:pt>
                <c:pt idx="3">
                  <c:v>Construction</c:v>
                </c:pt>
                <c:pt idx="4">
                  <c:v>Education</c:v>
                </c:pt>
                <c:pt idx="5">
                  <c:v>Entertainment</c:v>
                </c:pt>
                <c:pt idx="6">
                  <c:v>Financial</c:v>
                </c:pt>
                <c:pt idx="7">
                  <c:v>Healthcare</c:v>
                </c:pt>
                <c:pt idx="8">
                  <c:v>Information</c:v>
                </c:pt>
                <c:pt idx="9">
                  <c:v>Management</c:v>
                </c:pt>
                <c:pt idx="10">
                  <c:v>Manufacturing</c:v>
                </c:pt>
                <c:pt idx="11">
                  <c:v>Mining</c:v>
                </c:pt>
                <c:pt idx="12">
                  <c:v>Other Services</c:v>
                </c:pt>
                <c:pt idx="13">
                  <c:v>Professional</c:v>
                </c:pt>
                <c:pt idx="14">
                  <c:v>Public</c:v>
                </c:pt>
                <c:pt idx="15">
                  <c:v>Real Estate</c:v>
                </c:pt>
                <c:pt idx="16">
                  <c:v>Retail</c:v>
                </c:pt>
                <c:pt idx="17">
                  <c:v>Trade</c:v>
                </c:pt>
                <c:pt idx="18">
                  <c:v>Transportation</c:v>
                </c:pt>
                <c:pt idx="19">
                  <c:v>Utilities</c:v>
                </c:pt>
                <c:pt idx="20">
                  <c:v>Unknown</c:v>
                </c:pt>
              </c:strCache>
            </c:strRef>
          </c:cat>
          <c:val>
            <c:numRef>
              <c:f>'2018'!$O$5:$O$25</c:f>
              <c:numCache>
                <c:formatCode>#,##0</c:formatCode>
                <c:ptCount val="21"/>
                <c:pt idx="0">
                  <c:v>87</c:v>
                </c:pt>
                <c:pt idx="1">
                  <c:v>90</c:v>
                </c:pt>
                <c:pt idx="2">
                  <c:v>4</c:v>
                </c:pt>
                <c:pt idx="3">
                  <c:v>31</c:v>
                </c:pt>
                <c:pt idx="4">
                  <c:v>382</c:v>
                </c:pt>
                <c:pt idx="5">
                  <c:v>6299</c:v>
                </c:pt>
                <c:pt idx="6">
                  <c:v>927</c:v>
                </c:pt>
                <c:pt idx="7">
                  <c:v>466</c:v>
                </c:pt>
                <c:pt idx="8">
                  <c:v>1094</c:v>
                </c:pt>
                <c:pt idx="9">
                  <c:v>4</c:v>
                </c:pt>
                <c:pt idx="10">
                  <c:v>352</c:v>
                </c:pt>
                <c:pt idx="11">
                  <c:v>28</c:v>
                </c:pt>
                <c:pt idx="12">
                  <c:v>78</c:v>
                </c:pt>
                <c:pt idx="13">
                  <c:v>670</c:v>
                </c:pt>
                <c:pt idx="14">
                  <c:v>23399</c:v>
                </c:pt>
                <c:pt idx="15">
                  <c:v>22</c:v>
                </c:pt>
                <c:pt idx="16">
                  <c:v>234</c:v>
                </c:pt>
                <c:pt idx="17">
                  <c:v>34</c:v>
                </c:pt>
                <c:pt idx="18">
                  <c:v>112</c:v>
                </c:pt>
                <c:pt idx="19">
                  <c:v>23</c:v>
                </c:pt>
                <c:pt idx="20">
                  <c:v>7350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18-45CE-ACA3-77362826F23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Cyber</a:t>
            </a:r>
            <a:r>
              <a:rPr lang="en-ID" baseline="0"/>
              <a:t> Breaches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6F1-4E8D-9316-3696C2CB00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6F1-4E8D-9316-3696C2CB000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6F1-4E8D-9316-3696C2CB000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6F1-4E8D-9316-3696C2CB000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6F1-4E8D-9316-3696C2CB000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6F1-4E8D-9316-3696C2CB000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6F1-4E8D-9316-3696C2CB000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6F1-4E8D-9316-3696C2CB000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66F1-4E8D-9316-3696C2CB000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66F1-4E8D-9316-3696C2CB000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66F1-4E8D-9316-3696C2CB000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66F1-4E8D-9316-3696C2CB000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66F1-4E8D-9316-3696C2CB000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66F1-4E8D-9316-3696C2CB000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66F1-4E8D-9316-3696C2CB000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66F1-4E8D-9316-3696C2CB000F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66F1-4E8D-9316-3696C2CB000F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66F1-4E8D-9316-3696C2CB000F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66F1-4E8D-9316-3696C2CB000F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66F1-4E8D-9316-3696C2CB000F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66F1-4E8D-9316-3696C2CB000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bestFit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'2018'!$K$5:$K$25</c:f>
              <c:strCache>
                <c:ptCount val="21"/>
                <c:pt idx="0">
                  <c:v>Accommodation</c:v>
                </c:pt>
                <c:pt idx="1">
                  <c:v>Administrative</c:v>
                </c:pt>
                <c:pt idx="2">
                  <c:v>Agriculture</c:v>
                </c:pt>
                <c:pt idx="3">
                  <c:v>Construction</c:v>
                </c:pt>
                <c:pt idx="4">
                  <c:v>Education</c:v>
                </c:pt>
                <c:pt idx="5">
                  <c:v>Entertainment</c:v>
                </c:pt>
                <c:pt idx="6">
                  <c:v>Financial</c:v>
                </c:pt>
                <c:pt idx="7">
                  <c:v>Healthcare</c:v>
                </c:pt>
                <c:pt idx="8">
                  <c:v>Information</c:v>
                </c:pt>
                <c:pt idx="9">
                  <c:v>Management</c:v>
                </c:pt>
                <c:pt idx="10">
                  <c:v>Manufacturing</c:v>
                </c:pt>
                <c:pt idx="11">
                  <c:v>Mining</c:v>
                </c:pt>
                <c:pt idx="12">
                  <c:v>Other Services</c:v>
                </c:pt>
                <c:pt idx="13">
                  <c:v>Professional</c:v>
                </c:pt>
                <c:pt idx="14">
                  <c:v>Public</c:v>
                </c:pt>
                <c:pt idx="15">
                  <c:v>Real Estate</c:v>
                </c:pt>
                <c:pt idx="16">
                  <c:v>Retail</c:v>
                </c:pt>
                <c:pt idx="17">
                  <c:v>Trade</c:v>
                </c:pt>
                <c:pt idx="18">
                  <c:v>Transportation</c:v>
                </c:pt>
                <c:pt idx="19">
                  <c:v>Utilities</c:v>
                </c:pt>
                <c:pt idx="20">
                  <c:v>Unknown</c:v>
                </c:pt>
              </c:strCache>
            </c:strRef>
          </c:cat>
          <c:val>
            <c:numRef>
              <c:f>'2018'!$S$5:$S$25</c:f>
              <c:numCache>
                <c:formatCode>#,##0</c:formatCode>
                <c:ptCount val="21"/>
                <c:pt idx="0">
                  <c:v>61</c:v>
                </c:pt>
                <c:pt idx="1">
                  <c:v>17</c:v>
                </c:pt>
                <c:pt idx="2">
                  <c:v>2</c:v>
                </c:pt>
                <c:pt idx="3">
                  <c:v>11</c:v>
                </c:pt>
                <c:pt idx="4">
                  <c:v>99</c:v>
                </c:pt>
                <c:pt idx="5">
                  <c:v>10</c:v>
                </c:pt>
                <c:pt idx="6">
                  <c:v>207</c:v>
                </c:pt>
                <c:pt idx="7">
                  <c:v>304</c:v>
                </c:pt>
                <c:pt idx="8">
                  <c:v>155</c:v>
                </c:pt>
                <c:pt idx="9">
                  <c:v>2</c:v>
                </c:pt>
                <c:pt idx="10">
                  <c:v>87</c:v>
                </c:pt>
                <c:pt idx="11">
                  <c:v>15</c:v>
                </c:pt>
                <c:pt idx="12">
                  <c:v>54</c:v>
                </c:pt>
                <c:pt idx="13">
                  <c:v>157</c:v>
                </c:pt>
                <c:pt idx="14">
                  <c:v>330</c:v>
                </c:pt>
                <c:pt idx="15">
                  <c:v>14</c:v>
                </c:pt>
                <c:pt idx="16">
                  <c:v>139</c:v>
                </c:pt>
                <c:pt idx="17">
                  <c:v>16</c:v>
                </c:pt>
                <c:pt idx="18">
                  <c:v>36</c:v>
                </c:pt>
                <c:pt idx="19">
                  <c:v>8</c:v>
                </c:pt>
                <c:pt idx="20">
                  <c:v>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C-4DEF-81A5-7169A0AC68D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Victims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'2019'!$B$3</c:f>
              <c:strCache>
                <c:ptCount val="1"/>
                <c:pt idx="0">
                  <c:v>Total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'2019'!$A$4:$A$9</c:f>
              <c:strCache>
                <c:ptCount val="6"/>
                <c:pt idx="0">
                  <c:v>Under 20</c:v>
                </c:pt>
                <c:pt idx="1">
                  <c:v>20 - 29</c:v>
                </c:pt>
                <c:pt idx="2">
                  <c:v>30 - 39</c:v>
                </c:pt>
                <c:pt idx="3">
                  <c:v>40 - 49</c:v>
                </c:pt>
                <c:pt idx="4">
                  <c:v>50 - 59</c:v>
                </c:pt>
                <c:pt idx="5">
                  <c:v>Over 60</c:v>
                </c:pt>
              </c:strCache>
            </c:strRef>
          </c:cat>
          <c:val>
            <c:numRef>
              <c:f>'2019'!$B$4:$B$9</c:f>
              <c:numCache>
                <c:formatCode>#,##0</c:formatCode>
                <c:ptCount val="6"/>
                <c:pt idx="0">
                  <c:v>10724</c:v>
                </c:pt>
                <c:pt idx="1">
                  <c:v>44496</c:v>
                </c:pt>
                <c:pt idx="2">
                  <c:v>52820</c:v>
                </c:pt>
                <c:pt idx="3">
                  <c:v>51864</c:v>
                </c:pt>
                <c:pt idx="4">
                  <c:v>50608</c:v>
                </c:pt>
                <c:pt idx="5">
                  <c:v>68013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99-4A08-9431-36769E2FCA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64607231"/>
        <c:axId val="2039156719"/>
      </c:barChart>
      <c:catAx>
        <c:axId val="6460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039156719"/>
        <c:crosses val="autoZero"/>
        <c:auto val="1"/>
        <c:lblAlgn val="ctr"/>
        <c:lblOffset val="100"/>
        <c:noMultiLvlLbl val="0"/>
      </c:catAx>
      <c:valAx>
        <c:axId val="203915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4607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Victims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'2019'!$C$3</c:f>
              <c:strCache>
                <c:ptCount val="1"/>
                <c:pt idx="0">
                  <c:v>Total Loss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'2019'!$A$4:$A$9</c:f>
              <c:strCache>
                <c:ptCount val="6"/>
                <c:pt idx="0">
                  <c:v>Under 20</c:v>
                </c:pt>
                <c:pt idx="1">
                  <c:v>20 - 29</c:v>
                </c:pt>
                <c:pt idx="2">
                  <c:v>30 - 39</c:v>
                </c:pt>
                <c:pt idx="3">
                  <c:v>40 - 49</c:v>
                </c:pt>
                <c:pt idx="4">
                  <c:v>50 - 59</c:v>
                </c:pt>
                <c:pt idx="5">
                  <c:v>Over 60</c:v>
                </c:pt>
              </c:strCache>
            </c:strRef>
          </c:cat>
          <c:val>
            <c:numRef>
              <c:f>'2019'!$C$4:$C$9</c:f>
              <c:numCache>
                <c:formatCode>_-[$$-409]* #,##0.00_ ;_-[$$-409]* \-#,##0.00\ ;_-[$$-409]* "-"??_ ;_-@_ </c:formatCode>
                <c:ptCount val="6"/>
                <c:pt idx="0">
                  <c:v>421169232</c:v>
                </c:pt>
                <c:pt idx="1">
                  <c:v>174673470</c:v>
                </c:pt>
                <c:pt idx="2">
                  <c:v>332208189</c:v>
                </c:pt>
                <c:pt idx="3">
                  <c:v>529231267</c:v>
                </c:pt>
                <c:pt idx="4">
                  <c:v>589624844</c:v>
                </c:pt>
                <c:pt idx="5">
                  <c:v>835164766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41-4DF0-A86A-5BCC5F719E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56651007"/>
        <c:axId val="154304783"/>
      </c:barChart>
      <c:catAx>
        <c:axId val="15665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304783"/>
        <c:crosses val="autoZero"/>
        <c:auto val="1"/>
        <c:lblAlgn val="ctr"/>
        <c:lblOffset val="100"/>
        <c:noMultiLvlLbl val="0"/>
      </c:catAx>
      <c:valAx>
        <c:axId val="15430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6651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Victims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'2019'!$F$3</c:f>
              <c:strCache>
                <c:ptCount val="1"/>
                <c:pt idx="0">
                  <c:v>Victims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4472C4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'2019'!$E$4:$E$20</c:f>
              <c:strCache>
                <c:ptCount val="17"/>
                <c:pt idx="0">
                  <c:v>Phishing/Vishing/Smishing/Pharming</c:v>
                </c:pt>
                <c:pt idx="1">
                  <c:v>Non-Payment/Non-Delivery</c:v>
                </c:pt>
                <c:pt idx="2">
                  <c:v>Extortion</c:v>
                </c:pt>
                <c:pt idx="3">
                  <c:v>Personal Data Breach</c:v>
                </c:pt>
                <c:pt idx="4">
                  <c:v>Spoofing</c:v>
                </c:pt>
                <c:pt idx="5">
                  <c:v>BEC/EAC</c:v>
                </c:pt>
                <c:pt idx="6">
                  <c:v>Confidence Fraud/Romance</c:v>
                </c:pt>
                <c:pt idx="7">
                  <c:v>Identity Theft</c:v>
                </c:pt>
                <c:pt idx="8">
                  <c:v>Harassment/Threats of Violence</c:v>
                </c:pt>
                <c:pt idx="9">
                  <c:v>Overpayment</c:v>
                </c:pt>
                <c:pt idx="10">
                  <c:v>Advanced Fee</c:v>
                </c:pt>
                <c:pt idx="11">
                  <c:v>Employment</c:v>
                </c:pt>
                <c:pt idx="12">
                  <c:v>Credit Card Fraud</c:v>
                </c:pt>
                <c:pt idx="13">
                  <c:v>Government Impersonation</c:v>
                </c:pt>
                <c:pt idx="14">
                  <c:v>Tech Support</c:v>
                </c:pt>
                <c:pt idx="15">
                  <c:v>Real Estate/Rental</c:v>
                </c:pt>
                <c:pt idx="16">
                  <c:v>Other</c:v>
                </c:pt>
              </c:strCache>
            </c:strRef>
          </c:cat>
          <c:val>
            <c:numRef>
              <c:f>'2019'!$F$4:$F$20</c:f>
              <c:numCache>
                <c:formatCode>#,##0</c:formatCode>
                <c:ptCount val="17"/>
                <c:pt idx="0">
                  <c:v>114702</c:v>
                </c:pt>
                <c:pt idx="1">
                  <c:v>61832</c:v>
                </c:pt>
                <c:pt idx="2">
                  <c:v>43101</c:v>
                </c:pt>
                <c:pt idx="3">
                  <c:v>38218</c:v>
                </c:pt>
                <c:pt idx="4">
                  <c:v>25789</c:v>
                </c:pt>
                <c:pt idx="5">
                  <c:v>23775</c:v>
                </c:pt>
                <c:pt idx="6">
                  <c:v>19473</c:v>
                </c:pt>
                <c:pt idx="7">
                  <c:v>16053</c:v>
                </c:pt>
                <c:pt idx="8">
                  <c:v>15502</c:v>
                </c:pt>
                <c:pt idx="9">
                  <c:v>15395</c:v>
                </c:pt>
                <c:pt idx="10">
                  <c:v>14607</c:v>
                </c:pt>
                <c:pt idx="11">
                  <c:v>14493</c:v>
                </c:pt>
                <c:pt idx="12">
                  <c:v>14378</c:v>
                </c:pt>
                <c:pt idx="13">
                  <c:v>13873</c:v>
                </c:pt>
                <c:pt idx="14">
                  <c:v>13633</c:v>
                </c:pt>
                <c:pt idx="15">
                  <c:v>11677</c:v>
                </c:pt>
                <c:pt idx="16">
                  <c:v>10842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B-4E64-B76E-F120A87420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461456415"/>
        <c:axId val="269598959"/>
      </c:barChart>
      <c:catAx>
        <c:axId val="4614564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69598959"/>
        <c:crosses val="autoZero"/>
        <c:auto val="1"/>
        <c:lblAlgn val="ctr"/>
        <c:lblOffset val="100"/>
        <c:noMultiLvlLbl val="0"/>
      </c:catAx>
      <c:valAx>
        <c:axId val="269598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alpha val="10000"/>
                </a:schemeClr>
              </a:solidFill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1456415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victims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'2019'!$I$3</c:f>
              <c:strCache>
                <c:ptCount val="1"/>
                <c:pt idx="0">
                  <c:v>Loss</c:v>
                </c:pt>
              </c:strCache>
            </c:strRef>
          </c:tx>
          <c:spPr>
            <a:pattFill prst="ltUpDiag">
              <a:fgClr>
                <a:schemeClr val="accent2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3734177215189875E-2"/>
                  <c:y val="5.116987843624810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251-43BB-A9D8-ED61205B1208}"/>
                </c:ext>
              </c:extLst>
            </c:dLbl>
            <c:spPr>
              <a:solidFill>
                <a:srgbClr val="ED7D31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'2019'!$H$4:$H$20</c:f>
              <c:strCache>
                <c:ptCount val="17"/>
                <c:pt idx="0">
                  <c:v>BEC/EAC</c:v>
                </c:pt>
                <c:pt idx="1">
                  <c:v>Confidence Fraud/Romance</c:v>
                </c:pt>
                <c:pt idx="2">
                  <c:v>Spoofing</c:v>
                </c:pt>
                <c:pt idx="3">
                  <c:v>Investment</c:v>
                </c:pt>
                <c:pt idx="4">
                  <c:v>Real Estate/Rental</c:v>
                </c:pt>
                <c:pt idx="5">
                  <c:v>Non-Payment/Non-Delivery</c:v>
                </c:pt>
                <c:pt idx="6">
                  <c:v>Identity Theft</c:v>
                </c:pt>
                <c:pt idx="7">
                  <c:v>Government Impersonation</c:v>
                </c:pt>
                <c:pt idx="8">
                  <c:v>Personal Data Breach</c:v>
                </c:pt>
                <c:pt idx="9">
                  <c:v>Credit Card Fraud</c:v>
                </c:pt>
                <c:pt idx="10">
                  <c:v>Extortion</c:v>
                </c:pt>
                <c:pt idx="11">
                  <c:v>Advanced Fee</c:v>
                </c:pt>
                <c:pt idx="12">
                  <c:v>Other</c:v>
                </c:pt>
                <c:pt idx="13">
                  <c:v>Phishing/Vishing/Smishing/Pharming</c:v>
                </c:pt>
                <c:pt idx="14">
                  <c:v>Overpayment</c:v>
                </c:pt>
                <c:pt idx="15">
                  <c:v>Tech Support</c:v>
                </c:pt>
                <c:pt idx="16">
                  <c:v>Corporate Data Breach</c:v>
                </c:pt>
              </c:strCache>
            </c:strRef>
          </c:cat>
          <c:val>
            <c:numRef>
              <c:f>'2019'!$I$4:$I$20</c:f>
              <c:numCache>
                <c:formatCode>_-[$$-409]* #,##0.00_ ;_-[$$-409]* \-#,##0.00\ ;_-[$$-409]* "-"??_ ;_-@_ </c:formatCode>
                <c:ptCount val="17"/>
                <c:pt idx="0">
                  <c:v>1776549688</c:v>
                </c:pt>
                <c:pt idx="1">
                  <c:v>475014032</c:v>
                </c:pt>
                <c:pt idx="2">
                  <c:v>300478433</c:v>
                </c:pt>
                <c:pt idx="3">
                  <c:v>222186195</c:v>
                </c:pt>
                <c:pt idx="4">
                  <c:v>221365911</c:v>
                </c:pt>
                <c:pt idx="5">
                  <c:v>196563497</c:v>
                </c:pt>
                <c:pt idx="6">
                  <c:v>160305789</c:v>
                </c:pt>
                <c:pt idx="7">
                  <c:v>124292606</c:v>
                </c:pt>
                <c:pt idx="8">
                  <c:v>120102501</c:v>
                </c:pt>
                <c:pt idx="9">
                  <c:v>111491163</c:v>
                </c:pt>
                <c:pt idx="10">
                  <c:v>107498956</c:v>
                </c:pt>
                <c:pt idx="11">
                  <c:v>100602297</c:v>
                </c:pt>
                <c:pt idx="12">
                  <c:v>66223160</c:v>
                </c:pt>
                <c:pt idx="13">
                  <c:v>57836379</c:v>
                </c:pt>
                <c:pt idx="14">
                  <c:v>55820212</c:v>
                </c:pt>
                <c:pt idx="15">
                  <c:v>54041053</c:v>
                </c:pt>
                <c:pt idx="16">
                  <c:v>53398278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51-43BB-A9D8-ED61205B12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62769759"/>
        <c:axId val="164418367"/>
      </c:barChart>
      <c:catAx>
        <c:axId val="6276975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2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64418367"/>
        <c:crosses val="autoZero"/>
        <c:auto val="1"/>
        <c:lblAlgn val="ctr"/>
        <c:lblOffset val="100"/>
        <c:noMultiLvlLbl val="0"/>
      </c:catAx>
      <c:valAx>
        <c:axId val="16441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alpha val="10000"/>
                </a:schemeClr>
              </a:solidFill>
            </a:ln>
            <a:effectLst/>
          </c:spPr>
        </c:min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2769759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Cyber</a:t>
            </a:r>
            <a:r>
              <a:rPr lang="en-ID" baseline="0"/>
              <a:t> Incidents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344-44CC-9271-310A4AE79A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344-44CC-9271-310A4AE79A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344-44CC-9271-310A4AE79A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344-44CC-9271-310A4AE79AE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344-44CC-9271-310A4AE79AE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344-44CC-9271-310A4AE79AE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344-44CC-9271-310A4AE79AE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344-44CC-9271-310A4AE79AE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344-44CC-9271-310A4AE79AE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B344-44CC-9271-310A4AE79AE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B344-44CC-9271-310A4AE79AE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B344-44CC-9271-310A4AE79AE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B344-44CC-9271-310A4AE79AE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B344-44CC-9271-310A4AE79AE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B344-44CC-9271-310A4AE79AE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B344-44CC-9271-310A4AE79AEF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B344-44CC-9271-310A4AE79AEF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B344-44CC-9271-310A4AE79AEF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B344-44CC-9271-310A4AE79AEF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B344-44CC-9271-310A4AE79AEF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B344-44CC-9271-310A4AE79AE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bestFit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'2019'!$K$5:$K$25</c:f>
              <c:strCache>
                <c:ptCount val="21"/>
                <c:pt idx="0">
                  <c:v>Accommodation</c:v>
                </c:pt>
                <c:pt idx="1">
                  <c:v>Administrative</c:v>
                </c:pt>
                <c:pt idx="2">
                  <c:v>Agriculture</c:v>
                </c:pt>
                <c:pt idx="3">
                  <c:v>Construction</c:v>
                </c:pt>
                <c:pt idx="4">
                  <c:v>Education</c:v>
                </c:pt>
                <c:pt idx="5">
                  <c:v>Entertainment</c:v>
                </c:pt>
                <c:pt idx="6">
                  <c:v>Finance</c:v>
                </c:pt>
                <c:pt idx="7">
                  <c:v>Healthcare</c:v>
                </c:pt>
                <c:pt idx="8">
                  <c:v>Information</c:v>
                </c:pt>
                <c:pt idx="9">
                  <c:v>Management</c:v>
                </c:pt>
                <c:pt idx="10">
                  <c:v>Manufacturing</c:v>
                </c:pt>
                <c:pt idx="11">
                  <c:v>Mining</c:v>
                </c:pt>
                <c:pt idx="12">
                  <c:v>Other Services</c:v>
                </c:pt>
                <c:pt idx="13">
                  <c:v>Professional</c:v>
                </c:pt>
                <c:pt idx="14">
                  <c:v>Public</c:v>
                </c:pt>
                <c:pt idx="15">
                  <c:v>Real Estate</c:v>
                </c:pt>
                <c:pt idx="16">
                  <c:v>Retail</c:v>
                </c:pt>
                <c:pt idx="17">
                  <c:v>Trade</c:v>
                </c:pt>
                <c:pt idx="18">
                  <c:v>Transportation</c:v>
                </c:pt>
                <c:pt idx="19">
                  <c:v>Utilities</c:v>
                </c:pt>
                <c:pt idx="20">
                  <c:v>Unknown</c:v>
                </c:pt>
              </c:strCache>
            </c:strRef>
          </c:cat>
          <c:val>
            <c:numRef>
              <c:f>'2019'!$O$5:$O$25</c:f>
              <c:numCache>
                <c:formatCode>#,##0</c:formatCode>
                <c:ptCount val="21"/>
                <c:pt idx="0">
                  <c:v>125</c:v>
                </c:pt>
                <c:pt idx="1">
                  <c:v>27</c:v>
                </c:pt>
                <c:pt idx="2">
                  <c:v>31</c:v>
                </c:pt>
                <c:pt idx="3">
                  <c:v>37</c:v>
                </c:pt>
                <c:pt idx="4">
                  <c:v>819</c:v>
                </c:pt>
                <c:pt idx="5">
                  <c:v>194</c:v>
                </c:pt>
                <c:pt idx="6">
                  <c:v>1509</c:v>
                </c:pt>
                <c:pt idx="7">
                  <c:v>798</c:v>
                </c:pt>
                <c:pt idx="8">
                  <c:v>5471</c:v>
                </c:pt>
                <c:pt idx="9">
                  <c:v>28</c:v>
                </c:pt>
                <c:pt idx="10">
                  <c:v>922</c:v>
                </c:pt>
                <c:pt idx="11">
                  <c:v>46</c:v>
                </c:pt>
                <c:pt idx="12">
                  <c:v>107</c:v>
                </c:pt>
                <c:pt idx="13">
                  <c:v>7463</c:v>
                </c:pt>
                <c:pt idx="14">
                  <c:v>6843</c:v>
                </c:pt>
                <c:pt idx="15">
                  <c:v>37</c:v>
                </c:pt>
                <c:pt idx="16">
                  <c:v>287</c:v>
                </c:pt>
                <c:pt idx="17">
                  <c:v>25</c:v>
                </c:pt>
                <c:pt idx="18">
                  <c:v>112</c:v>
                </c:pt>
                <c:pt idx="19">
                  <c:v>148</c:v>
                </c:pt>
                <c:pt idx="20">
                  <c:v>6973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45-428F-8B9A-309FAEA8476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Cyber</a:t>
            </a:r>
            <a:r>
              <a:rPr lang="en-ID" baseline="0"/>
              <a:t> Breaches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67F-4B01-9BEB-36CE17C077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67F-4B01-9BEB-36CE17C077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67F-4B01-9BEB-36CE17C077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67F-4B01-9BEB-36CE17C0772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67F-4B01-9BEB-36CE17C0772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67F-4B01-9BEB-36CE17C0772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67F-4B01-9BEB-36CE17C0772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67F-4B01-9BEB-36CE17C0772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667F-4B01-9BEB-36CE17C0772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667F-4B01-9BEB-36CE17C0772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667F-4B01-9BEB-36CE17C0772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667F-4B01-9BEB-36CE17C0772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667F-4B01-9BEB-36CE17C0772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667F-4B01-9BEB-36CE17C0772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667F-4B01-9BEB-36CE17C0772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667F-4B01-9BEB-36CE17C0772F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667F-4B01-9BEB-36CE17C0772F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667F-4B01-9BEB-36CE17C0772F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667F-4B01-9BEB-36CE17C0772F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667F-4B01-9BEB-36CE17C0772F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667F-4B01-9BEB-36CE17C0772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bestFit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'2019'!$K$5:$K$25</c:f>
              <c:strCache>
                <c:ptCount val="21"/>
                <c:pt idx="0">
                  <c:v>Accommodation</c:v>
                </c:pt>
                <c:pt idx="1">
                  <c:v>Administrative</c:v>
                </c:pt>
                <c:pt idx="2">
                  <c:v>Agriculture</c:v>
                </c:pt>
                <c:pt idx="3">
                  <c:v>Construction</c:v>
                </c:pt>
                <c:pt idx="4">
                  <c:v>Education</c:v>
                </c:pt>
                <c:pt idx="5">
                  <c:v>Entertainment</c:v>
                </c:pt>
                <c:pt idx="6">
                  <c:v>Finance</c:v>
                </c:pt>
                <c:pt idx="7">
                  <c:v>Healthcare</c:v>
                </c:pt>
                <c:pt idx="8">
                  <c:v>Information</c:v>
                </c:pt>
                <c:pt idx="9">
                  <c:v>Management</c:v>
                </c:pt>
                <c:pt idx="10">
                  <c:v>Manufacturing</c:v>
                </c:pt>
                <c:pt idx="11">
                  <c:v>Mining</c:v>
                </c:pt>
                <c:pt idx="12">
                  <c:v>Other Services</c:v>
                </c:pt>
                <c:pt idx="13">
                  <c:v>Professional</c:v>
                </c:pt>
                <c:pt idx="14">
                  <c:v>Public</c:v>
                </c:pt>
                <c:pt idx="15">
                  <c:v>Real Estate</c:v>
                </c:pt>
                <c:pt idx="16">
                  <c:v>Retail</c:v>
                </c:pt>
                <c:pt idx="17">
                  <c:v>Trade</c:v>
                </c:pt>
                <c:pt idx="18">
                  <c:v>Transportation</c:v>
                </c:pt>
                <c:pt idx="19">
                  <c:v>Utilities</c:v>
                </c:pt>
                <c:pt idx="20">
                  <c:v>Unknown</c:v>
                </c:pt>
              </c:strCache>
            </c:strRef>
          </c:cat>
          <c:val>
            <c:numRef>
              <c:f>'2019'!$S$5:$S$25</c:f>
              <c:numCache>
                <c:formatCode>#,##0</c:formatCode>
                <c:ptCount val="21"/>
                <c:pt idx="0">
                  <c:v>92</c:v>
                </c:pt>
                <c:pt idx="1">
                  <c:v>20</c:v>
                </c:pt>
                <c:pt idx="2">
                  <c:v>21</c:v>
                </c:pt>
                <c:pt idx="3">
                  <c:v>25</c:v>
                </c:pt>
                <c:pt idx="4">
                  <c:v>228</c:v>
                </c:pt>
                <c:pt idx="5">
                  <c:v>98</c:v>
                </c:pt>
                <c:pt idx="6">
                  <c:v>448</c:v>
                </c:pt>
                <c:pt idx="7">
                  <c:v>521</c:v>
                </c:pt>
                <c:pt idx="8">
                  <c:v>360</c:v>
                </c:pt>
                <c:pt idx="9">
                  <c:v>26</c:v>
                </c:pt>
                <c:pt idx="10">
                  <c:v>381</c:v>
                </c:pt>
                <c:pt idx="11">
                  <c:v>17</c:v>
                </c:pt>
                <c:pt idx="12">
                  <c:v>66</c:v>
                </c:pt>
                <c:pt idx="13">
                  <c:v>326</c:v>
                </c:pt>
                <c:pt idx="14">
                  <c:v>346</c:v>
                </c:pt>
                <c:pt idx="15">
                  <c:v>33</c:v>
                </c:pt>
                <c:pt idx="16">
                  <c:v>146</c:v>
                </c:pt>
                <c:pt idx="17">
                  <c:v>15</c:v>
                </c:pt>
                <c:pt idx="18">
                  <c:v>67</c:v>
                </c:pt>
                <c:pt idx="19">
                  <c:v>26</c:v>
                </c:pt>
                <c:pt idx="20">
                  <c:v>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CC-4452-A1ED-2EDED629300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Victims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'2020'!$B$3</c:f>
              <c:strCache>
                <c:ptCount val="1"/>
                <c:pt idx="0">
                  <c:v>Total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'2020'!$A$4:$A$9</c:f>
              <c:strCache>
                <c:ptCount val="6"/>
                <c:pt idx="0">
                  <c:v>Under 20</c:v>
                </c:pt>
                <c:pt idx="1">
                  <c:v>20 - 29</c:v>
                </c:pt>
                <c:pt idx="2">
                  <c:v>30 - 39</c:v>
                </c:pt>
                <c:pt idx="3">
                  <c:v>40 - 49</c:v>
                </c:pt>
                <c:pt idx="4">
                  <c:v>50 - 59</c:v>
                </c:pt>
                <c:pt idx="5">
                  <c:v>Over 60</c:v>
                </c:pt>
              </c:strCache>
            </c:strRef>
          </c:cat>
          <c:val>
            <c:numRef>
              <c:f>'2020'!$B$4:$B$9</c:f>
              <c:numCache>
                <c:formatCode>#,##0</c:formatCode>
                <c:ptCount val="6"/>
                <c:pt idx="0">
                  <c:v>23186</c:v>
                </c:pt>
                <c:pt idx="1">
                  <c:v>70791</c:v>
                </c:pt>
                <c:pt idx="2">
                  <c:v>88364</c:v>
                </c:pt>
                <c:pt idx="3">
                  <c:v>91568</c:v>
                </c:pt>
                <c:pt idx="4">
                  <c:v>85967</c:v>
                </c:pt>
                <c:pt idx="5">
                  <c:v>105301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AB-4A80-8558-2AA12D70F7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477605967"/>
        <c:axId val="1899737295"/>
      </c:barChart>
      <c:catAx>
        <c:axId val="47760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899737295"/>
        <c:crosses val="autoZero"/>
        <c:auto val="1"/>
        <c:lblAlgn val="ctr"/>
        <c:lblOffset val="100"/>
        <c:noMultiLvlLbl val="0"/>
      </c:catAx>
      <c:valAx>
        <c:axId val="189973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77605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Victims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'2017'!$C$3</c:f>
              <c:strCache>
                <c:ptCount val="1"/>
                <c:pt idx="0">
                  <c:v>Total Loss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'2017'!$A$4:$A$9</c:f>
              <c:strCache>
                <c:ptCount val="6"/>
                <c:pt idx="0">
                  <c:v>&lt; 20</c:v>
                </c:pt>
                <c:pt idx="1">
                  <c:v>20 - 29</c:v>
                </c:pt>
                <c:pt idx="2">
                  <c:v>30 - 39</c:v>
                </c:pt>
                <c:pt idx="3">
                  <c:v>40 - 49</c:v>
                </c:pt>
                <c:pt idx="4">
                  <c:v>50 - 59</c:v>
                </c:pt>
                <c:pt idx="5">
                  <c:v>&gt; 60</c:v>
                </c:pt>
              </c:strCache>
            </c:strRef>
          </c:cat>
          <c:val>
            <c:numRef>
              <c:f>'2017'!$C$4:$C$9</c:f>
              <c:numCache>
                <c:formatCode>_-[$$-409]* #,##0.00_ ;_-[$$-409]* \-#,##0.00\ ;_-[$$-409]* "-"??_ ;_-@_ </c:formatCode>
                <c:ptCount val="6"/>
                <c:pt idx="0">
                  <c:v>8271311</c:v>
                </c:pt>
                <c:pt idx="1">
                  <c:v>67981630</c:v>
                </c:pt>
                <c:pt idx="2">
                  <c:v>156287698</c:v>
                </c:pt>
                <c:pt idx="3">
                  <c:v>244561364</c:v>
                </c:pt>
                <c:pt idx="4">
                  <c:v>275621946</c:v>
                </c:pt>
                <c:pt idx="5">
                  <c:v>342531972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63-4457-95CD-7B6F7157E0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70736063"/>
        <c:axId val="2097296063"/>
      </c:barChart>
      <c:catAx>
        <c:axId val="7073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097296063"/>
        <c:crosses val="autoZero"/>
        <c:auto val="1"/>
        <c:lblAlgn val="ctr"/>
        <c:lblOffset val="100"/>
        <c:noMultiLvlLbl val="0"/>
      </c:catAx>
      <c:valAx>
        <c:axId val="209729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0736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Victims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'2020'!$C$3</c:f>
              <c:strCache>
                <c:ptCount val="1"/>
                <c:pt idx="0">
                  <c:v>Total Loss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'2020'!$A$4:$A$9</c:f>
              <c:strCache>
                <c:ptCount val="6"/>
                <c:pt idx="0">
                  <c:v>Under 20</c:v>
                </c:pt>
                <c:pt idx="1">
                  <c:v>20 - 29</c:v>
                </c:pt>
                <c:pt idx="2">
                  <c:v>30 - 39</c:v>
                </c:pt>
                <c:pt idx="3">
                  <c:v>40 - 49</c:v>
                </c:pt>
                <c:pt idx="4">
                  <c:v>50 - 59</c:v>
                </c:pt>
                <c:pt idx="5">
                  <c:v>Over 60</c:v>
                </c:pt>
              </c:strCache>
            </c:strRef>
          </c:cat>
          <c:val>
            <c:numRef>
              <c:f>'2020'!$C$4:$C$9</c:f>
              <c:numCache>
                <c:formatCode>_-[$$-409]* #,##0.00_ ;_-[$$-409]* \-#,##0.00\ ;_-[$$-409]* "-"??_ ;_-@_ </c:formatCode>
                <c:ptCount val="6"/>
                <c:pt idx="0">
                  <c:v>70980763</c:v>
                </c:pt>
                <c:pt idx="1">
                  <c:v>197402240</c:v>
                </c:pt>
                <c:pt idx="2">
                  <c:v>492176845</c:v>
                </c:pt>
                <c:pt idx="3">
                  <c:v>717161726</c:v>
                </c:pt>
                <c:pt idx="4">
                  <c:v>847948101</c:v>
                </c:pt>
                <c:pt idx="5">
                  <c:v>966062236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C0-4B51-A253-62F30D3C8D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69402799"/>
        <c:axId val="73271119"/>
      </c:barChart>
      <c:catAx>
        <c:axId val="16940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3271119"/>
        <c:crosses val="autoZero"/>
        <c:auto val="1"/>
        <c:lblAlgn val="ctr"/>
        <c:lblOffset val="100"/>
        <c:noMultiLvlLbl val="0"/>
      </c:catAx>
      <c:valAx>
        <c:axId val="7327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69402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Victims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'2020'!$F$3</c:f>
              <c:strCache>
                <c:ptCount val="1"/>
                <c:pt idx="0">
                  <c:v>Victims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4472C4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'2020'!$E$4:$E$21</c:f>
              <c:strCache>
                <c:ptCount val="18"/>
                <c:pt idx="0">
                  <c:v>Phishing/Vishing/Smishing/Pharming</c:v>
                </c:pt>
                <c:pt idx="1">
                  <c:v>Non-Payment/Non-Delivery</c:v>
                </c:pt>
                <c:pt idx="2">
                  <c:v>Extortion</c:v>
                </c:pt>
                <c:pt idx="3">
                  <c:v>Personal Data Breach</c:v>
                </c:pt>
                <c:pt idx="4">
                  <c:v>Identity Theft</c:v>
                </c:pt>
                <c:pt idx="5">
                  <c:v>Spoofing</c:v>
                </c:pt>
                <c:pt idx="6">
                  <c:v>Misrepresentation</c:v>
                </c:pt>
                <c:pt idx="7">
                  <c:v>Confidence Fraud/Romance</c:v>
                </c:pt>
                <c:pt idx="8">
                  <c:v>Harassment/Threats of Violence</c:v>
                </c:pt>
                <c:pt idx="9">
                  <c:v>BEC/EAC</c:v>
                </c:pt>
                <c:pt idx="10">
                  <c:v>Credit Card Fraud</c:v>
                </c:pt>
                <c:pt idx="11">
                  <c:v>Employment</c:v>
                </c:pt>
                <c:pt idx="12">
                  <c:v>Tech Support</c:v>
                </c:pt>
                <c:pt idx="13">
                  <c:v>Real Estate/Rental</c:v>
                </c:pt>
                <c:pt idx="14">
                  <c:v>Advanced Fee</c:v>
                </c:pt>
                <c:pt idx="15">
                  <c:v>Government Impersonation</c:v>
                </c:pt>
                <c:pt idx="16">
                  <c:v>Overpayment</c:v>
                </c:pt>
                <c:pt idx="17">
                  <c:v>Other</c:v>
                </c:pt>
              </c:strCache>
            </c:strRef>
          </c:cat>
          <c:val>
            <c:numRef>
              <c:f>'2020'!$F$4:$F$21</c:f>
              <c:numCache>
                <c:formatCode>#,##0</c:formatCode>
                <c:ptCount val="18"/>
                <c:pt idx="0">
                  <c:v>241342</c:v>
                </c:pt>
                <c:pt idx="1">
                  <c:v>108869</c:v>
                </c:pt>
                <c:pt idx="2">
                  <c:v>76741</c:v>
                </c:pt>
                <c:pt idx="3">
                  <c:v>45330</c:v>
                </c:pt>
                <c:pt idx="4">
                  <c:v>43330</c:v>
                </c:pt>
                <c:pt idx="5">
                  <c:v>28218</c:v>
                </c:pt>
                <c:pt idx="6">
                  <c:v>24276</c:v>
                </c:pt>
                <c:pt idx="7">
                  <c:v>23751</c:v>
                </c:pt>
                <c:pt idx="8">
                  <c:v>20604</c:v>
                </c:pt>
                <c:pt idx="9">
                  <c:v>19369</c:v>
                </c:pt>
                <c:pt idx="10">
                  <c:v>17614</c:v>
                </c:pt>
                <c:pt idx="11">
                  <c:v>16879</c:v>
                </c:pt>
                <c:pt idx="12">
                  <c:v>15421</c:v>
                </c:pt>
                <c:pt idx="13">
                  <c:v>13638</c:v>
                </c:pt>
                <c:pt idx="14">
                  <c:v>13020</c:v>
                </c:pt>
                <c:pt idx="15">
                  <c:v>12827</c:v>
                </c:pt>
                <c:pt idx="16">
                  <c:v>10988</c:v>
                </c:pt>
                <c:pt idx="17">
                  <c:v>10372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B3-4347-8962-14FB63C4D3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64627231"/>
        <c:axId val="168132991"/>
      </c:barChart>
      <c:catAx>
        <c:axId val="6462723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68132991"/>
        <c:crosses val="autoZero"/>
        <c:auto val="1"/>
        <c:lblAlgn val="ctr"/>
        <c:lblOffset val="100"/>
        <c:noMultiLvlLbl val="0"/>
      </c:catAx>
      <c:valAx>
        <c:axId val="168132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alpha val="10000"/>
                </a:schemeClr>
              </a:solidFill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15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4627231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victims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'2020'!$I$3</c:f>
              <c:strCache>
                <c:ptCount val="1"/>
                <c:pt idx="0">
                  <c:v>Loss</c:v>
                </c:pt>
              </c:strCache>
            </c:strRef>
          </c:tx>
          <c:spPr>
            <a:pattFill prst="ltUpDiag">
              <a:fgClr>
                <a:schemeClr val="accent2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8776978417266189E-2"/>
                  <c:y val="3.55368825165511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936-4453-BF41-A4EFAA6CC538}"/>
                </c:ext>
              </c:extLst>
            </c:dLbl>
            <c:spPr>
              <a:solidFill>
                <a:srgbClr val="ED7D31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'2020'!$H$4:$H$21</c:f>
              <c:strCache>
                <c:ptCount val="18"/>
                <c:pt idx="0">
                  <c:v>BEC/EAC</c:v>
                </c:pt>
                <c:pt idx="1">
                  <c:v>Confidence Fraud/Romance</c:v>
                </c:pt>
                <c:pt idx="2">
                  <c:v>Investment</c:v>
                </c:pt>
                <c:pt idx="3">
                  <c:v>Non-Payment/Non-Delivery</c:v>
                </c:pt>
                <c:pt idx="4">
                  <c:v>Identity Theft</c:v>
                </c:pt>
                <c:pt idx="5">
                  <c:v>Spoofing</c:v>
                </c:pt>
                <c:pt idx="6">
                  <c:v>Real Estate/Rental</c:v>
                </c:pt>
                <c:pt idx="7">
                  <c:v>Personal Data Breach</c:v>
                </c:pt>
                <c:pt idx="8">
                  <c:v>Tech Support</c:v>
                </c:pt>
                <c:pt idx="9">
                  <c:v>Credit Card Fraud</c:v>
                </c:pt>
                <c:pt idx="10">
                  <c:v>Corporate Data Breach</c:v>
                </c:pt>
                <c:pt idx="11">
                  <c:v>Government Impersonation</c:v>
                </c:pt>
                <c:pt idx="12">
                  <c:v>Other</c:v>
                </c:pt>
                <c:pt idx="13">
                  <c:v>Advanced Fee</c:v>
                </c:pt>
                <c:pt idx="14">
                  <c:v>Extortion</c:v>
                </c:pt>
                <c:pt idx="15">
                  <c:v>Employment</c:v>
                </c:pt>
                <c:pt idx="16">
                  <c:v>Lottery/Sweepstakes/Inheritance</c:v>
                </c:pt>
                <c:pt idx="17">
                  <c:v>Phishing/Vishing/Smishing/Pharming</c:v>
                </c:pt>
              </c:strCache>
            </c:strRef>
          </c:cat>
          <c:val>
            <c:numRef>
              <c:f>'2020'!$I$4:$I$21</c:f>
              <c:numCache>
                <c:formatCode>_-[$$-409]* #,##0.00_ ;_-[$$-409]* \-#,##0.00\ ;_-[$$-409]* "-"??_ ;_-@_ </c:formatCode>
                <c:ptCount val="18"/>
                <c:pt idx="0">
                  <c:v>1866642107</c:v>
                </c:pt>
                <c:pt idx="1">
                  <c:v>600249821</c:v>
                </c:pt>
                <c:pt idx="2">
                  <c:v>336469000</c:v>
                </c:pt>
                <c:pt idx="3">
                  <c:v>265011249</c:v>
                </c:pt>
                <c:pt idx="4">
                  <c:v>219484699</c:v>
                </c:pt>
                <c:pt idx="5">
                  <c:v>216513728</c:v>
                </c:pt>
                <c:pt idx="6">
                  <c:v>213196082</c:v>
                </c:pt>
                <c:pt idx="7">
                  <c:v>194473055</c:v>
                </c:pt>
                <c:pt idx="8">
                  <c:v>146477709</c:v>
                </c:pt>
                <c:pt idx="9">
                  <c:v>129820792</c:v>
                </c:pt>
                <c:pt idx="10">
                  <c:v>128916648</c:v>
                </c:pt>
                <c:pt idx="11">
                  <c:v>109938030</c:v>
                </c:pt>
                <c:pt idx="12">
                  <c:v>101523082</c:v>
                </c:pt>
                <c:pt idx="13">
                  <c:v>83215405</c:v>
                </c:pt>
                <c:pt idx="14">
                  <c:v>70935939</c:v>
                </c:pt>
                <c:pt idx="15">
                  <c:v>62314015</c:v>
                </c:pt>
                <c:pt idx="16">
                  <c:v>61111319</c:v>
                </c:pt>
                <c:pt idx="17">
                  <c:v>54241075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6-4453-BF41-A4EFAA6CC5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466583167"/>
        <c:axId val="154303119"/>
      </c:barChart>
      <c:catAx>
        <c:axId val="46658316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2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303119"/>
        <c:crosses val="autoZero"/>
        <c:auto val="1"/>
        <c:lblAlgn val="ctr"/>
        <c:lblOffset val="100"/>
        <c:noMultiLvlLbl val="0"/>
      </c:catAx>
      <c:valAx>
        <c:axId val="15430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15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6583167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Cyber</a:t>
            </a:r>
            <a:r>
              <a:rPr lang="en-ID" baseline="0"/>
              <a:t> Incidents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39C-417F-AA4D-7FE4BC3807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39C-417F-AA4D-7FE4BC38077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39C-417F-AA4D-7FE4BC38077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39C-417F-AA4D-7FE4BC38077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39C-417F-AA4D-7FE4BC38077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39C-417F-AA4D-7FE4BC38077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39C-417F-AA4D-7FE4BC38077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39C-417F-AA4D-7FE4BC38077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139C-417F-AA4D-7FE4BC38077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139C-417F-AA4D-7FE4BC38077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139C-417F-AA4D-7FE4BC38077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139C-417F-AA4D-7FE4BC38077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139C-417F-AA4D-7FE4BC38077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139C-417F-AA4D-7FE4BC38077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139C-417F-AA4D-7FE4BC38077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139C-417F-AA4D-7FE4BC38077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139C-417F-AA4D-7FE4BC38077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139C-417F-AA4D-7FE4BC38077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139C-417F-AA4D-7FE4BC380777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139C-417F-AA4D-7FE4BC380777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139C-417F-AA4D-7FE4BC38077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bestFit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'2020'!$K$5:$K$25</c:f>
              <c:strCache>
                <c:ptCount val="21"/>
                <c:pt idx="0">
                  <c:v>Accommodation</c:v>
                </c:pt>
                <c:pt idx="1">
                  <c:v>Administrative</c:v>
                </c:pt>
                <c:pt idx="2">
                  <c:v>Agriculture</c:v>
                </c:pt>
                <c:pt idx="3">
                  <c:v>Construction</c:v>
                </c:pt>
                <c:pt idx="4">
                  <c:v>Education</c:v>
                </c:pt>
                <c:pt idx="5">
                  <c:v>Entertainment</c:v>
                </c:pt>
                <c:pt idx="6">
                  <c:v>Finance</c:v>
                </c:pt>
                <c:pt idx="7">
                  <c:v>Healthcare</c:v>
                </c:pt>
                <c:pt idx="8">
                  <c:v>Information</c:v>
                </c:pt>
                <c:pt idx="9">
                  <c:v>Management</c:v>
                </c:pt>
                <c:pt idx="10">
                  <c:v>Manufacturing</c:v>
                </c:pt>
                <c:pt idx="11">
                  <c:v>Mining</c:v>
                </c:pt>
                <c:pt idx="12">
                  <c:v>Other Services</c:v>
                </c:pt>
                <c:pt idx="13">
                  <c:v>Professional</c:v>
                </c:pt>
                <c:pt idx="14">
                  <c:v>Public</c:v>
                </c:pt>
                <c:pt idx="15">
                  <c:v>Real Estate</c:v>
                </c:pt>
                <c:pt idx="16">
                  <c:v>Retail</c:v>
                </c:pt>
                <c:pt idx="17">
                  <c:v>Trade</c:v>
                </c:pt>
                <c:pt idx="18">
                  <c:v>Transportation</c:v>
                </c:pt>
                <c:pt idx="19">
                  <c:v>Utilities</c:v>
                </c:pt>
                <c:pt idx="20">
                  <c:v>Unknown</c:v>
                </c:pt>
              </c:strCache>
            </c:strRef>
          </c:cat>
          <c:val>
            <c:numRef>
              <c:f>'2020'!$O$5:$O$25</c:f>
              <c:numCache>
                <c:formatCode>#,##0</c:formatCode>
                <c:ptCount val="21"/>
                <c:pt idx="0">
                  <c:v>69</c:v>
                </c:pt>
                <c:pt idx="1">
                  <c:v>353</c:v>
                </c:pt>
                <c:pt idx="2">
                  <c:v>31</c:v>
                </c:pt>
                <c:pt idx="3">
                  <c:v>57</c:v>
                </c:pt>
                <c:pt idx="4">
                  <c:v>1332</c:v>
                </c:pt>
                <c:pt idx="5">
                  <c:v>7065</c:v>
                </c:pt>
                <c:pt idx="6">
                  <c:v>721</c:v>
                </c:pt>
                <c:pt idx="7">
                  <c:v>655</c:v>
                </c:pt>
                <c:pt idx="8">
                  <c:v>2935</c:v>
                </c:pt>
                <c:pt idx="9">
                  <c:v>8</c:v>
                </c:pt>
                <c:pt idx="10">
                  <c:v>585</c:v>
                </c:pt>
                <c:pt idx="11">
                  <c:v>498</c:v>
                </c:pt>
                <c:pt idx="12">
                  <c:v>194</c:v>
                </c:pt>
                <c:pt idx="13">
                  <c:v>1892</c:v>
                </c:pt>
                <c:pt idx="14">
                  <c:v>3236</c:v>
                </c:pt>
                <c:pt idx="15">
                  <c:v>100</c:v>
                </c:pt>
                <c:pt idx="16">
                  <c:v>725</c:v>
                </c:pt>
                <c:pt idx="17">
                  <c:v>80</c:v>
                </c:pt>
                <c:pt idx="18">
                  <c:v>212</c:v>
                </c:pt>
                <c:pt idx="19">
                  <c:v>48</c:v>
                </c:pt>
                <c:pt idx="20">
                  <c:v>8411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35-410D-BCAF-C488095D334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432-465C-B4BB-94328EE656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432-465C-B4BB-94328EE656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432-465C-B4BB-94328EE656A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432-465C-B4BB-94328EE656A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432-465C-B4BB-94328EE656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432-465C-B4BB-94328EE65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432-465C-B4BB-94328EE656A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432-465C-B4BB-94328EE656A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432-465C-B4BB-94328EE656A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8432-465C-B4BB-94328EE656A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8432-465C-B4BB-94328EE656A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8432-465C-B4BB-94328EE656A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8432-465C-B4BB-94328EE656A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8432-465C-B4BB-94328EE656A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8432-465C-B4BB-94328EE656AE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8432-465C-B4BB-94328EE656AE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8432-465C-B4BB-94328EE656AE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8432-465C-B4BB-94328EE656AE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8432-465C-B4BB-94328EE656AE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8432-465C-B4BB-94328EE656AE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8432-465C-B4BB-94328EE656A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bestFit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'2020'!$K$5:$K$25</c:f>
              <c:strCache>
                <c:ptCount val="21"/>
                <c:pt idx="0">
                  <c:v>Accommodation</c:v>
                </c:pt>
                <c:pt idx="1">
                  <c:v>Administrative</c:v>
                </c:pt>
                <c:pt idx="2">
                  <c:v>Agriculture</c:v>
                </c:pt>
                <c:pt idx="3">
                  <c:v>Construction</c:v>
                </c:pt>
                <c:pt idx="4">
                  <c:v>Education</c:v>
                </c:pt>
                <c:pt idx="5">
                  <c:v>Entertainment</c:v>
                </c:pt>
                <c:pt idx="6">
                  <c:v>Finance</c:v>
                </c:pt>
                <c:pt idx="7">
                  <c:v>Healthcare</c:v>
                </c:pt>
                <c:pt idx="8">
                  <c:v>Information</c:v>
                </c:pt>
                <c:pt idx="9">
                  <c:v>Management</c:v>
                </c:pt>
                <c:pt idx="10">
                  <c:v>Manufacturing</c:v>
                </c:pt>
                <c:pt idx="11">
                  <c:v>Mining</c:v>
                </c:pt>
                <c:pt idx="12">
                  <c:v>Other Services</c:v>
                </c:pt>
                <c:pt idx="13">
                  <c:v>Professional</c:v>
                </c:pt>
                <c:pt idx="14">
                  <c:v>Public</c:v>
                </c:pt>
                <c:pt idx="15">
                  <c:v>Real Estate</c:v>
                </c:pt>
                <c:pt idx="16">
                  <c:v>Retail</c:v>
                </c:pt>
                <c:pt idx="17">
                  <c:v>Trade</c:v>
                </c:pt>
                <c:pt idx="18">
                  <c:v>Transportation</c:v>
                </c:pt>
                <c:pt idx="19">
                  <c:v>Utilities</c:v>
                </c:pt>
                <c:pt idx="20">
                  <c:v>Unknown</c:v>
                </c:pt>
              </c:strCache>
            </c:strRef>
          </c:cat>
          <c:val>
            <c:numRef>
              <c:f>'2020'!$S$5:$S$25</c:f>
              <c:numCache>
                <c:formatCode>#,##0</c:formatCode>
                <c:ptCount val="21"/>
                <c:pt idx="0">
                  <c:v>40</c:v>
                </c:pt>
                <c:pt idx="1">
                  <c:v>19</c:v>
                </c:pt>
                <c:pt idx="2">
                  <c:v>16</c:v>
                </c:pt>
                <c:pt idx="3">
                  <c:v>30</c:v>
                </c:pt>
                <c:pt idx="4">
                  <c:v>344</c:v>
                </c:pt>
                <c:pt idx="5">
                  <c:v>109</c:v>
                </c:pt>
                <c:pt idx="6">
                  <c:v>467</c:v>
                </c:pt>
                <c:pt idx="7">
                  <c:v>472</c:v>
                </c:pt>
                <c:pt idx="8">
                  <c:v>381</c:v>
                </c:pt>
                <c:pt idx="9">
                  <c:v>1</c:v>
                </c:pt>
                <c:pt idx="10">
                  <c:v>270</c:v>
                </c:pt>
                <c:pt idx="11">
                  <c:v>335</c:v>
                </c:pt>
                <c:pt idx="12">
                  <c:v>67</c:v>
                </c:pt>
                <c:pt idx="13">
                  <c:v>630</c:v>
                </c:pt>
                <c:pt idx="14">
                  <c:v>885</c:v>
                </c:pt>
                <c:pt idx="15">
                  <c:v>44</c:v>
                </c:pt>
                <c:pt idx="16">
                  <c:v>165</c:v>
                </c:pt>
                <c:pt idx="17">
                  <c:v>28</c:v>
                </c:pt>
                <c:pt idx="18">
                  <c:v>67</c:v>
                </c:pt>
                <c:pt idx="19">
                  <c:v>20</c:v>
                </c:pt>
                <c:pt idx="20">
                  <c:v>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9-453A-BE8D-A172F550F1E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/>
              <a:t>victims count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Progress!$A$4</c:f>
              <c:strCache>
                <c:ptCount val="1"/>
                <c:pt idx="0">
                  <c:v>&lt; 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Progress!$B$3:$E$3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Progress!$B$4:$E$4</c:f>
              <c:numCache>
                <c:formatCode>#,##0</c:formatCode>
                <c:ptCount val="4"/>
                <c:pt idx="0">
                  <c:v>9053</c:v>
                </c:pt>
                <c:pt idx="1">
                  <c:v>9129</c:v>
                </c:pt>
                <c:pt idx="2">
                  <c:v>10724</c:v>
                </c:pt>
                <c:pt idx="3">
                  <c:v>23186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2-48E6-A0BA-980B8F4288A6}"/>
            </c:ext>
          </c:extLst>
        </c:ser>
        <c:ser>
          <c:idx val="1"/>
          <c:order val="1"/>
          <c:tx>
            <c:strRef>
              <c:f>Progress!$A$5</c:f>
              <c:strCache>
                <c:ptCount val="1"/>
                <c:pt idx="0">
                  <c:v>20 - 29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Progress!$B$3:$E$3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Progress!$B$5:$E$5</c:f>
              <c:numCache>
                <c:formatCode>#,##0</c:formatCode>
                <c:ptCount val="4"/>
                <c:pt idx="0">
                  <c:v>41132</c:v>
                </c:pt>
                <c:pt idx="1">
                  <c:v>40924</c:v>
                </c:pt>
                <c:pt idx="2">
                  <c:v>44496</c:v>
                </c:pt>
                <c:pt idx="3">
                  <c:v>70791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42-48E6-A0BA-980B8F4288A6}"/>
            </c:ext>
          </c:extLst>
        </c:ser>
        <c:ser>
          <c:idx val="2"/>
          <c:order val="2"/>
          <c:tx>
            <c:strRef>
              <c:f>Progress!$A$6</c:f>
              <c:strCache>
                <c:ptCount val="1"/>
                <c:pt idx="0">
                  <c:v>30 - 39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Progress!$B$3:$E$3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Progress!$B$6:$E$6</c:f>
              <c:numCache>
                <c:formatCode>#,##0</c:formatCode>
                <c:ptCount val="4"/>
                <c:pt idx="0">
                  <c:v>45458</c:v>
                </c:pt>
                <c:pt idx="1">
                  <c:v>46342</c:v>
                </c:pt>
                <c:pt idx="2">
                  <c:v>52820</c:v>
                </c:pt>
                <c:pt idx="3">
                  <c:v>88364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42-48E6-A0BA-980B8F4288A6}"/>
            </c:ext>
          </c:extLst>
        </c:ser>
        <c:ser>
          <c:idx val="3"/>
          <c:order val="3"/>
          <c:tx>
            <c:strRef>
              <c:f>Progress!$A$7</c:f>
              <c:strCache>
                <c:ptCount val="1"/>
                <c:pt idx="0">
                  <c:v>40 - 49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Progress!$B$3:$E$3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Progress!$B$7:$E$7</c:f>
              <c:numCache>
                <c:formatCode>#,##0</c:formatCode>
                <c:ptCount val="4"/>
                <c:pt idx="0">
                  <c:v>44878</c:v>
                </c:pt>
                <c:pt idx="1">
                  <c:v>50545</c:v>
                </c:pt>
                <c:pt idx="2">
                  <c:v>51864</c:v>
                </c:pt>
                <c:pt idx="3">
                  <c:v>91568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42-48E6-A0BA-980B8F4288A6}"/>
            </c:ext>
          </c:extLst>
        </c:ser>
        <c:ser>
          <c:idx val="4"/>
          <c:order val="4"/>
          <c:tx>
            <c:strRef>
              <c:f>Progress!$A$8</c:f>
              <c:strCache>
                <c:ptCount val="1"/>
                <c:pt idx="0">
                  <c:v>50 - 59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Progress!$B$3:$E$3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Progress!$B$8:$E$8</c:f>
              <c:numCache>
                <c:formatCode>#,##0</c:formatCode>
                <c:ptCount val="4"/>
                <c:pt idx="0">
                  <c:v>43764</c:v>
                </c:pt>
                <c:pt idx="1">
                  <c:v>48642</c:v>
                </c:pt>
                <c:pt idx="2">
                  <c:v>50608</c:v>
                </c:pt>
                <c:pt idx="3">
                  <c:v>85967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42-48E6-A0BA-980B8F4288A6}"/>
            </c:ext>
          </c:extLst>
        </c:ser>
        <c:ser>
          <c:idx val="5"/>
          <c:order val="5"/>
          <c:tx>
            <c:strRef>
              <c:f>Progress!$A$9</c:f>
              <c:strCache>
                <c:ptCount val="1"/>
                <c:pt idx="0">
                  <c:v>&gt; 60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Progress!$B$3:$E$3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Progress!$B$9:$E$9</c:f>
              <c:numCache>
                <c:formatCode>#,##0</c:formatCode>
                <c:ptCount val="4"/>
                <c:pt idx="0">
                  <c:v>49523</c:v>
                </c:pt>
                <c:pt idx="1">
                  <c:v>62085</c:v>
                </c:pt>
                <c:pt idx="2">
                  <c:v>68013</c:v>
                </c:pt>
                <c:pt idx="3">
                  <c:v>105301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42-48E6-A0BA-980B8F4288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89794751"/>
        <c:axId val="1238942063"/>
      </c:barChart>
      <c:catAx>
        <c:axId val="148979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38942063"/>
        <c:crosses val="autoZero"/>
        <c:auto val="1"/>
        <c:lblAlgn val="ctr"/>
        <c:lblOffset val="100"/>
        <c:noMultiLvlLbl val="0"/>
      </c:catAx>
      <c:valAx>
        <c:axId val="1238942063"/>
        <c:scaling>
          <c:orientation val="minMax"/>
        </c:scaling>
        <c:delete val="0"/>
        <c:axPos val="l"/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8979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D" sz="1400"/>
              <a:t>VICTIMS</a:t>
            </a:r>
            <a:r>
              <a:rPr lang="en-ID" sz="1400" baseline="0"/>
              <a:t> LOSS BY AGE</a:t>
            </a:r>
            <a:endParaRPr lang="en-ID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Progress!$G$4</c:f>
              <c:strCache>
                <c:ptCount val="1"/>
                <c:pt idx="0">
                  <c:v>&lt; 20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Progress!$H$3:$K$3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Progress!$H$4:$K$4</c:f>
              <c:numCache>
                <c:formatCode>_-[$$-409]* #,##0.0_ ;_-[$$-409]* \-#,##0.0\ ;_-[$$-409]* "-"?_ ;_-@_ </c:formatCode>
                <c:ptCount val="4"/>
                <c:pt idx="0" formatCode="_-[$$-409]* #,##0.00_ ;_-[$$-409]* \-#,##0.00\ ;_-[$$-409]* &quot;-&quot;??_ ;_-@_ ">
                  <c:v>8271311</c:v>
                </c:pt>
                <c:pt idx="1">
                  <c:v>12553082</c:v>
                </c:pt>
                <c:pt idx="2" formatCode="_-[$$-409]* #,##0.00_ ;_-[$$-409]* \-#,##0.00\ ;_-[$$-409]* &quot;-&quot;??_ ;_-@_ ">
                  <c:v>421169232</c:v>
                </c:pt>
                <c:pt idx="3" formatCode="_-[$$-409]* #,##0.00_ ;_-[$$-409]* \-#,##0.00\ ;_-[$$-409]* &quot;-&quot;??_ ;_-@_ ">
                  <c:v>70980763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31-4263-B6B6-50B34D02D4EF}"/>
            </c:ext>
          </c:extLst>
        </c:ser>
        <c:ser>
          <c:idx val="1"/>
          <c:order val="1"/>
          <c:tx>
            <c:strRef>
              <c:f>Progress!$G$5</c:f>
              <c:strCache>
                <c:ptCount val="1"/>
                <c:pt idx="0">
                  <c:v>20 - 29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Progress!$H$3:$K$3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Progress!$H$5:$K$5</c:f>
              <c:numCache>
                <c:formatCode>_-[$$-409]* #,##0.0_ ;_-[$$-409]* \-#,##0.0\ ;_-[$$-409]* "-"?_ ;_-@_ </c:formatCode>
                <c:ptCount val="4"/>
                <c:pt idx="0" formatCode="_-[$$-409]* #,##0.00_ ;_-[$$-409]* \-#,##0.00\ ;_-[$$-409]* &quot;-&quot;??_ ;_-@_ ">
                  <c:v>67981630</c:v>
                </c:pt>
                <c:pt idx="1">
                  <c:v>134485965</c:v>
                </c:pt>
                <c:pt idx="2" formatCode="_-[$$-409]* #,##0.00_ ;_-[$$-409]* \-#,##0.00\ ;_-[$$-409]* &quot;-&quot;??_ ;_-@_ ">
                  <c:v>174673470</c:v>
                </c:pt>
                <c:pt idx="3" formatCode="_-[$$-409]* #,##0.00_ ;_-[$$-409]* \-#,##0.00\ ;_-[$$-409]* &quot;-&quot;??_ ;_-@_ ">
                  <c:v>197402240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31-4263-B6B6-50B34D02D4EF}"/>
            </c:ext>
          </c:extLst>
        </c:ser>
        <c:ser>
          <c:idx val="2"/>
          <c:order val="2"/>
          <c:tx>
            <c:strRef>
              <c:f>Progress!$G$6</c:f>
              <c:strCache>
                <c:ptCount val="1"/>
                <c:pt idx="0">
                  <c:v>30 - 39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Progress!$H$3:$K$3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Progress!$H$6:$K$6</c:f>
              <c:numCache>
                <c:formatCode>_-[$$-409]* #,##0.0_ ;_-[$$-409]* \-#,##0.0\ ;_-[$$-409]* "-"?_ ;_-@_ </c:formatCode>
                <c:ptCount val="4"/>
                <c:pt idx="0" formatCode="_-[$$-409]* #,##0.00_ ;_-[$$-409]* \-#,##0.00\ ;_-[$$-409]* &quot;-&quot;??_ ;_-@_ ">
                  <c:v>156287698</c:v>
                </c:pt>
                <c:pt idx="1">
                  <c:v>305699977</c:v>
                </c:pt>
                <c:pt idx="2" formatCode="_-[$$-409]* #,##0.00_ ;_-[$$-409]* \-#,##0.00\ ;_-[$$-409]* &quot;-&quot;??_ ;_-@_ ">
                  <c:v>332208189</c:v>
                </c:pt>
                <c:pt idx="3" formatCode="_-[$$-409]* #,##0.00_ ;_-[$$-409]* \-#,##0.00\ ;_-[$$-409]* &quot;-&quot;??_ ;_-@_ ">
                  <c:v>492176845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31-4263-B6B6-50B34D02D4EF}"/>
            </c:ext>
          </c:extLst>
        </c:ser>
        <c:ser>
          <c:idx val="3"/>
          <c:order val="3"/>
          <c:tx>
            <c:strRef>
              <c:f>Progress!$G$7</c:f>
              <c:strCache>
                <c:ptCount val="1"/>
                <c:pt idx="0">
                  <c:v>40 - 49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Progress!$H$3:$K$3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Progress!$H$7:$K$7</c:f>
              <c:numCache>
                <c:formatCode>_-[$$-409]* #,##0.0_ ;_-[$$-409]* \-#,##0.0\ ;_-[$$-409]* "-"?_ ;_-@_ </c:formatCode>
                <c:ptCount val="4"/>
                <c:pt idx="0" formatCode="_-[$$-409]* #,##0.00_ ;_-[$$-409]* \-#,##0.00\ ;_-[$$-409]* &quot;-&quot;??_ ;_-@_ ">
                  <c:v>244561364</c:v>
                </c:pt>
                <c:pt idx="1">
                  <c:v>405612455</c:v>
                </c:pt>
                <c:pt idx="2" formatCode="_-[$$-409]* #,##0.00_ ;_-[$$-409]* \-#,##0.00\ ;_-[$$-409]* &quot;-&quot;??_ ;_-@_ ">
                  <c:v>529231267</c:v>
                </c:pt>
                <c:pt idx="3" formatCode="_-[$$-409]* #,##0.00_ ;_-[$$-409]* \-#,##0.00\ ;_-[$$-409]* &quot;-&quot;??_ ;_-@_ ">
                  <c:v>717161726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31-4263-B6B6-50B34D02D4EF}"/>
            </c:ext>
          </c:extLst>
        </c:ser>
        <c:ser>
          <c:idx val="4"/>
          <c:order val="4"/>
          <c:tx>
            <c:strRef>
              <c:f>Progress!$G$8</c:f>
              <c:strCache>
                <c:ptCount val="1"/>
                <c:pt idx="0">
                  <c:v>50 - 59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Progress!$H$3:$K$3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Progress!$H$8:$K$8</c:f>
              <c:numCache>
                <c:formatCode>_-[$$-409]* #,##0.0_ ;_-[$$-409]* \-#,##0.0\ ;_-[$$-409]* "-"?_ ;_-@_ </c:formatCode>
                <c:ptCount val="4"/>
                <c:pt idx="0" formatCode="_-[$$-409]* #,##0.00_ ;_-[$$-409]* \-#,##0.00\ ;_-[$$-409]* &quot;-&quot;??_ ;_-@_ ">
                  <c:v>275621946</c:v>
                </c:pt>
                <c:pt idx="1">
                  <c:v>494926300</c:v>
                </c:pt>
                <c:pt idx="2" formatCode="_-[$$-409]* #,##0.00_ ;_-[$$-409]* \-#,##0.00\ ;_-[$$-409]* &quot;-&quot;??_ ;_-@_ ">
                  <c:v>589624844</c:v>
                </c:pt>
                <c:pt idx="3" formatCode="_-[$$-409]* #,##0.00_ ;_-[$$-409]* \-#,##0.00\ ;_-[$$-409]* &quot;-&quot;??_ ;_-@_ ">
                  <c:v>847948101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31-4263-B6B6-50B34D02D4EF}"/>
            </c:ext>
          </c:extLst>
        </c:ser>
        <c:ser>
          <c:idx val="5"/>
          <c:order val="5"/>
          <c:tx>
            <c:strRef>
              <c:f>Progress!$G$9</c:f>
              <c:strCache>
                <c:ptCount val="1"/>
                <c:pt idx="0">
                  <c:v>&gt; 60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Progress!$H$3:$K$3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Progress!$H$9:$K$9</c:f>
              <c:numCache>
                <c:formatCode>_-[$$-409]* #,##0.0_ ;_-[$$-409]* \-#,##0.0\ ;_-[$$-409]* "-"?_ ;_-@_ </c:formatCode>
                <c:ptCount val="4"/>
                <c:pt idx="0" formatCode="_-[$$-409]* #,##0.00_ ;_-[$$-409]* \-#,##0.00\ ;_-[$$-409]* &quot;-&quot;??_ ;_-@_ ">
                  <c:v>342531972</c:v>
                </c:pt>
                <c:pt idx="1">
                  <c:v>649227724</c:v>
                </c:pt>
                <c:pt idx="2" formatCode="_-[$$-409]* #,##0.00_ ;_-[$$-409]* \-#,##0.00\ ;_-[$$-409]* &quot;-&quot;??_ ;_-@_ ">
                  <c:v>835164766</c:v>
                </c:pt>
                <c:pt idx="3" formatCode="_-[$$-409]* #,##0.00_ ;_-[$$-409]* \-#,##0.00\ ;_-[$$-409]* &quot;-&quot;??_ ;_-@_ ">
                  <c:v>966062236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31-4263-B6B6-50B34D02D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89825551"/>
        <c:axId val="1238870511"/>
      </c:barChart>
      <c:catAx>
        <c:axId val="148982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38870511"/>
        <c:crosses val="autoZero"/>
        <c:auto val="1"/>
        <c:lblAlgn val="ctr"/>
        <c:lblOffset val="100"/>
        <c:noMultiLvlLbl val="0"/>
      </c:catAx>
      <c:valAx>
        <c:axId val="123887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8982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Top 5 Crime type by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Progress!$M$4</c:f>
              <c:strCache>
                <c:ptCount val="1"/>
                <c:pt idx="0">
                  <c:v>Phishing/Vishing/Smishing/Pharming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Progress!$N$3:$Q$3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Progress!$N$4:$Q$4</c:f>
              <c:numCache>
                <c:formatCode>#,##0</c:formatCode>
                <c:ptCount val="4"/>
                <c:pt idx="0">
                  <c:v>25344</c:v>
                </c:pt>
                <c:pt idx="1">
                  <c:v>26379</c:v>
                </c:pt>
                <c:pt idx="2">
                  <c:v>114702</c:v>
                </c:pt>
                <c:pt idx="3">
                  <c:v>241342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0-4317-A082-BB50A8248F9C}"/>
            </c:ext>
          </c:extLst>
        </c:ser>
        <c:ser>
          <c:idx val="1"/>
          <c:order val="1"/>
          <c:tx>
            <c:strRef>
              <c:f>Progress!$M$5</c:f>
              <c:strCache>
                <c:ptCount val="1"/>
                <c:pt idx="0">
                  <c:v>Non-Payment/Non-Delivery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Progress!$N$3:$Q$3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Progress!$N$5:$Q$5</c:f>
              <c:numCache>
                <c:formatCode>#,##0</c:formatCode>
                <c:ptCount val="4"/>
                <c:pt idx="0">
                  <c:v>84079</c:v>
                </c:pt>
                <c:pt idx="1">
                  <c:v>65116</c:v>
                </c:pt>
                <c:pt idx="2">
                  <c:v>61832</c:v>
                </c:pt>
                <c:pt idx="3">
                  <c:v>108869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50-4317-A082-BB50A8248F9C}"/>
            </c:ext>
          </c:extLst>
        </c:ser>
        <c:ser>
          <c:idx val="2"/>
          <c:order val="2"/>
          <c:tx>
            <c:strRef>
              <c:f>Progress!$M$6</c:f>
              <c:strCache>
                <c:ptCount val="1"/>
                <c:pt idx="0">
                  <c:v>Extortion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Progress!$N$3:$Q$3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Progress!$N$6:$Q$6</c:f>
              <c:numCache>
                <c:formatCode>#,##0</c:formatCode>
                <c:ptCount val="4"/>
                <c:pt idx="0">
                  <c:v>14938</c:v>
                </c:pt>
                <c:pt idx="1">
                  <c:v>51146</c:v>
                </c:pt>
                <c:pt idx="2">
                  <c:v>43101</c:v>
                </c:pt>
                <c:pt idx="3">
                  <c:v>76741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50-4317-A082-BB50A8248F9C}"/>
            </c:ext>
          </c:extLst>
        </c:ser>
        <c:ser>
          <c:idx val="3"/>
          <c:order val="3"/>
          <c:tx>
            <c:strRef>
              <c:f>Progress!$M$7</c:f>
              <c:strCache>
                <c:ptCount val="1"/>
                <c:pt idx="0">
                  <c:v>Personal Data Breach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Progress!$N$3:$Q$3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Progress!$N$7:$Q$7</c:f>
              <c:numCache>
                <c:formatCode>#,##0</c:formatCode>
                <c:ptCount val="4"/>
                <c:pt idx="0">
                  <c:v>30904</c:v>
                </c:pt>
                <c:pt idx="1">
                  <c:v>50642</c:v>
                </c:pt>
                <c:pt idx="2">
                  <c:v>38218</c:v>
                </c:pt>
                <c:pt idx="3">
                  <c:v>45330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50-4317-A082-BB50A8248F9C}"/>
            </c:ext>
          </c:extLst>
        </c:ser>
        <c:ser>
          <c:idx val="4"/>
          <c:order val="4"/>
          <c:tx>
            <c:strRef>
              <c:f>Progress!$M$8</c:f>
              <c:strCache>
                <c:ptCount val="1"/>
                <c:pt idx="0">
                  <c:v>Identity Theft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Progress!$N$3:$Q$3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Progress!$N$8:$Q$8</c:f>
              <c:numCache>
                <c:formatCode>#,##0</c:formatCode>
                <c:ptCount val="4"/>
                <c:pt idx="0">
                  <c:v>17636</c:v>
                </c:pt>
                <c:pt idx="1">
                  <c:v>16128</c:v>
                </c:pt>
                <c:pt idx="2">
                  <c:v>16053</c:v>
                </c:pt>
                <c:pt idx="3">
                  <c:v>43330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50-4317-A082-BB50A8248F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98094911"/>
        <c:axId val="1491751103"/>
      </c:barChart>
      <c:catAx>
        <c:axId val="1498094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91751103"/>
        <c:crosses val="autoZero"/>
        <c:auto val="1"/>
        <c:lblAlgn val="ctr"/>
        <c:lblOffset val="100"/>
        <c:noMultiLvlLbl val="0"/>
      </c:catAx>
      <c:valAx>
        <c:axId val="1491751103"/>
        <c:scaling>
          <c:orientation val="minMax"/>
        </c:scaling>
        <c:delete val="0"/>
        <c:axPos val="l"/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9809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03983027381607"/>
          <c:y val="0.75499842519685034"/>
          <c:w val="0.79349759957568455"/>
          <c:h val="0.21833490813648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/>
              <a:t>top 5 crime type by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Progress!$S$4</c:f>
              <c:strCache>
                <c:ptCount val="1"/>
                <c:pt idx="0">
                  <c:v>BEC/EAC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2.8629856850715823E-2"/>
                  <c:y val="9.370545579035821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696-459F-81A3-5216FF42D0FD}"/>
                </c:ext>
              </c:extLst>
            </c:dLbl>
            <c:dLbl>
              <c:idx val="3"/>
              <c:layout>
                <c:manualLayout>
                  <c:x val="2.8629856850715747E-2"/>
                  <c:y val="5.780347120641539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696-459F-81A3-5216FF42D0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Progress!$T$3:$W$3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Progress!$T$4:$W$4</c:f>
              <c:numCache>
                <c:formatCode>_-[$$-409]* #,##0.00_ ;_-[$$-409]* \-#,##0.00\ ;_-[$$-409]* "-"??_ ;_-@_ </c:formatCode>
                <c:ptCount val="4"/>
                <c:pt idx="0">
                  <c:v>676151185</c:v>
                </c:pt>
                <c:pt idx="1">
                  <c:v>1297803489</c:v>
                </c:pt>
                <c:pt idx="2">
                  <c:v>1776549688</c:v>
                </c:pt>
                <c:pt idx="3">
                  <c:v>1866642107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96-459F-81A3-5216FF42D0FD}"/>
            </c:ext>
          </c:extLst>
        </c:ser>
        <c:ser>
          <c:idx val="1"/>
          <c:order val="1"/>
          <c:tx>
            <c:strRef>
              <c:f>Progress!$S$5</c:f>
              <c:strCache>
                <c:ptCount val="1"/>
                <c:pt idx="0">
                  <c:v>Confidence Fraud/Romance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Progress!$T$3:$W$3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Progress!$T$5:$W$5</c:f>
              <c:numCache>
                <c:formatCode>_-[$$-409]* #,##0.00_ ;_-[$$-409]* \-#,##0.00\ ;_-[$$-409]* "-"??_ ;_-@_ </c:formatCode>
                <c:ptCount val="4"/>
                <c:pt idx="0">
                  <c:v>211382989</c:v>
                </c:pt>
                <c:pt idx="1">
                  <c:v>362500761</c:v>
                </c:pt>
                <c:pt idx="2">
                  <c:v>475014032</c:v>
                </c:pt>
                <c:pt idx="3">
                  <c:v>600249821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96-459F-81A3-5216FF42D0FD}"/>
            </c:ext>
          </c:extLst>
        </c:ser>
        <c:ser>
          <c:idx val="2"/>
          <c:order val="2"/>
          <c:tx>
            <c:strRef>
              <c:f>Progress!$S$6</c:f>
              <c:strCache>
                <c:ptCount val="1"/>
                <c:pt idx="0">
                  <c:v>Investment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Progress!$T$3:$W$3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Progress!$T$6:$W$6</c:f>
              <c:numCache>
                <c:formatCode>_-[$$-409]* #,##0.00_ ;_-[$$-409]* \-#,##0.00\ ;_-[$$-409]* "-"??_ ;_-@_ </c:formatCode>
                <c:ptCount val="4"/>
                <c:pt idx="0">
                  <c:v>96844144</c:v>
                </c:pt>
                <c:pt idx="1">
                  <c:v>252955320</c:v>
                </c:pt>
                <c:pt idx="2">
                  <c:v>222186195</c:v>
                </c:pt>
                <c:pt idx="3">
                  <c:v>336469000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96-459F-81A3-5216FF42D0FD}"/>
            </c:ext>
          </c:extLst>
        </c:ser>
        <c:ser>
          <c:idx val="3"/>
          <c:order val="3"/>
          <c:tx>
            <c:strRef>
              <c:f>Progress!$S$7</c:f>
              <c:strCache>
                <c:ptCount val="1"/>
                <c:pt idx="0">
                  <c:v>Non-Payment/Non-Delivery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Progress!$T$3:$W$3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Progress!$T$7:$W$7</c:f>
              <c:numCache>
                <c:formatCode>_-[$$-409]* #,##0.00_ ;_-[$$-409]* \-#,##0.00\ ;_-[$$-409]* "-"??_ ;_-@_ </c:formatCode>
                <c:ptCount val="4"/>
                <c:pt idx="0">
                  <c:v>141110441</c:v>
                </c:pt>
                <c:pt idx="1">
                  <c:v>183826809</c:v>
                </c:pt>
                <c:pt idx="2">
                  <c:v>196563497</c:v>
                </c:pt>
                <c:pt idx="3">
                  <c:v>265011249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96-459F-81A3-5216FF42D0FD}"/>
            </c:ext>
          </c:extLst>
        </c:ser>
        <c:ser>
          <c:idx val="4"/>
          <c:order val="4"/>
          <c:tx>
            <c:strRef>
              <c:f>Progress!$S$8</c:f>
              <c:strCache>
                <c:ptCount val="1"/>
                <c:pt idx="0">
                  <c:v>Identity Theft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Progress!$T$3:$W$3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Progress!$T$8:$W$8</c:f>
              <c:numCache>
                <c:formatCode>_-[$$-409]* #,##0.00_ ;_-[$$-409]* \-#,##0.00\ ;_-[$$-409]* "-"??_ ;_-@_ </c:formatCode>
                <c:ptCount val="4"/>
                <c:pt idx="0">
                  <c:v>66815298</c:v>
                </c:pt>
                <c:pt idx="1">
                  <c:v>100429691</c:v>
                </c:pt>
                <c:pt idx="2">
                  <c:v>160305789</c:v>
                </c:pt>
                <c:pt idx="3">
                  <c:v>219484699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96-459F-81A3-5216FF42D0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98058511"/>
        <c:axId val="1439681359"/>
      </c:barChart>
      <c:catAx>
        <c:axId val="149805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39681359"/>
        <c:crosses val="autoZero"/>
        <c:auto val="1"/>
        <c:lblAlgn val="ctr"/>
        <c:lblOffset val="100"/>
        <c:noMultiLvlLbl val="0"/>
      </c:catAx>
      <c:valAx>
        <c:axId val="1439681359"/>
        <c:scaling>
          <c:orientation val="minMax"/>
        </c:scaling>
        <c:delete val="0"/>
        <c:axPos val="l"/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_-[$$-409]* #,##0.00_ ;_-[$$-409]* \-#,##0.00\ ;_-[$$-409]* &quot;-&quot;??_ ;_-@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9805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Average Data Breaches in 4 Years</a:t>
            </a:r>
          </a:p>
          <a:p>
            <a:pPr>
              <a:defRPr/>
            </a:pPr>
            <a:r>
              <a:rPr lang="en-ID"/>
              <a:t>by Industry Sector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6.6582856512186955E-2"/>
          <c:y val="0.21000845358465212"/>
          <c:w val="0.70299629437302835"/>
          <c:h val="0.73463607133496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82D-4678-B8B7-50B6FE0079B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82D-4678-B8B7-50B6FE0079B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82D-4678-B8B7-50B6FE0079B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82D-4678-B8B7-50B6FE0079B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82D-4678-B8B7-50B6FE0079B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82D-4678-B8B7-50B6FE0079B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82D-4678-B8B7-50B6FE0079B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082D-4678-B8B7-50B6FE0079B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082D-4678-B8B7-50B6FE0079B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082D-4678-B8B7-50B6FE0079B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082D-4678-B8B7-50B6FE0079B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082D-4678-B8B7-50B6FE0079B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082D-4678-B8B7-50B6FE0079B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082D-4678-B8B7-50B6FE0079B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082D-4678-B8B7-50B6FE0079BC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082D-4678-B8B7-50B6FE0079B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082D-4678-B8B7-50B6FE0079B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082D-4678-B8B7-50B6FE0079BC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082D-4678-B8B7-50B6FE0079BC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6-4E6F-8270-FBD9E416AEB6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082D-4678-B8B7-50B6FE0079B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bestFit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Progress!$Y$4:$Y$24</c:f>
              <c:strCache>
                <c:ptCount val="21"/>
                <c:pt idx="0">
                  <c:v>Unknown</c:v>
                </c:pt>
                <c:pt idx="1">
                  <c:v>Public</c:v>
                </c:pt>
                <c:pt idx="2">
                  <c:v>Healthcare</c:v>
                </c:pt>
                <c:pt idx="3">
                  <c:v>Finance</c:v>
                </c:pt>
                <c:pt idx="4">
                  <c:v>Professional</c:v>
                </c:pt>
                <c:pt idx="5">
                  <c:v>Information</c:v>
                </c:pt>
                <c:pt idx="6">
                  <c:v>Manufacturing</c:v>
                </c:pt>
                <c:pt idx="7">
                  <c:v>Education</c:v>
                </c:pt>
                <c:pt idx="8">
                  <c:v>Retail</c:v>
                </c:pt>
                <c:pt idx="9">
                  <c:v>Accommodation</c:v>
                </c:pt>
                <c:pt idx="10">
                  <c:v>Mining</c:v>
                </c:pt>
                <c:pt idx="11">
                  <c:v>Entertainment</c:v>
                </c:pt>
                <c:pt idx="12">
                  <c:v>Other Services</c:v>
                </c:pt>
                <c:pt idx="13">
                  <c:v>Transportation</c:v>
                </c:pt>
                <c:pt idx="14">
                  <c:v>Real Estate</c:v>
                </c:pt>
                <c:pt idx="15">
                  <c:v>Construction</c:v>
                </c:pt>
                <c:pt idx="16">
                  <c:v>Administrative</c:v>
                </c:pt>
                <c:pt idx="17">
                  <c:v>Utilities</c:v>
                </c:pt>
                <c:pt idx="18">
                  <c:v>Trade</c:v>
                </c:pt>
                <c:pt idx="19">
                  <c:v>Agriculture</c:v>
                </c:pt>
                <c:pt idx="20">
                  <c:v>Management</c:v>
                </c:pt>
              </c:strCache>
            </c:strRef>
          </c:cat>
          <c:val>
            <c:numRef>
              <c:f>Progress!$AD$4:$AD$24</c:f>
              <c:numCache>
                <c:formatCode>General</c:formatCode>
                <c:ptCount val="21"/>
                <c:pt idx="0">
                  <c:v>496.25</c:v>
                </c:pt>
                <c:pt idx="1">
                  <c:v>466.25</c:v>
                </c:pt>
                <c:pt idx="2">
                  <c:v>458.25</c:v>
                </c:pt>
                <c:pt idx="3">
                  <c:v>317</c:v>
                </c:pt>
                <c:pt idx="4">
                  <c:v>311.25</c:v>
                </c:pt>
                <c:pt idx="5">
                  <c:v>251.25</c:v>
                </c:pt>
                <c:pt idx="6">
                  <c:v>202.25</c:v>
                </c:pt>
                <c:pt idx="7">
                  <c:v>193</c:v>
                </c:pt>
                <c:pt idx="8">
                  <c:v>154.75</c:v>
                </c:pt>
                <c:pt idx="9">
                  <c:v>132.75</c:v>
                </c:pt>
                <c:pt idx="10">
                  <c:v>93.25</c:v>
                </c:pt>
                <c:pt idx="11">
                  <c:v>62.5</c:v>
                </c:pt>
                <c:pt idx="12">
                  <c:v>55.5</c:v>
                </c:pt>
                <c:pt idx="13">
                  <c:v>47</c:v>
                </c:pt>
                <c:pt idx="14">
                  <c:v>27.75</c:v>
                </c:pt>
                <c:pt idx="15">
                  <c:v>19</c:v>
                </c:pt>
                <c:pt idx="16">
                  <c:v>18.5</c:v>
                </c:pt>
                <c:pt idx="17">
                  <c:v>18</c:v>
                </c:pt>
                <c:pt idx="18">
                  <c:v>17.75</c:v>
                </c:pt>
                <c:pt idx="19">
                  <c:v>9.75</c:v>
                </c:pt>
                <c:pt idx="20">
                  <c:v>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F6-4E6F-8270-FBD9E416AEB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050717421730368"/>
          <c:y val="0.14085954419631971"/>
          <c:w val="0.16551892877797053"/>
          <c:h val="0.80682325057728443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Victims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'2017'!$F$3</c:f>
              <c:strCache>
                <c:ptCount val="1"/>
                <c:pt idx="0">
                  <c:v>Victims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'2017'!$E$4:$E$17</c:f>
              <c:strCache>
                <c:ptCount val="14"/>
                <c:pt idx="0">
                  <c:v>Non-Payment/Non-Delivery</c:v>
                </c:pt>
                <c:pt idx="1">
                  <c:v>Personal Data Breach</c:v>
                </c:pt>
                <c:pt idx="2">
                  <c:v>Phishing/Vishing/Smishing/Pharming</c:v>
                </c:pt>
                <c:pt idx="3">
                  <c:v>Overpayment</c:v>
                </c:pt>
                <c:pt idx="4">
                  <c:v>No Lead Value</c:v>
                </c:pt>
                <c:pt idx="5">
                  <c:v>Identity Theft</c:v>
                </c:pt>
                <c:pt idx="6">
                  <c:v>Advanced Fee</c:v>
                </c:pt>
                <c:pt idx="7">
                  <c:v>Harassment/Threats of Violence</c:v>
                </c:pt>
                <c:pt idx="8">
                  <c:v>Employment</c:v>
                </c:pt>
                <c:pt idx="9">
                  <c:v>BEC/EAC</c:v>
                </c:pt>
                <c:pt idx="10">
                  <c:v>Confidence Fraud/Romance</c:v>
                </c:pt>
                <c:pt idx="11">
                  <c:v>Credit Card Fraud</c:v>
                </c:pt>
                <c:pt idx="12">
                  <c:v>Extortion</c:v>
                </c:pt>
                <c:pt idx="13">
                  <c:v>Other</c:v>
                </c:pt>
              </c:strCache>
            </c:strRef>
          </c:cat>
          <c:val>
            <c:numRef>
              <c:f>'2017'!$F$4:$F$17</c:f>
              <c:numCache>
                <c:formatCode>#,##0</c:formatCode>
                <c:ptCount val="14"/>
                <c:pt idx="0">
                  <c:v>84079</c:v>
                </c:pt>
                <c:pt idx="1">
                  <c:v>30904</c:v>
                </c:pt>
                <c:pt idx="2">
                  <c:v>25344</c:v>
                </c:pt>
                <c:pt idx="3">
                  <c:v>23135</c:v>
                </c:pt>
                <c:pt idx="4">
                  <c:v>20241</c:v>
                </c:pt>
                <c:pt idx="5">
                  <c:v>17636</c:v>
                </c:pt>
                <c:pt idx="6">
                  <c:v>16368</c:v>
                </c:pt>
                <c:pt idx="7">
                  <c:v>16194</c:v>
                </c:pt>
                <c:pt idx="8">
                  <c:v>15784</c:v>
                </c:pt>
                <c:pt idx="9">
                  <c:v>15690</c:v>
                </c:pt>
                <c:pt idx="10">
                  <c:v>15372</c:v>
                </c:pt>
                <c:pt idx="11">
                  <c:v>15220</c:v>
                </c:pt>
                <c:pt idx="12">
                  <c:v>14938</c:v>
                </c:pt>
                <c:pt idx="13">
                  <c:v>14023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EA-47FE-912F-6B20DE456A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434611503"/>
        <c:axId val="162150159"/>
      </c:barChart>
      <c:catAx>
        <c:axId val="43461150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62150159"/>
        <c:crosses val="autoZero"/>
        <c:auto val="1"/>
        <c:lblAlgn val="ctr"/>
        <c:lblOffset val="100"/>
        <c:noMultiLvlLbl val="0"/>
      </c:catAx>
      <c:valAx>
        <c:axId val="16215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alpha val="10000"/>
                </a:schemeClr>
              </a:solidFill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34611503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D"/>
              <a:t>Victims Statistic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Progress!$AF$4</c:f>
              <c:strCache>
                <c:ptCount val="1"/>
                <c:pt idx="0">
                  <c:v>Total Victims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Progress!$AG$3:$AJ$3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Progress!$AG$4:$AJ$4</c:f>
              <c:numCache>
                <c:formatCode>#,##0</c:formatCode>
                <c:ptCount val="4"/>
                <c:pt idx="0">
                  <c:v>308641</c:v>
                </c:pt>
                <c:pt idx="1">
                  <c:v>359174</c:v>
                </c:pt>
                <c:pt idx="2">
                  <c:v>366053</c:v>
                </c:pt>
                <c:pt idx="3">
                  <c:v>622790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48-40D9-A21A-103D319B8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7"/>
        <c:axId val="1685147055"/>
        <c:axId val="1759873391"/>
      </c:barChart>
      <c:lineChart>
        <c:grouping val="standard"/>
        <c:varyColors val="0"/>
        <c:ser>
          <c:idx val="1"/>
          <c:order val="1"/>
          <c:tx>
            <c:strRef>
              <c:f>Progress!$AF$5</c:f>
              <c:strCache>
                <c:ptCount val="1"/>
                <c:pt idx="0">
                  <c:v>Total Loss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val>
            <c:numRef>
              <c:f>Progress!$AG$5:$AJ$5</c:f>
              <c:numCache>
                <c:formatCode>_-[$$-409]* #,##0.00_ ;_-[$$-409]* \-#,##0.00\ ;_-[$$-409]* "-"??_ ;_-@_ </c:formatCode>
                <c:ptCount val="4"/>
                <c:pt idx="0">
                  <c:v>1426668409</c:v>
                </c:pt>
                <c:pt idx="1">
                  <c:v>2709160726</c:v>
                </c:pt>
                <c:pt idx="2">
                  <c:v>3633089225.5</c:v>
                </c:pt>
                <c:pt idx="3">
                  <c:v>4169074294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48-40D9-A21A-103D319B8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917855"/>
        <c:axId val="1759875055"/>
      </c:lineChart>
      <c:catAx>
        <c:axId val="16851470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59873391"/>
        <c:crosses val="autoZero"/>
        <c:auto val="1"/>
        <c:lblAlgn val="ctr"/>
        <c:lblOffset val="100"/>
        <c:noMultiLvlLbl val="0"/>
      </c:catAx>
      <c:valAx>
        <c:axId val="175987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Total Victims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685147055"/>
        <c:crosses val="autoZero"/>
        <c:crossBetween val="between"/>
      </c:valAx>
      <c:valAx>
        <c:axId val="175987505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Total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684917855"/>
        <c:crosses val="max"/>
        <c:crossBetween val="between"/>
      </c:valAx>
      <c:catAx>
        <c:axId val="1684917855"/>
        <c:scaling>
          <c:orientation val="minMax"/>
        </c:scaling>
        <c:delete val="1"/>
        <c:axPos val="b"/>
        <c:majorTickMark val="out"/>
        <c:minorTickMark val="none"/>
        <c:tickLblPos val="nextTo"/>
        <c:crossAx val="17598750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Victims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'2017'!$I$3</c:f>
              <c:strCache>
                <c:ptCount val="1"/>
                <c:pt idx="0">
                  <c:v>Loss</c:v>
                </c:pt>
              </c:strCache>
            </c:strRef>
          </c:tx>
          <c:spPr>
            <a:pattFill prst="ltUpDiag">
              <a:fgClr>
                <a:schemeClr val="accent2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'2017'!$H$4:$H$17</c:f>
              <c:strCache>
                <c:ptCount val="14"/>
                <c:pt idx="0">
                  <c:v>BEC/EAC</c:v>
                </c:pt>
                <c:pt idx="1">
                  <c:v>Confidence Fraud/Romance</c:v>
                </c:pt>
                <c:pt idx="2">
                  <c:v>Non-Payment/Non-Delivery</c:v>
                </c:pt>
                <c:pt idx="3">
                  <c:v>Investment</c:v>
                </c:pt>
                <c:pt idx="4">
                  <c:v>Personal Data Breach</c:v>
                </c:pt>
                <c:pt idx="5">
                  <c:v>Identity Theft</c:v>
                </c:pt>
                <c:pt idx="6">
                  <c:v>Corporate Data Breach</c:v>
                </c:pt>
                <c:pt idx="7">
                  <c:v>Advanced Fee</c:v>
                </c:pt>
                <c:pt idx="8">
                  <c:v>Credit Card Fraud</c:v>
                </c:pt>
                <c:pt idx="9">
                  <c:v>Real Estate/Rental</c:v>
                </c:pt>
                <c:pt idx="10">
                  <c:v>Overpayment</c:v>
                </c:pt>
                <c:pt idx="11">
                  <c:v>Employment</c:v>
                </c:pt>
                <c:pt idx="12">
                  <c:v>Phishing/Vishing/Smishing/Pharming</c:v>
                </c:pt>
                <c:pt idx="13">
                  <c:v>Other</c:v>
                </c:pt>
              </c:strCache>
            </c:strRef>
          </c:cat>
          <c:val>
            <c:numRef>
              <c:f>'2017'!$I$4:$I$17</c:f>
              <c:numCache>
                <c:formatCode>_-[$$-409]* #,##0.00_ ;_-[$$-409]* \-#,##0.00\ ;_-[$$-409]* "-"??_ ;_-@_ </c:formatCode>
                <c:ptCount val="14"/>
                <c:pt idx="0">
                  <c:v>676151185</c:v>
                </c:pt>
                <c:pt idx="1">
                  <c:v>211382989</c:v>
                </c:pt>
                <c:pt idx="2">
                  <c:v>141110441</c:v>
                </c:pt>
                <c:pt idx="3">
                  <c:v>96844144</c:v>
                </c:pt>
                <c:pt idx="4">
                  <c:v>77134865</c:v>
                </c:pt>
                <c:pt idx="5">
                  <c:v>66815298</c:v>
                </c:pt>
                <c:pt idx="6">
                  <c:v>60942306</c:v>
                </c:pt>
                <c:pt idx="7">
                  <c:v>57861324</c:v>
                </c:pt>
                <c:pt idx="8">
                  <c:v>57207248</c:v>
                </c:pt>
                <c:pt idx="9">
                  <c:v>56231333</c:v>
                </c:pt>
                <c:pt idx="10">
                  <c:v>53450830</c:v>
                </c:pt>
                <c:pt idx="11">
                  <c:v>38883616</c:v>
                </c:pt>
                <c:pt idx="12">
                  <c:v>29703421</c:v>
                </c:pt>
                <c:pt idx="13">
                  <c:v>23853704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F-449E-9FA8-D9623EF87B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434609903"/>
        <c:axId val="469221231"/>
      </c:barChart>
      <c:catAx>
        <c:axId val="43460990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2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9221231"/>
        <c:crosses val="autoZero"/>
        <c:auto val="1"/>
        <c:lblAlgn val="ctr"/>
        <c:lblOffset val="100"/>
        <c:noMultiLvlLbl val="0"/>
      </c:catAx>
      <c:valAx>
        <c:axId val="46922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alpha val="10000"/>
                </a:schemeClr>
              </a:solidFill>
            </a:ln>
            <a:effectLst/>
          </c:spPr>
        </c:min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34609903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Cyber</a:t>
            </a:r>
            <a:r>
              <a:rPr lang="en-ID" baseline="0"/>
              <a:t> Incidents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438-45F8-A1F4-3AA34EC84F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438-45F8-A1F4-3AA34EC84F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438-45F8-A1F4-3AA34EC84F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438-45F8-A1F4-3AA34EC84F5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438-45F8-A1F4-3AA34EC84F5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438-45F8-A1F4-3AA34EC84F5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438-45F8-A1F4-3AA34EC84F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438-45F8-A1F4-3AA34EC84F5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438-45F8-A1F4-3AA34EC84F5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4438-45F8-A1F4-3AA34EC84F5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4438-45F8-A1F4-3AA34EC84F5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4438-45F8-A1F4-3AA34EC84F5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4438-45F8-A1F4-3AA34EC84F5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4438-45F8-A1F4-3AA34EC84F5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4438-45F8-A1F4-3AA34EC84F59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4438-45F8-A1F4-3AA34EC84F59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4438-45F8-A1F4-3AA34EC84F59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4438-45F8-A1F4-3AA34EC84F59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4438-45F8-A1F4-3AA34EC84F59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4438-45F8-A1F4-3AA34EC84F59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4438-45F8-A1F4-3AA34EC84F5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bestFit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'2017'!$K$5:$K$25</c:f>
              <c:strCache>
                <c:ptCount val="21"/>
                <c:pt idx="0">
                  <c:v>Accommodation</c:v>
                </c:pt>
                <c:pt idx="1">
                  <c:v>Administrative</c:v>
                </c:pt>
                <c:pt idx="2">
                  <c:v>Agriculture</c:v>
                </c:pt>
                <c:pt idx="3">
                  <c:v>Construction</c:v>
                </c:pt>
                <c:pt idx="4">
                  <c:v>Education</c:v>
                </c:pt>
                <c:pt idx="5">
                  <c:v>Entertainment</c:v>
                </c:pt>
                <c:pt idx="6">
                  <c:v>Financial</c:v>
                </c:pt>
                <c:pt idx="7">
                  <c:v>Healthcare</c:v>
                </c:pt>
                <c:pt idx="8">
                  <c:v>Information</c:v>
                </c:pt>
                <c:pt idx="9">
                  <c:v>Management</c:v>
                </c:pt>
                <c:pt idx="10">
                  <c:v>Manufacturing</c:v>
                </c:pt>
                <c:pt idx="11">
                  <c:v>Mining</c:v>
                </c:pt>
                <c:pt idx="12">
                  <c:v>Other Services</c:v>
                </c:pt>
                <c:pt idx="13">
                  <c:v>Professional</c:v>
                </c:pt>
                <c:pt idx="14">
                  <c:v>Public</c:v>
                </c:pt>
                <c:pt idx="15">
                  <c:v>Real Estate</c:v>
                </c:pt>
                <c:pt idx="16">
                  <c:v>Retail</c:v>
                </c:pt>
                <c:pt idx="17">
                  <c:v>Trade</c:v>
                </c:pt>
                <c:pt idx="18">
                  <c:v>Transportation</c:v>
                </c:pt>
                <c:pt idx="19">
                  <c:v>Utilities</c:v>
                </c:pt>
                <c:pt idx="20">
                  <c:v>Unknown</c:v>
                </c:pt>
              </c:strCache>
            </c:strRef>
          </c:cat>
          <c:val>
            <c:numRef>
              <c:f>'2017'!$O$5:$O$25</c:f>
              <c:numCache>
                <c:formatCode>#,##0</c:formatCode>
                <c:ptCount val="21"/>
                <c:pt idx="0">
                  <c:v>368</c:v>
                </c:pt>
                <c:pt idx="1">
                  <c:v>33</c:v>
                </c:pt>
                <c:pt idx="2">
                  <c:v>5</c:v>
                </c:pt>
                <c:pt idx="3">
                  <c:v>23</c:v>
                </c:pt>
                <c:pt idx="4">
                  <c:v>292</c:v>
                </c:pt>
                <c:pt idx="5">
                  <c:v>7188</c:v>
                </c:pt>
                <c:pt idx="6">
                  <c:v>598</c:v>
                </c:pt>
                <c:pt idx="7">
                  <c:v>750</c:v>
                </c:pt>
                <c:pt idx="8">
                  <c:v>1040</c:v>
                </c:pt>
                <c:pt idx="9">
                  <c:v>2</c:v>
                </c:pt>
                <c:pt idx="10">
                  <c:v>536</c:v>
                </c:pt>
                <c:pt idx="11">
                  <c:v>26</c:v>
                </c:pt>
                <c:pt idx="12">
                  <c:v>62</c:v>
                </c:pt>
                <c:pt idx="13">
                  <c:v>540</c:v>
                </c:pt>
                <c:pt idx="14">
                  <c:v>22788</c:v>
                </c:pt>
                <c:pt idx="15">
                  <c:v>31</c:v>
                </c:pt>
                <c:pt idx="16">
                  <c:v>317</c:v>
                </c:pt>
                <c:pt idx="17">
                  <c:v>31</c:v>
                </c:pt>
                <c:pt idx="18">
                  <c:v>59</c:v>
                </c:pt>
                <c:pt idx="19">
                  <c:v>46</c:v>
                </c:pt>
                <c:pt idx="20">
                  <c:v>18573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83-4243-A25C-B989DEB3C83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v>Incidents</c:v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B-4438-45F8-A1F4-3AA34EC84F59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'2017'!$K$5:$K$25</c15:sqref>
                        </c15:formulaRef>
                      </c:ext>
                    </c:extLst>
                    <c:strCache>
                      <c:ptCount val="21"/>
                      <c:pt idx="0">
                        <c:v>Accommodation</c:v>
                      </c:pt>
                      <c:pt idx="1">
                        <c:v>Administrative</c:v>
                      </c:pt>
                      <c:pt idx="2">
                        <c:v>Agriculture</c:v>
                      </c:pt>
                      <c:pt idx="3">
                        <c:v>Construction</c:v>
                      </c:pt>
                      <c:pt idx="4">
                        <c:v>Education</c:v>
                      </c:pt>
                      <c:pt idx="5">
                        <c:v>Entertainment</c:v>
                      </c:pt>
                      <c:pt idx="6">
                        <c:v>Financial</c:v>
                      </c:pt>
                      <c:pt idx="7">
                        <c:v>Healthcare</c:v>
                      </c:pt>
                      <c:pt idx="8">
                        <c:v>Information</c:v>
                      </c:pt>
                      <c:pt idx="9">
                        <c:v>Management</c:v>
                      </c:pt>
                      <c:pt idx="10">
                        <c:v>Manufacturing</c:v>
                      </c:pt>
                      <c:pt idx="11">
                        <c:v>Mining</c:v>
                      </c:pt>
                      <c:pt idx="12">
                        <c:v>Other Services</c:v>
                      </c:pt>
                      <c:pt idx="13">
                        <c:v>Professional</c:v>
                      </c:pt>
                      <c:pt idx="14">
                        <c:v>Public</c:v>
                      </c:pt>
                      <c:pt idx="15">
                        <c:v>Real Estate</c:v>
                      </c:pt>
                      <c:pt idx="16">
                        <c:v>Retail</c:v>
                      </c:pt>
                      <c:pt idx="17">
                        <c:v>Trade</c:v>
                      </c:pt>
                      <c:pt idx="18">
                        <c:v>Transportation</c:v>
                      </c:pt>
                      <c:pt idx="19">
                        <c:v>Utilities</c:v>
                      </c:pt>
                      <c:pt idx="20">
                        <c:v>Unknown</c:v>
                      </c:pt>
                    </c:strCache>
                  </c:str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1-E683-4243-A25C-B989DEB3C838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Cyber</a:t>
            </a:r>
            <a:r>
              <a:rPr lang="en-ID" baseline="0"/>
              <a:t> Breaches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DC3-4CC9-9C68-1D577D0EA3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DC3-4CC9-9C68-1D577D0EA3F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DC3-4CC9-9C68-1D577D0EA3F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DC3-4CC9-9C68-1D577D0EA3F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DC3-4CC9-9C68-1D577D0EA3F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DC3-4CC9-9C68-1D577D0EA3F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DC3-4CC9-9C68-1D577D0EA3F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DC3-4CC9-9C68-1D577D0EA3F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DC3-4CC9-9C68-1D577D0EA3F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DC3-4CC9-9C68-1D577D0EA3F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EDC3-4CC9-9C68-1D577D0EA3F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EDC3-4CC9-9C68-1D577D0EA3F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EDC3-4CC9-9C68-1D577D0EA3F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EDC3-4CC9-9C68-1D577D0EA3F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EDC3-4CC9-9C68-1D577D0EA3F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EDC3-4CC9-9C68-1D577D0EA3F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EDC3-4CC9-9C68-1D577D0EA3F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EDC3-4CC9-9C68-1D577D0EA3F8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EDC3-4CC9-9C68-1D577D0EA3F8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EDC3-4CC9-9C68-1D577D0EA3F8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EDC3-4CC9-9C68-1D577D0EA3F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bestFit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'2017'!$K$5:$K$25</c:f>
              <c:strCache>
                <c:ptCount val="21"/>
                <c:pt idx="0">
                  <c:v>Accommodation</c:v>
                </c:pt>
                <c:pt idx="1">
                  <c:v>Administrative</c:v>
                </c:pt>
                <c:pt idx="2">
                  <c:v>Agriculture</c:v>
                </c:pt>
                <c:pt idx="3">
                  <c:v>Construction</c:v>
                </c:pt>
                <c:pt idx="4">
                  <c:v>Education</c:v>
                </c:pt>
                <c:pt idx="5">
                  <c:v>Entertainment</c:v>
                </c:pt>
                <c:pt idx="6">
                  <c:v>Financial</c:v>
                </c:pt>
                <c:pt idx="7">
                  <c:v>Healthcare</c:v>
                </c:pt>
                <c:pt idx="8">
                  <c:v>Information</c:v>
                </c:pt>
                <c:pt idx="9">
                  <c:v>Management</c:v>
                </c:pt>
                <c:pt idx="10">
                  <c:v>Manufacturing</c:v>
                </c:pt>
                <c:pt idx="11">
                  <c:v>Mining</c:v>
                </c:pt>
                <c:pt idx="12">
                  <c:v>Other Services</c:v>
                </c:pt>
                <c:pt idx="13">
                  <c:v>Professional</c:v>
                </c:pt>
                <c:pt idx="14">
                  <c:v>Public</c:v>
                </c:pt>
                <c:pt idx="15">
                  <c:v>Real Estate</c:v>
                </c:pt>
                <c:pt idx="16">
                  <c:v>Retail</c:v>
                </c:pt>
                <c:pt idx="17">
                  <c:v>Trade</c:v>
                </c:pt>
                <c:pt idx="18">
                  <c:v>Transportation</c:v>
                </c:pt>
                <c:pt idx="19">
                  <c:v>Utilities</c:v>
                </c:pt>
                <c:pt idx="20">
                  <c:v>Unknown</c:v>
                </c:pt>
              </c:strCache>
            </c:strRef>
          </c:cat>
          <c:val>
            <c:numRef>
              <c:f>'2017'!$S$5:$S$25</c:f>
              <c:numCache>
                <c:formatCode>#,##0</c:formatCode>
                <c:ptCount val="21"/>
                <c:pt idx="0">
                  <c:v>338</c:v>
                </c:pt>
                <c:pt idx="1">
                  <c:v>18</c:v>
                </c:pt>
                <c:pt idx="2">
                  <c:v>0</c:v>
                </c:pt>
                <c:pt idx="3">
                  <c:v>10</c:v>
                </c:pt>
                <c:pt idx="4">
                  <c:v>101</c:v>
                </c:pt>
                <c:pt idx="5">
                  <c:v>33</c:v>
                </c:pt>
                <c:pt idx="6">
                  <c:v>146</c:v>
                </c:pt>
                <c:pt idx="7">
                  <c:v>536</c:v>
                </c:pt>
                <c:pt idx="8">
                  <c:v>109</c:v>
                </c:pt>
                <c:pt idx="9">
                  <c:v>0</c:v>
                </c:pt>
                <c:pt idx="10">
                  <c:v>71</c:v>
                </c:pt>
                <c:pt idx="11">
                  <c:v>6</c:v>
                </c:pt>
                <c:pt idx="12">
                  <c:v>35</c:v>
                </c:pt>
                <c:pt idx="13">
                  <c:v>132</c:v>
                </c:pt>
                <c:pt idx="14">
                  <c:v>304</c:v>
                </c:pt>
                <c:pt idx="15">
                  <c:v>20</c:v>
                </c:pt>
                <c:pt idx="16">
                  <c:v>169</c:v>
                </c:pt>
                <c:pt idx="17">
                  <c:v>12</c:v>
                </c:pt>
                <c:pt idx="18">
                  <c:v>18</c:v>
                </c:pt>
                <c:pt idx="19">
                  <c:v>18</c:v>
                </c:pt>
                <c:pt idx="20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B-4F24-B598-1668EF62C25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D"/>
              <a:t>Victims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'2018'!$B$3</c:f>
              <c:strCache>
                <c:ptCount val="1"/>
                <c:pt idx="0">
                  <c:v>Total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'2018'!$A$4:$A$9</c:f>
              <c:strCache>
                <c:ptCount val="6"/>
                <c:pt idx="0">
                  <c:v>&lt;20</c:v>
                </c:pt>
                <c:pt idx="1">
                  <c:v>20 - 29</c:v>
                </c:pt>
                <c:pt idx="2">
                  <c:v>30 - 39</c:v>
                </c:pt>
                <c:pt idx="3">
                  <c:v>40 - 49</c:v>
                </c:pt>
                <c:pt idx="4">
                  <c:v>50 - 59</c:v>
                </c:pt>
                <c:pt idx="5">
                  <c:v>&gt;60</c:v>
                </c:pt>
              </c:strCache>
            </c:strRef>
          </c:cat>
          <c:val>
            <c:numRef>
              <c:f>'2018'!$B$4:$B$9</c:f>
              <c:numCache>
                <c:formatCode>#,##0</c:formatCode>
                <c:ptCount val="6"/>
                <c:pt idx="0">
                  <c:v>9129</c:v>
                </c:pt>
                <c:pt idx="1">
                  <c:v>40924</c:v>
                </c:pt>
                <c:pt idx="2">
                  <c:v>46342</c:v>
                </c:pt>
                <c:pt idx="3">
                  <c:v>50545</c:v>
                </c:pt>
                <c:pt idx="4">
                  <c:v>48642</c:v>
                </c:pt>
                <c:pt idx="5">
                  <c:v>62085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F2-42A4-B696-CB2F760714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69734255"/>
        <c:axId val="469233711"/>
      </c:barChart>
      <c:catAx>
        <c:axId val="16973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9233711"/>
        <c:crosses val="autoZero"/>
        <c:auto val="1"/>
        <c:lblAlgn val="ctr"/>
        <c:lblOffset val="100"/>
        <c:noMultiLvlLbl val="0"/>
      </c:catAx>
      <c:valAx>
        <c:axId val="46923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6973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D"/>
              <a:t>Victims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'2018'!$C$3</c:f>
              <c:strCache>
                <c:ptCount val="1"/>
                <c:pt idx="0">
                  <c:v>Total Loss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'2018'!$A$4:$A$9</c:f>
              <c:strCache>
                <c:ptCount val="6"/>
                <c:pt idx="0">
                  <c:v>&lt;20</c:v>
                </c:pt>
                <c:pt idx="1">
                  <c:v>20 - 29</c:v>
                </c:pt>
                <c:pt idx="2">
                  <c:v>30 - 39</c:v>
                </c:pt>
                <c:pt idx="3">
                  <c:v>40 - 49</c:v>
                </c:pt>
                <c:pt idx="4">
                  <c:v>50 - 59</c:v>
                </c:pt>
                <c:pt idx="5">
                  <c:v>&gt;60</c:v>
                </c:pt>
              </c:strCache>
            </c:strRef>
          </c:cat>
          <c:val>
            <c:numRef>
              <c:f>'2018'!$C$4:$C$9</c:f>
              <c:numCache>
                <c:formatCode>_-[$$-409]* #,##0.0_ ;_-[$$-409]* \-#,##0.0\ ;_-[$$-409]* "-"?_ ;_-@_ </c:formatCode>
                <c:ptCount val="6"/>
                <c:pt idx="0">
                  <c:v>12553082</c:v>
                </c:pt>
                <c:pt idx="1">
                  <c:v>134485965</c:v>
                </c:pt>
                <c:pt idx="2">
                  <c:v>305699977</c:v>
                </c:pt>
                <c:pt idx="3">
                  <c:v>405612455</c:v>
                </c:pt>
                <c:pt idx="4">
                  <c:v>494926300</c:v>
                </c:pt>
                <c:pt idx="5">
                  <c:v>649227724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D-41A0-A087-66E99BC4F3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57958047"/>
        <c:axId val="469213743"/>
      </c:barChart>
      <c:catAx>
        <c:axId val="5795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9213743"/>
        <c:crosses val="autoZero"/>
        <c:auto val="1"/>
        <c:lblAlgn val="ctr"/>
        <c:lblOffset val="100"/>
        <c:noMultiLvlLbl val="0"/>
      </c:catAx>
      <c:valAx>
        <c:axId val="46921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-[$$-409]* #,##0.0_ ;_-[$$-409]* \-#,##0.0\ ;_-[$$-409]* &quot;-&quot;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795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Victims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'2018'!$F$3</c:f>
              <c:strCache>
                <c:ptCount val="1"/>
                <c:pt idx="0">
                  <c:v>Victims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4472C4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'2018'!$E$4:$E$21</c:f>
              <c:strCache>
                <c:ptCount val="18"/>
                <c:pt idx="0">
                  <c:v>Non-Payment/Non-Delivery</c:v>
                </c:pt>
                <c:pt idx="1">
                  <c:v>Extortion</c:v>
                </c:pt>
                <c:pt idx="2">
                  <c:v>Personal Data Breach</c:v>
                </c:pt>
                <c:pt idx="3">
                  <c:v>No Lead Value</c:v>
                </c:pt>
                <c:pt idx="4">
                  <c:v>Phishing/Vishing/Smishing/Pharming</c:v>
                </c:pt>
                <c:pt idx="5">
                  <c:v>BEC/EAC</c:v>
                </c:pt>
                <c:pt idx="6">
                  <c:v>Confidence Fraud/Romance</c:v>
                </c:pt>
                <c:pt idx="7">
                  <c:v>Harassment/Threats of Violence</c:v>
                </c:pt>
                <c:pt idx="8">
                  <c:v>Advanced Fee</c:v>
                </c:pt>
                <c:pt idx="9">
                  <c:v>Identity Theft</c:v>
                </c:pt>
                <c:pt idx="10">
                  <c:v>Spoofing</c:v>
                </c:pt>
                <c:pt idx="11">
                  <c:v>Overpayment</c:v>
                </c:pt>
                <c:pt idx="12">
                  <c:v>Credit Card Fraud</c:v>
                </c:pt>
                <c:pt idx="13">
                  <c:v>Employment</c:v>
                </c:pt>
                <c:pt idx="14">
                  <c:v>Tech Support</c:v>
                </c:pt>
                <c:pt idx="15">
                  <c:v>Real Estate/Rental</c:v>
                </c:pt>
                <c:pt idx="16">
                  <c:v>Government Impersonation</c:v>
                </c:pt>
                <c:pt idx="17">
                  <c:v>Other</c:v>
                </c:pt>
              </c:strCache>
            </c:strRef>
          </c:cat>
          <c:val>
            <c:numRef>
              <c:f>'2018'!$F$4:$F$21</c:f>
              <c:numCache>
                <c:formatCode>#,##0</c:formatCode>
                <c:ptCount val="18"/>
                <c:pt idx="0">
                  <c:v>65116</c:v>
                </c:pt>
                <c:pt idx="1">
                  <c:v>51146</c:v>
                </c:pt>
                <c:pt idx="2">
                  <c:v>50642</c:v>
                </c:pt>
                <c:pt idx="3">
                  <c:v>36936</c:v>
                </c:pt>
                <c:pt idx="4">
                  <c:v>26379</c:v>
                </c:pt>
                <c:pt idx="5">
                  <c:v>20373</c:v>
                </c:pt>
                <c:pt idx="6">
                  <c:v>18493</c:v>
                </c:pt>
                <c:pt idx="7">
                  <c:v>18415</c:v>
                </c:pt>
                <c:pt idx="8">
                  <c:v>16362</c:v>
                </c:pt>
                <c:pt idx="9">
                  <c:v>16128</c:v>
                </c:pt>
                <c:pt idx="10">
                  <c:v>15569</c:v>
                </c:pt>
                <c:pt idx="11">
                  <c:v>15512</c:v>
                </c:pt>
                <c:pt idx="12">
                  <c:v>15212</c:v>
                </c:pt>
                <c:pt idx="13">
                  <c:v>14979</c:v>
                </c:pt>
                <c:pt idx="14">
                  <c:v>14408</c:v>
                </c:pt>
                <c:pt idx="15">
                  <c:v>11300</c:v>
                </c:pt>
                <c:pt idx="16">
                  <c:v>10978</c:v>
                </c:pt>
                <c:pt idx="17">
                  <c:v>10826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68-4381-9A0B-83D1E7E9FE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2043242063"/>
        <c:axId val="469211247"/>
      </c:barChart>
      <c:catAx>
        <c:axId val="204324206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9211247"/>
        <c:crosses val="autoZero"/>
        <c:auto val="1"/>
        <c:lblAlgn val="ctr"/>
        <c:lblOffset val="100"/>
        <c:noMultiLvlLbl val="0"/>
      </c:catAx>
      <c:valAx>
        <c:axId val="469211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alpha val="10000"/>
                </a:schemeClr>
              </a:solidFill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12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043242063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106680</xdr:rowOff>
    </xdr:from>
    <xdr:to>
      <xdr:col>4</xdr:col>
      <xdr:colOff>1752600</xdr:colOff>
      <xdr:row>49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AA1C62-DAD2-4383-A60F-9C117C39F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49</xdr:row>
      <xdr:rowOff>182880</xdr:rowOff>
    </xdr:from>
    <xdr:to>
      <xdr:col>4</xdr:col>
      <xdr:colOff>1752600</xdr:colOff>
      <xdr:row>61</xdr:row>
      <xdr:rowOff>182880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FCB1E3-F4D6-47FE-AA26-EFAF58C7E3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1912620</xdr:colOff>
      <xdr:row>37</xdr:row>
      <xdr:rowOff>129540</xdr:rowOff>
    </xdr:from>
    <xdr:to>
      <xdr:col>9</xdr:col>
      <xdr:colOff>76200</xdr:colOff>
      <xdr:row>49</xdr:row>
      <xdr:rowOff>160020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4EA8B88-1FCC-4571-991B-364DB7A56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1889760</xdr:colOff>
      <xdr:row>50</xdr:row>
      <xdr:rowOff>0</xdr:rowOff>
    </xdr:from>
    <xdr:to>
      <xdr:col>12</xdr:col>
      <xdr:colOff>182880</xdr:colOff>
      <xdr:row>63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9195A5E-ECC7-4F69-9DC7-B41B83B4F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106680</xdr:colOff>
      <xdr:row>2</xdr:row>
      <xdr:rowOff>45720</xdr:rowOff>
    </xdr:from>
    <xdr:to>
      <xdr:col>28</xdr:col>
      <xdr:colOff>312420</xdr:colOff>
      <xdr:row>26</xdr:row>
      <xdr:rowOff>22860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8EFC9D9-B7DF-4A4B-9BF1-13BFE73F4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304800</xdr:colOff>
      <xdr:row>26</xdr:row>
      <xdr:rowOff>45720</xdr:rowOff>
    </xdr:from>
    <xdr:to>
      <xdr:col>19</xdr:col>
      <xdr:colOff>76200</xdr:colOff>
      <xdr:row>49</xdr:row>
      <xdr:rowOff>190500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577C2A5-7342-4B0E-AAC7-3BE990EE28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144780</xdr:rowOff>
    </xdr:from>
    <xdr:to>
      <xdr:col>4</xdr:col>
      <xdr:colOff>1645920</xdr:colOff>
      <xdr:row>50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A61429-59A4-4B3F-8438-3A257E35C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51</xdr:row>
      <xdr:rowOff>38100</xdr:rowOff>
    </xdr:from>
    <xdr:to>
      <xdr:col>4</xdr:col>
      <xdr:colOff>1645920</xdr:colOff>
      <xdr:row>63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97CFE6-C4D5-4509-84DD-B2207FD29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1798320</xdr:colOff>
      <xdr:row>38</xdr:row>
      <xdr:rowOff>167640</xdr:rowOff>
    </xdr:from>
    <xdr:to>
      <xdr:col>10</xdr:col>
      <xdr:colOff>60960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BEC19B-C94C-41B8-8CAF-F10355ADB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1798320</xdr:colOff>
      <xdr:row>54</xdr:row>
      <xdr:rowOff>99060</xdr:rowOff>
    </xdr:from>
    <xdr:to>
      <xdr:col>10</xdr:col>
      <xdr:colOff>655320</xdr:colOff>
      <xdr:row>69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26A1EE-4E53-473C-9176-A628E38DF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358140</xdr:colOff>
      <xdr:row>26</xdr:row>
      <xdr:rowOff>68580</xdr:rowOff>
    </xdr:from>
    <xdr:to>
      <xdr:col>20</xdr:col>
      <xdr:colOff>133560</xdr:colOff>
      <xdr:row>51</xdr:row>
      <xdr:rowOff>113580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BEC233-E0E0-4676-B51F-D91E1BB41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251458</xdr:colOff>
      <xdr:row>0</xdr:row>
      <xdr:rowOff>106674</xdr:rowOff>
    </xdr:from>
    <xdr:to>
      <xdr:col>29</xdr:col>
      <xdr:colOff>297180</xdr:colOff>
      <xdr:row>24</xdr:row>
      <xdr:rowOff>30480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3DB6A3A-F489-4C67-B8BA-1378BAD20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68580</xdr:rowOff>
    </xdr:from>
    <xdr:to>
      <xdr:col>4</xdr:col>
      <xdr:colOff>1668780</xdr:colOff>
      <xdr:row>49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58808C-A285-451B-BCAE-AD2DC40C0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49</xdr:row>
      <xdr:rowOff>220980</xdr:rowOff>
    </xdr:from>
    <xdr:to>
      <xdr:col>4</xdr:col>
      <xdr:colOff>1668780</xdr:colOff>
      <xdr:row>61</xdr:row>
      <xdr:rowOff>220980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CBBC09-006E-464B-A4AE-82F1269D6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1897380</xdr:colOff>
      <xdr:row>37</xdr:row>
      <xdr:rowOff>106680</xdr:rowOff>
    </xdr:from>
    <xdr:to>
      <xdr:col>8</xdr:col>
      <xdr:colOff>1287780</xdr:colOff>
      <xdr:row>51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A48149-CBED-4E5D-B644-5DD7C24861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1859280</xdr:colOff>
      <xdr:row>51</xdr:row>
      <xdr:rowOff>160020</xdr:rowOff>
    </xdr:from>
    <xdr:to>
      <xdr:col>8</xdr:col>
      <xdr:colOff>1280160</xdr:colOff>
      <xdr:row>66</xdr:row>
      <xdr:rowOff>205740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0BBCA1-E6D0-4323-8161-F88EC6979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137160</xdr:colOff>
      <xdr:row>26</xdr:row>
      <xdr:rowOff>60960</xdr:rowOff>
    </xdr:from>
    <xdr:to>
      <xdr:col>19</xdr:col>
      <xdr:colOff>167640</xdr:colOff>
      <xdr:row>49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ED7F72-B0F0-48D7-AEB3-FB62C8BB4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60960</xdr:colOff>
      <xdr:row>1</xdr:row>
      <xdr:rowOff>182880</xdr:rowOff>
    </xdr:from>
    <xdr:to>
      <xdr:col>28</xdr:col>
      <xdr:colOff>91440</xdr:colOff>
      <xdr:row>25</xdr:row>
      <xdr:rowOff>99060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946AA1C-1BF5-4C0B-A9C4-15A2F1D1C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99060</xdr:rowOff>
    </xdr:from>
    <xdr:to>
      <xdr:col>4</xdr:col>
      <xdr:colOff>1539240</xdr:colOff>
      <xdr:row>49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C54400-71B1-4D5F-BE72-E93CFE00A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50</xdr:row>
      <xdr:rowOff>38100</xdr:rowOff>
    </xdr:from>
    <xdr:to>
      <xdr:col>4</xdr:col>
      <xdr:colOff>1539240</xdr:colOff>
      <xdr:row>62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93600F-E7B1-4261-B5FC-57794051B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1630680</xdr:colOff>
      <xdr:row>37</xdr:row>
      <xdr:rowOff>99060</xdr:rowOff>
    </xdr:from>
    <xdr:to>
      <xdr:col>9</xdr:col>
      <xdr:colOff>320040</xdr:colOff>
      <xdr:row>51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E34177-DEE3-4966-A563-ED420BE9DE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1623060</xdr:colOff>
      <xdr:row>52</xdr:row>
      <xdr:rowOff>76200</xdr:rowOff>
    </xdr:from>
    <xdr:to>
      <xdr:col>9</xdr:col>
      <xdr:colOff>320040</xdr:colOff>
      <xdr:row>67</xdr:row>
      <xdr:rowOff>220980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20360C-B77A-4D28-9723-5B14D57DAF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91440</xdr:colOff>
      <xdr:row>26</xdr:row>
      <xdr:rowOff>53340</xdr:rowOff>
    </xdr:from>
    <xdr:to>
      <xdr:col>20</xdr:col>
      <xdr:colOff>236220</xdr:colOff>
      <xdr:row>49</xdr:row>
      <xdr:rowOff>159540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DAB660B-2F68-450C-BAD2-FF59B09D8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91440</xdr:colOff>
      <xdr:row>1</xdr:row>
      <xdr:rowOff>205740</xdr:rowOff>
    </xdr:from>
    <xdr:to>
      <xdr:col>28</xdr:col>
      <xdr:colOff>5040</xdr:colOff>
      <xdr:row>25</xdr:row>
      <xdr:rowOff>83340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EF5F25-CF2F-414E-9F89-FFC044FDB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30480</xdr:rowOff>
    </xdr:from>
    <xdr:to>
      <xdr:col>7</xdr:col>
      <xdr:colOff>205740</xdr:colOff>
      <xdr:row>26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DAFC24-D370-4B1E-B364-A7E66218A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320040</xdr:colOff>
      <xdr:row>11</xdr:row>
      <xdr:rowOff>22860</xdr:rowOff>
    </xdr:from>
    <xdr:to>
      <xdr:col>11</xdr:col>
      <xdr:colOff>106680</xdr:colOff>
      <xdr:row>26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EA5117-D16A-447F-B37A-D2146E0E6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11</xdr:row>
      <xdr:rowOff>53340</xdr:rowOff>
    </xdr:from>
    <xdr:to>
      <xdr:col>17</xdr:col>
      <xdr:colOff>381000</xdr:colOff>
      <xdr:row>26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69AF74-70C4-4290-BEA9-B515B3005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167640</xdr:colOff>
      <xdr:row>10</xdr:row>
      <xdr:rowOff>0</xdr:rowOff>
    </xdr:from>
    <xdr:to>
      <xdr:col>22</xdr:col>
      <xdr:colOff>1112520</xdr:colOff>
      <xdr:row>30</xdr:row>
      <xdr:rowOff>144780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82D1798-B546-4A6A-9481-286C19DA9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182880</xdr:colOff>
      <xdr:row>25</xdr:row>
      <xdr:rowOff>144780</xdr:rowOff>
    </xdr:from>
    <xdr:to>
      <xdr:col>32</xdr:col>
      <xdr:colOff>586740</xdr:colOff>
      <xdr:row>55</xdr:row>
      <xdr:rowOff>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C07184E-3BB6-4240-B07D-831F93DD26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0</xdr:colOff>
      <xdr:row>6</xdr:row>
      <xdr:rowOff>114300</xdr:rowOff>
    </xdr:from>
    <xdr:to>
      <xdr:col>35</xdr:col>
      <xdr:colOff>1188720</xdr:colOff>
      <xdr:row>22</xdr:row>
      <xdr:rowOff>30480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86CD46B-F6CF-479B-AAB8-D04290155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A1CC9-7736-4AC7-967D-7A537B90F8C2}">
  <dimension ref="A1:S38"/>
  <sheetViews>
    <sheetView topLeftCell="A22" workbookViewId="0">
      <selection activeCell="H3" sqref="H3:I37"/>
    </sheetView>
  </sheetViews>
  <sheetFormatPr defaultRowHeight="18" customHeight="1" x14ac:dyDescent="0.3"/>
  <cols>
    <col min="1" max="1" width="6.6640625" style="17" customWidth="1"/>
    <col min="2" max="2" width="11.109375" style="17" customWidth="1"/>
    <col min="3" max="3" width="18.33203125" style="17" customWidth="1"/>
    <col min="4" max="4" width="5" style="17" customWidth="1"/>
    <col min="5" max="5" width="32.33203125" style="17" customWidth="1"/>
    <col min="6" max="6" width="7.5546875" style="17" bestFit="1" customWidth="1"/>
    <col min="7" max="7" width="5" style="17" customWidth="1"/>
    <col min="8" max="8" width="31.109375" style="17" customWidth="1"/>
    <col min="9" max="9" width="17.44140625" style="17" bestFit="1" customWidth="1"/>
    <col min="10" max="10" width="5" style="17" customWidth="1"/>
    <col min="11" max="11" width="15.88671875" style="17" customWidth="1"/>
    <col min="12" max="12" width="6.5546875" style="17" bestFit="1" customWidth="1"/>
    <col min="13" max="13" width="7.88671875" style="17" customWidth="1"/>
    <col min="14" max="14" width="10.21875" style="17" customWidth="1"/>
    <col min="15" max="15" width="7.77734375" style="17" customWidth="1"/>
    <col min="16" max="16" width="6.44140625" style="17" bestFit="1" customWidth="1"/>
    <col min="17" max="17" width="6.109375" style="17" bestFit="1" customWidth="1"/>
    <col min="18" max="18" width="9.6640625" style="17" customWidth="1"/>
    <col min="19" max="19" width="7" style="17" customWidth="1"/>
    <col min="20" max="16384" width="8.88671875" style="17"/>
  </cols>
  <sheetData>
    <row r="1" spans="1:19" ht="18" customHeight="1" x14ac:dyDescent="0.3">
      <c r="A1" s="115" t="s">
        <v>79</v>
      </c>
      <c r="B1" s="115"/>
      <c r="C1" s="30">
        <f>AVERAGE(C10,I37)</f>
        <v>1426668409</v>
      </c>
    </row>
    <row r="2" spans="1:19" ht="18" customHeight="1" thickBot="1" x14ac:dyDescent="0.35">
      <c r="A2" s="116" t="s">
        <v>90</v>
      </c>
      <c r="B2" s="116"/>
      <c r="C2" s="89">
        <f>AVERAGE(B10,F37)</f>
        <v>308640.5</v>
      </c>
    </row>
    <row r="3" spans="1:19" ht="18" customHeight="1" thickTop="1" x14ac:dyDescent="0.3">
      <c r="A3" s="18" t="s">
        <v>0</v>
      </c>
      <c r="B3" s="19" t="s">
        <v>7</v>
      </c>
      <c r="C3" s="20" t="s">
        <v>8</v>
      </c>
      <c r="E3" s="18" t="s">
        <v>78</v>
      </c>
      <c r="F3" s="20" t="s">
        <v>44</v>
      </c>
      <c r="H3" s="18" t="s">
        <v>78</v>
      </c>
      <c r="I3" s="20" t="s">
        <v>48</v>
      </c>
      <c r="K3" s="111" t="s">
        <v>75</v>
      </c>
      <c r="L3" s="113" t="s">
        <v>51</v>
      </c>
      <c r="M3" s="113"/>
      <c r="N3" s="113"/>
      <c r="O3" s="113"/>
      <c r="P3" s="113" t="s">
        <v>52</v>
      </c>
      <c r="Q3" s="113"/>
      <c r="R3" s="113"/>
      <c r="S3" s="114"/>
    </row>
    <row r="4" spans="1:19" ht="18" customHeight="1" x14ac:dyDescent="0.3">
      <c r="A4" s="13" t="s">
        <v>76</v>
      </c>
      <c r="B4" s="3">
        <v>9053</v>
      </c>
      <c r="C4" s="21">
        <v>8271311</v>
      </c>
      <c r="E4" s="13" t="s">
        <v>10</v>
      </c>
      <c r="F4" s="4">
        <v>84079</v>
      </c>
      <c r="H4" s="13" t="s">
        <v>20</v>
      </c>
      <c r="I4" s="21">
        <v>676151185</v>
      </c>
      <c r="K4" s="112"/>
      <c r="L4" s="53" t="s">
        <v>54</v>
      </c>
      <c r="M4" s="53" t="s">
        <v>53</v>
      </c>
      <c r="N4" s="53" t="s">
        <v>50</v>
      </c>
      <c r="O4" s="53" t="s">
        <v>9</v>
      </c>
      <c r="P4" s="53" t="s">
        <v>54</v>
      </c>
      <c r="Q4" s="53" t="s">
        <v>53</v>
      </c>
      <c r="R4" s="53" t="s">
        <v>50</v>
      </c>
      <c r="S4" s="54" t="s">
        <v>9</v>
      </c>
    </row>
    <row r="5" spans="1:19" ht="18" customHeight="1" x14ac:dyDescent="0.3">
      <c r="A5" s="14" t="s">
        <v>1</v>
      </c>
      <c r="B5" s="5">
        <v>41132</v>
      </c>
      <c r="C5" s="22">
        <v>67981630</v>
      </c>
      <c r="E5" s="14" t="s">
        <v>14</v>
      </c>
      <c r="F5" s="6">
        <v>30904</v>
      </c>
      <c r="H5" s="14" t="s">
        <v>22</v>
      </c>
      <c r="I5" s="22">
        <v>211382989</v>
      </c>
      <c r="K5" s="15" t="s">
        <v>55</v>
      </c>
      <c r="L5" s="8">
        <v>296</v>
      </c>
      <c r="M5" s="8">
        <v>40</v>
      </c>
      <c r="N5" s="8">
        <v>32</v>
      </c>
      <c r="O5" s="8">
        <f>SUM(L5:N5)</f>
        <v>368</v>
      </c>
      <c r="P5" s="8">
        <v>292</v>
      </c>
      <c r="Q5" s="8">
        <v>31</v>
      </c>
      <c r="R5" s="8">
        <v>15</v>
      </c>
      <c r="S5" s="9">
        <f>SUM(P5:R5)</f>
        <v>338</v>
      </c>
    </row>
    <row r="6" spans="1:19" ht="18" customHeight="1" x14ac:dyDescent="0.3">
      <c r="A6" s="13" t="s">
        <v>2</v>
      </c>
      <c r="B6" s="3">
        <v>45458</v>
      </c>
      <c r="C6" s="21">
        <v>156287698</v>
      </c>
      <c r="E6" s="13" t="s">
        <v>18</v>
      </c>
      <c r="F6" s="4">
        <v>25344</v>
      </c>
      <c r="H6" s="13" t="s">
        <v>10</v>
      </c>
      <c r="I6" s="21">
        <v>141110441</v>
      </c>
      <c r="K6" s="16" t="s">
        <v>56</v>
      </c>
      <c r="L6" s="10">
        <v>15</v>
      </c>
      <c r="M6" s="10">
        <v>7</v>
      </c>
      <c r="N6" s="10">
        <v>11</v>
      </c>
      <c r="O6" s="10">
        <f t="shared" ref="O6:O25" si="0">SUM(L6:N6)</f>
        <v>33</v>
      </c>
      <c r="P6" s="10">
        <v>12</v>
      </c>
      <c r="Q6" s="10">
        <v>5</v>
      </c>
      <c r="R6" s="10">
        <v>1</v>
      </c>
      <c r="S6" s="11">
        <f t="shared" ref="S6:S25" si="1">SUM(P6:R6)</f>
        <v>18</v>
      </c>
    </row>
    <row r="7" spans="1:19" ht="18" customHeight="1" x14ac:dyDescent="0.3">
      <c r="A7" s="14" t="s">
        <v>3</v>
      </c>
      <c r="B7" s="5">
        <v>44878</v>
      </c>
      <c r="C7" s="22">
        <v>244561364</v>
      </c>
      <c r="E7" s="14" t="s">
        <v>31</v>
      </c>
      <c r="F7" s="6">
        <v>23135</v>
      </c>
      <c r="H7" s="14" t="s">
        <v>17</v>
      </c>
      <c r="I7" s="22">
        <v>96844144</v>
      </c>
      <c r="K7" s="15" t="s">
        <v>57</v>
      </c>
      <c r="L7" s="8">
        <v>0</v>
      </c>
      <c r="M7" s="8">
        <v>1</v>
      </c>
      <c r="N7" s="8">
        <v>4</v>
      </c>
      <c r="O7" s="8">
        <f t="shared" si="0"/>
        <v>5</v>
      </c>
      <c r="P7" s="8">
        <v>0</v>
      </c>
      <c r="Q7" s="8">
        <v>0</v>
      </c>
      <c r="R7" s="8">
        <v>0</v>
      </c>
      <c r="S7" s="9">
        <f t="shared" si="1"/>
        <v>0</v>
      </c>
    </row>
    <row r="8" spans="1:19" ht="18" customHeight="1" x14ac:dyDescent="0.3">
      <c r="A8" s="13" t="s">
        <v>4</v>
      </c>
      <c r="B8" s="3">
        <v>43764</v>
      </c>
      <c r="C8" s="21">
        <v>275621946</v>
      </c>
      <c r="E8" s="13" t="s">
        <v>16</v>
      </c>
      <c r="F8" s="4">
        <v>20241</v>
      </c>
      <c r="H8" s="13" t="s">
        <v>14</v>
      </c>
      <c r="I8" s="21">
        <v>77134865</v>
      </c>
      <c r="K8" s="16" t="s">
        <v>58</v>
      </c>
      <c r="L8" s="10">
        <v>11</v>
      </c>
      <c r="M8" s="10">
        <v>2</v>
      </c>
      <c r="N8" s="10">
        <v>10</v>
      </c>
      <c r="O8" s="10">
        <f t="shared" si="0"/>
        <v>23</v>
      </c>
      <c r="P8" s="10">
        <v>5</v>
      </c>
      <c r="Q8" s="10">
        <v>0</v>
      </c>
      <c r="R8" s="10">
        <v>5</v>
      </c>
      <c r="S8" s="11">
        <f t="shared" si="1"/>
        <v>10</v>
      </c>
    </row>
    <row r="9" spans="1:19" ht="18" customHeight="1" x14ac:dyDescent="0.3">
      <c r="A9" s="14" t="s">
        <v>77</v>
      </c>
      <c r="B9" s="5">
        <v>49523</v>
      </c>
      <c r="C9" s="22">
        <v>342531972</v>
      </c>
      <c r="E9" s="14" t="s">
        <v>27</v>
      </c>
      <c r="F9" s="6">
        <v>17636</v>
      </c>
      <c r="H9" s="14" t="s">
        <v>27</v>
      </c>
      <c r="I9" s="22">
        <v>66815298</v>
      </c>
      <c r="K9" s="15" t="s">
        <v>59</v>
      </c>
      <c r="L9" s="8">
        <v>26</v>
      </c>
      <c r="M9" s="8">
        <v>42</v>
      </c>
      <c r="N9" s="8">
        <v>224</v>
      </c>
      <c r="O9" s="8">
        <f t="shared" si="0"/>
        <v>292</v>
      </c>
      <c r="P9" s="8">
        <v>15</v>
      </c>
      <c r="Q9" s="8">
        <v>30</v>
      </c>
      <c r="R9" s="8">
        <v>56</v>
      </c>
      <c r="S9" s="9">
        <f t="shared" si="1"/>
        <v>101</v>
      </c>
    </row>
    <row r="10" spans="1:19" ht="18" customHeight="1" thickBot="1" x14ac:dyDescent="0.35">
      <c r="A10" s="7" t="s">
        <v>9</v>
      </c>
      <c r="B10" s="23">
        <f>SUM(B4:B9)</f>
        <v>233808</v>
      </c>
      <c r="C10" s="24">
        <f>SUM(C4:C9)</f>
        <v>1095255921</v>
      </c>
      <c r="E10" s="13" t="s">
        <v>25</v>
      </c>
      <c r="F10" s="4">
        <v>16368</v>
      </c>
      <c r="H10" s="13" t="s">
        <v>21</v>
      </c>
      <c r="I10" s="21">
        <v>60942306</v>
      </c>
      <c r="K10" s="16" t="s">
        <v>60</v>
      </c>
      <c r="L10" s="10">
        <v>19</v>
      </c>
      <c r="M10" s="10">
        <v>6</v>
      </c>
      <c r="N10" s="10">
        <v>7163</v>
      </c>
      <c r="O10" s="10">
        <f t="shared" si="0"/>
        <v>7188</v>
      </c>
      <c r="P10" s="10">
        <v>17</v>
      </c>
      <c r="Q10" s="10">
        <v>5</v>
      </c>
      <c r="R10" s="10">
        <v>11</v>
      </c>
      <c r="S10" s="11">
        <f t="shared" si="1"/>
        <v>33</v>
      </c>
    </row>
    <row r="11" spans="1:19" ht="18" customHeight="1" thickTop="1" x14ac:dyDescent="0.3">
      <c r="E11" s="14" t="s">
        <v>23</v>
      </c>
      <c r="F11" s="6">
        <v>16194</v>
      </c>
      <c r="H11" s="14" t="s">
        <v>25</v>
      </c>
      <c r="I11" s="22">
        <v>57861324</v>
      </c>
      <c r="K11" s="15" t="s">
        <v>61</v>
      </c>
      <c r="L11" s="8">
        <v>74</v>
      </c>
      <c r="M11" s="8">
        <v>74</v>
      </c>
      <c r="N11" s="8">
        <v>450</v>
      </c>
      <c r="O11" s="8">
        <f t="shared" si="0"/>
        <v>598</v>
      </c>
      <c r="P11" s="8">
        <v>52</v>
      </c>
      <c r="Q11" s="8">
        <v>39</v>
      </c>
      <c r="R11" s="8">
        <v>55</v>
      </c>
      <c r="S11" s="9">
        <f t="shared" si="1"/>
        <v>146</v>
      </c>
    </row>
    <row r="12" spans="1:19" ht="18" customHeight="1" x14ac:dyDescent="0.3">
      <c r="A12" s="89"/>
      <c r="E12" s="13" t="s">
        <v>35</v>
      </c>
      <c r="F12" s="4">
        <v>15784</v>
      </c>
      <c r="H12" s="13" t="s">
        <v>33</v>
      </c>
      <c r="I12" s="21">
        <v>57207248</v>
      </c>
      <c r="K12" s="16" t="s">
        <v>62</v>
      </c>
      <c r="L12" s="10">
        <v>152</v>
      </c>
      <c r="M12" s="10">
        <v>165</v>
      </c>
      <c r="N12" s="10">
        <v>433</v>
      </c>
      <c r="O12" s="10">
        <f t="shared" si="0"/>
        <v>750</v>
      </c>
      <c r="P12" s="10">
        <v>112</v>
      </c>
      <c r="Q12" s="10">
        <v>99</v>
      </c>
      <c r="R12" s="10">
        <v>325</v>
      </c>
      <c r="S12" s="11">
        <f t="shared" si="1"/>
        <v>536</v>
      </c>
    </row>
    <row r="13" spans="1:19" ht="18" customHeight="1" x14ac:dyDescent="0.3">
      <c r="E13" s="14" t="s">
        <v>20</v>
      </c>
      <c r="F13" s="6">
        <v>15690</v>
      </c>
      <c r="H13" s="14" t="s">
        <v>39</v>
      </c>
      <c r="I13" s="22">
        <v>56231333</v>
      </c>
      <c r="K13" s="15" t="s">
        <v>63</v>
      </c>
      <c r="L13" s="8">
        <v>76</v>
      </c>
      <c r="M13" s="8">
        <v>54</v>
      </c>
      <c r="N13" s="8">
        <v>910</v>
      </c>
      <c r="O13" s="8">
        <f t="shared" si="0"/>
        <v>1040</v>
      </c>
      <c r="P13" s="8">
        <v>50</v>
      </c>
      <c r="Q13" s="8">
        <v>29</v>
      </c>
      <c r="R13" s="8">
        <v>30</v>
      </c>
      <c r="S13" s="9">
        <f t="shared" si="1"/>
        <v>109</v>
      </c>
    </row>
    <row r="14" spans="1:19" ht="18" customHeight="1" x14ac:dyDescent="0.3">
      <c r="E14" s="13" t="s">
        <v>22</v>
      </c>
      <c r="F14" s="4">
        <v>15372</v>
      </c>
      <c r="H14" s="13" t="s">
        <v>31</v>
      </c>
      <c r="I14" s="21">
        <v>53450830</v>
      </c>
      <c r="K14" s="16" t="s">
        <v>64</v>
      </c>
      <c r="L14" s="10">
        <v>0</v>
      </c>
      <c r="M14" s="10">
        <v>1</v>
      </c>
      <c r="N14" s="10">
        <v>1</v>
      </c>
      <c r="O14" s="10">
        <f t="shared" si="0"/>
        <v>2</v>
      </c>
      <c r="P14" s="10">
        <v>0</v>
      </c>
      <c r="Q14" s="10">
        <v>0</v>
      </c>
      <c r="R14" s="10">
        <v>0</v>
      </c>
      <c r="S14" s="11">
        <f t="shared" si="1"/>
        <v>0</v>
      </c>
    </row>
    <row r="15" spans="1:19" ht="18" customHeight="1" x14ac:dyDescent="0.3">
      <c r="E15" s="14" t="s">
        <v>33</v>
      </c>
      <c r="F15" s="6">
        <v>15220</v>
      </c>
      <c r="H15" s="14" t="s">
        <v>35</v>
      </c>
      <c r="I15" s="22">
        <v>38883616</v>
      </c>
      <c r="K15" s="15" t="s">
        <v>65</v>
      </c>
      <c r="L15" s="8">
        <v>21</v>
      </c>
      <c r="M15" s="8">
        <v>375</v>
      </c>
      <c r="N15" s="8">
        <v>140</v>
      </c>
      <c r="O15" s="8">
        <f t="shared" si="0"/>
        <v>536</v>
      </c>
      <c r="P15" s="8">
        <v>15</v>
      </c>
      <c r="Q15" s="8">
        <v>28</v>
      </c>
      <c r="R15" s="8">
        <v>28</v>
      </c>
      <c r="S15" s="9">
        <f t="shared" si="1"/>
        <v>71</v>
      </c>
    </row>
    <row r="16" spans="1:19" ht="18" customHeight="1" x14ac:dyDescent="0.3">
      <c r="E16" s="13" t="s">
        <v>12</v>
      </c>
      <c r="F16" s="4">
        <v>14938</v>
      </c>
      <c r="H16" s="13" t="s">
        <v>18</v>
      </c>
      <c r="I16" s="21">
        <v>29703421</v>
      </c>
      <c r="K16" s="16" t="s">
        <v>66</v>
      </c>
      <c r="L16" s="10">
        <v>3</v>
      </c>
      <c r="M16" s="10">
        <v>3</v>
      </c>
      <c r="N16" s="10">
        <v>20</v>
      </c>
      <c r="O16" s="10">
        <f t="shared" si="0"/>
        <v>26</v>
      </c>
      <c r="P16" s="10">
        <v>3</v>
      </c>
      <c r="Q16" s="10">
        <v>3</v>
      </c>
      <c r="R16" s="10">
        <v>0</v>
      </c>
      <c r="S16" s="11">
        <f t="shared" si="1"/>
        <v>6</v>
      </c>
    </row>
    <row r="17" spans="5:19" ht="18" customHeight="1" x14ac:dyDescent="0.3">
      <c r="E17" s="14" t="s">
        <v>11</v>
      </c>
      <c r="F17" s="6">
        <v>14023</v>
      </c>
      <c r="H17" s="14" t="s">
        <v>11</v>
      </c>
      <c r="I17" s="22">
        <v>23853704</v>
      </c>
      <c r="K17" s="15" t="s">
        <v>67</v>
      </c>
      <c r="L17" s="8">
        <v>11</v>
      </c>
      <c r="M17" s="8">
        <v>5</v>
      </c>
      <c r="N17" s="8">
        <v>46</v>
      </c>
      <c r="O17" s="8">
        <f t="shared" si="0"/>
        <v>62</v>
      </c>
      <c r="P17" s="8">
        <v>7</v>
      </c>
      <c r="Q17" s="8">
        <v>2</v>
      </c>
      <c r="R17" s="8">
        <v>26</v>
      </c>
      <c r="S17" s="9">
        <f t="shared" si="1"/>
        <v>35</v>
      </c>
    </row>
    <row r="18" spans="5:19" ht="18" customHeight="1" x14ac:dyDescent="0.3">
      <c r="E18" s="13" t="s">
        <v>37</v>
      </c>
      <c r="F18" s="4">
        <v>10949</v>
      </c>
      <c r="H18" s="13" t="s">
        <v>13</v>
      </c>
      <c r="I18" s="21">
        <v>16835001</v>
      </c>
      <c r="K18" s="16" t="s">
        <v>68</v>
      </c>
      <c r="L18" s="10">
        <v>59</v>
      </c>
      <c r="M18" s="10">
        <v>158</v>
      </c>
      <c r="N18" s="10">
        <v>323</v>
      </c>
      <c r="O18" s="10">
        <f t="shared" si="0"/>
        <v>540</v>
      </c>
      <c r="P18" s="10">
        <v>39</v>
      </c>
      <c r="Q18" s="10">
        <v>24</v>
      </c>
      <c r="R18" s="10">
        <v>69</v>
      </c>
      <c r="S18" s="11">
        <f t="shared" si="1"/>
        <v>132</v>
      </c>
    </row>
    <row r="19" spans="5:19" ht="18" customHeight="1" x14ac:dyDescent="0.3">
      <c r="E19" s="14" t="s">
        <v>39</v>
      </c>
      <c r="F19" s="6">
        <v>9645</v>
      </c>
      <c r="H19" s="14" t="s">
        <v>12</v>
      </c>
      <c r="I19" s="22">
        <v>15302792</v>
      </c>
      <c r="K19" s="15" t="s">
        <v>69</v>
      </c>
      <c r="L19" s="8">
        <v>51</v>
      </c>
      <c r="M19" s="8">
        <v>22429</v>
      </c>
      <c r="N19" s="8">
        <v>308</v>
      </c>
      <c r="O19" s="8">
        <f t="shared" si="0"/>
        <v>22788</v>
      </c>
      <c r="P19" s="8">
        <v>31</v>
      </c>
      <c r="Q19" s="8">
        <v>111</v>
      </c>
      <c r="R19" s="8">
        <v>162</v>
      </c>
      <c r="S19" s="9">
        <f t="shared" si="1"/>
        <v>304</v>
      </c>
    </row>
    <row r="20" spans="5:19" ht="18" customHeight="1" x14ac:dyDescent="0.3">
      <c r="E20" s="13" t="s">
        <v>41</v>
      </c>
      <c r="F20" s="4">
        <v>9149</v>
      </c>
      <c r="H20" s="13" t="s">
        <v>37</v>
      </c>
      <c r="I20" s="21">
        <v>14810080</v>
      </c>
      <c r="K20" s="16" t="s">
        <v>70</v>
      </c>
      <c r="L20" s="10">
        <v>5</v>
      </c>
      <c r="M20" s="10">
        <v>2</v>
      </c>
      <c r="N20" s="10">
        <v>24</v>
      </c>
      <c r="O20" s="10">
        <f t="shared" si="0"/>
        <v>31</v>
      </c>
      <c r="P20" s="10">
        <v>4</v>
      </c>
      <c r="Q20" s="10">
        <v>2</v>
      </c>
      <c r="R20" s="10">
        <v>14</v>
      </c>
      <c r="S20" s="11">
        <f t="shared" si="1"/>
        <v>20</v>
      </c>
    </row>
    <row r="21" spans="5:19" ht="18" customHeight="1" x14ac:dyDescent="0.3">
      <c r="E21" s="14" t="s">
        <v>15</v>
      </c>
      <c r="F21" s="6">
        <v>5437</v>
      </c>
      <c r="H21" s="14" t="s">
        <v>15</v>
      </c>
      <c r="I21" s="22">
        <v>14580907</v>
      </c>
      <c r="K21" s="15" t="s">
        <v>71</v>
      </c>
      <c r="L21" s="8">
        <v>111</v>
      </c>
      <c r="M21" s="8">
        <v>56</v>
      </c>
      <c r="N21" s="8">
        <v>150</v>
      </c>
      <c r="O21" s="8">
        <f t="shared" si="0"/>
        <v>317</v>
      </c>
      <c r="P21" s="8">
        <v>86</v>
      </c>
      <c r="Q21" s="8">
        <v>38</v>
      </c>
      <c r="R21" s="8">
        <v>45</v>
      </c>
      <c r="S21" s="9">
        <f t="shared" si="1"/>
        <v>169</v>
      </c>
    </row>
    <row r="22" spans="5:19" ht="18" customHeight="1" x14ac:dyDescent="0.3">
      <c r="E22" s="13" t="s">
        <v>21</v>
      </c>
      <c r="F22" s="4">
        <v>3785</v>
      </c>
      <c r="H22" s="13" t="s">
        <v>23</v>
      </c>
      <c r="I22" s="21">
        <v>12569185</v>
      </c>
      <c r="K22" s="16" t="s">
        <v>72</v>
      </c>
      <c r="L22" s="10">
        <v>5</v>
      </c>
      <c r="M22" s="10">
        <v>13</v>
      </c>
      <c r="N22" s="10">
        <v>13</v>
      </c>
      <c r="O22" s="10">
        <f t="shared" si="0"/>
        <v>31</v>
      </c>
      <c r="P22" s="10">
        <v>4</v>
      </c>
      <c r="Q22" s="10">
        <v>6</v>
      </c>
      <c r="R22" s="10">
        <v>2</v>
      </c>
      <c r="S22" s="11">
        <f t="shared" si="1"/>
        <v>12</v>
      </c>
    </row>
    <row r="23" spans="5:19" ht="18" customHeight="1" x14ac:dyDescent="0.3">
      <c r="E23" s="14" t="s">
        <v>17</v>
      </c>
      <c r="F23" s="6">
        <v>3089</v>
      </c>
      <c r="H23" s="14" t="s">
        <v>41</v>
      </c>
      <c r="I23" s="22">
        <v>12467380</v>
      </c>
      <c r="K23" s="15" t="s">
        <v>73</v>
      </c>
      <c r="L23" s="8">
        <v>9</v>
      </c>
      <c r="M23" s="8">
        <v>15</v>
      </c>
      <c r="N23" s="8">
        <v>35</v>
      </c>
      <c r="O23" s="8">
        <f t="shared" si="0"/>
        <v>59</v>
      </c>
      <c r="P23" s="8">
        <v>6</v>
      </c>
      <c r="Q23" s="8">
        <v>7</v>
      </c>
      <c r="R23" s="8">
        <v>5</v>
      </c>
      <c r="S23" s="9">
        <f t="shared" si="1"/>
        <v>18</v>
      </c>
    </row>
    <row r="24" spans="5:19" ht="18" customHeight="1" x14ac:dyDescent="0.3">
      <c r="E24" s="13" t="s">
        <v>19</v>
      </c>
      <c r="F24" s="4">
        <v>3089</v>
      </c>
      <c r="H24" s="13" t="s">
        <v>32</v>
      </c>
      <c r="I24" s="21">
        <v>5766550</v>
      </c>
      <c r="K24" s="16" t="s">
        <v>74</v>
      </c>
      <c r="L24" s="10">
        <v>8</v>
      </c>
      <c r="M24" s="10">
        <v>14</v>
      </c>
      <c r="N24" s="10">
        <v>24</v>
      </c>
      <c r="O24" s="10">
        <f t="shared" si="0"/>
        <v>46</v>
      </c>
      <c r="P24" s="10">
        <v>3</v>
      </c>
      <c r="Q24" s="10">
        <v>4</v>
      </c>
      <c r="R24" s="10">
        <v>11</v>
      </c>
      <c r="S24" s="11">
        <f t="shared" si="1"/>
        <v>18</v>
      </c>
    </row>
    <row r="25" spans="5:19" ht="18" customHeight="1" x14ac:dyDescent="0.3">
      <c r="E25" s="14" t="s">
        <v>13</v>
      </c>
      <c r="F25" s="6">
        <v>3012</v>
      </c>
      <c r="H25" s="14" t="s">
        <v>49</v>
      </c>
      <c r="I25" s="22">
        <v>5536912</v>
      </c>
      <c r="K25" s="15" t="s">
        <v>50</v>
      </c>
      <c r="L25" s="8">
        <v>9</v>
      </c>
      <c r="M25" s="8">
        <v>1043</v>
      </c>
      <c r="N25" s="8">
        <v>17521</v>
      </c>
      <c r="O25" s="8">
        <f t="shared" si="0"/>
        <v>18573</v>
      </c>
      <c r="P25" s="8">
        <v>3</v>
      </c>
      <c r="Q25" s="8">
        <v>82</v>
      </c>
      <c r="R25" s="8">
        <v>55</v>
      </c>
      <c r="S25" s="9">
        <f t="shared" si="1"/>
        <v>140</v>
      </c>
    </row>
    <row r="26" spans="5:19" ht="18" customHeight="1" thickBot="1" x14ac:dyDescent="0.35">
      <c r="E26" s="13" t="s">
        <v>49</v>
      </c>
      <c r="F26" s="4">
        <v>2644</v>
      </c>
      <c r="H26" s="13" t="s">
        <v>19</v>
      </c>
      <c r="I26" s="21">
        <v>5003434</v>
      </c>
      <c r="K26" s="55" t="s">
        <v>9</v>
      </c>
      <c r="L26" s="12">
        <f>SUM(L5:L25)</f>
        <v>961</v>
      </c>
      <c r="M26" s="12">
        <f t="shared" ref="M26:S26" si="2">SUM(M5:M25)</f>
        <v>24505</v>
      </c>
      <c r="N26" s="12">
        <f t="shared" si="2"/>
        <v>27842</v>
      </c>
      <c r="O26" s="12">
        <f t="shared" si="2"/>
        <v>53308</v>
      </c>
      <c r="P26" s="12">
        <f t="shared" si="2"/>
        <v>756</v>
      </c>
      <c r="Q26" s="12">
        <f t="shared" si="2"/>
        <v>545</v>
      </c>
      <c r="R26" s="12">
        <f t="shared" si="2"/>
        <v>915</v>
      </c>
      <c r="S26" s="12">
        <f t="shared" si="2"/>
        <v>2216</v>
      </c>
    </row>
    <row r="27" spans="5:19" ht="18" customHeight="1" thickTop="1" x14ac:dyDescent="0.3">
      <c r="E27" s="14" t="s">
        <v>26</v>
      </c>
      <c r="F27" s="6">
        <v>1783</v>
      </c>
      <c r="H27" s="14" t="s">
        <v>26</v>
      </c>
      <c r="I27" s="22">
        <v>2344365</v>
      </c>
    </row>
    <row r="28" spans="5:19" ht="18" customHeight="1" x14ac:dyDescent="0.3">
      <c r="E28" s="13" t="s">
        <v>28</v>
      </c>
      <c r="F28" s="4">
        <v>1300</v>
      </c>
      <c r="H28" s="13" t="s">
        <v>86</v>
      </c>
      <c r="I28" s="21">
        <v>1466195</v>
      </c>
    </row>
    <row r="29" spans="5:19" ht="18" customHeight="1" x14ac:dyDescent="0.3">
      <c r="E29" s="14" t="s">
        <v>24</v>
      </c>
      <c r="F29" s="6">
        <v>1201</v>
      </c>
      <c r="H29" s="14" t="s">
        <v>34</v>
      </c>
      <c r="I29" s="22">
        <v>1405460</v>
      </c>
    </row>
    <row r="30" spans="5:19" ht="18" customHeight="1" x14ac:dyDescent="0.3">
      <c r="E30" s="13" t="s">
        <v>32</v>
      </c>
      <c r="F30" s="4">
        <v>1057</v>
      </c>
      <c r="H30" s="13" t="s">
        <v>36</v>
      </c>
      <c r="I30" s="25">
        <v>925849</v>
      </c>
    </row>
    <row r="31" spans="5:19" ht="18" customHeight="1" x14ac:dyDescent="0.3">
      <c r="E31" s="14" t="s">
        <v>30</v>
      </c>
      <c r="F31" s="6">
        <v>1025</v>
      </c>
      <c r="H31" s="14" t="s">
        <v>47</v>
      </c>
      <c r="I31" s="26">
        <v>809746</v>
      </c>
    </row>
    <row r="32" spans="5:19" ht="18" customHeight="1" x14ac:dyDescent="0.3">
      <c r="E32" s="13" t="s">
        <v>34</v>
      </c>
      <c r="F32" s="4">
        <v>436</v>
      </c>
      <c r="H32" s="13" t="s">
        <v>38</v>
      </c>
      <c r="I32" s="25">
        <v>598853</v>
      </c>
    </row>
    <row r="33" spans="5:9" ht="18" customHeight="1" x14ac:dyDescent="0.3">
      <c r="E33" s="14" t="s">
        <v>36</v>
      </c>
      <c r="F33" s="6">
        <v>406</v>
      </c>
      <c r="H33" s="14" t="s">
        <v>28</v>
      </c>
      <c r="I33" s="26">
        <v>46411</v>
      </c>
    </row>
    <row r="34" spans="5:9" ht="18" customHeight="1" x14ac:dyDescent="0.3">
      <c r="E34" s="13" t="s">
        <v>38</v>
      </c>
      <c r="F34" s="4">
        <v>203</v>
      </c>
      <c r="H34" s="13" t="s">
        <v>42</v>
      </c>
      <c r="I34" s="25">
        <v>20147</v>
      </c>
    </row>
    <row r="35" spans="5:9" ht="18" customHeight="1" x14ac:dyDescent="0.3">
      <c r="E35" s="14" t="s">
        <v>40</v>
      </c>
      <c r="F35" s="6">
        <v>177</v>
      </c>
      <c r="H35" s="14" t="s">
        <v>40</v>
      </c>
      <c r="I35" s="26">
        <v>18926</v>
      </c>
    </row>
    <row r="36" spans="5:9" ht="18" customHeight="1" x14ac:dyDescent="0.3">
      <c r="E36" s="13" t="s">
        <v>42</v>
      </c>
      <c r="F36" s="4">
        <v>158</v>
      </c>
      <c r="H36" s="13" t="s">
        <v>16</v>
      </c>
      <c r="I36" s="25">
        <v>0</v>
      </c>
    </row>
    <row r="37" spans="5:9" ht="18" customHeight="1" thickBot="1" x14ac:dyDescent="0.35">
      <c r="E37" s="27" t="s">
        <v>9</v>
      </c>
      <c r="F37" s="28">
        <f>SUM(F4:F36)</f>
        <v>383473</v>
      </c>
      <c r="H37" s="7" t="s">
        <v>9</v>
      </c>
      <c r="I37" s="29">
        <f>SUM(I4:I36)</f>
        <v>1758080897</v>
      </c>
    </row>
    <row r="38" spans="5:9" ht="18" customHeight="1" thickTop="1" x14ac:dyDescent="0.3"/>
  </sheetData>
  <mergeCells count="5">
    <mergeCell ref="K3:K4"/>
    <mergeCell ref="L3:O3"/>
    <mergeCell ref="P3:S3"/>
    <mergeCell ref="A1:B1"/>
    <mergeCell ref="A2:B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B91FA-1EDB-41BC-AAE8-8BD4962BE160}">
  <dimension ref="A1:T39"/>
  <sheetViews>
    <sheetView topLeftCell="A22" workbookViewId="0">
      <selection activeCell="H3" sqref="H3:I38"/>
    </sheetView>
  </sheetViews>
  <sheetFormatPr defaultRowHeight="18" customHeight="1" x14ac:dyDescent="0.3"/>
  <cols>
    <col min="1" max="1" width="7.44140625" style="17" customWidth="1"/>
    <col min="2" max="2" width="11.21875" style="17" customWidth="1"/>
    <col min="3" max="3" width="19" style="17" customWidth="1"/>
    <col min="4" max="4" width="5" style="17" customWidth="1"/>
    <col min="5" max="5" width="33.109375" style="17" bestFit="1" customWidth="1"/>
    <col min="6" max="6" width="8.109375" style="17" customWidth="1"/>
    <col min="7" max="7" width="5" style="17" customWidth="1"/>
    <col min="8" max="8" width="32.77734375" style="17" customWidth="1"/>
    <col min="9" max="9" width="17.77734375" style="17" customWidth="1"/>
    <col min="10" max="10" width="5" style="17" customWidth="1"/>
    <col min="11" max="11" width="14.5546875" style="17" bestFit="1" customWidth="1"/>
    <col min="12" max="12" width="7.21875" style="17" customWidth="1"/>
    <col min="13" max="13" width="8.21875" style="17" customWidth="1"/>
    <col min="14" max="14" width="9.88671875" style="17" bestFit="1" customWidth="1"/>
    <col min="15" max="15" width="7.88671875" style="17" customWidth="1"/>
    <col min="16" max="16" width="7.6640625" style="17" customWidth="1"/>
    <col min="17" max="17" width="8.44140625" style="17" customWidth="1"/>
    <col min="18" max="18" width="9.88671875" style="17" bestFit="1" customWidth="1"/>
    <col min="19" max="19" width="7.21875" style="17" customWidth="1"/>
    <col min="20" max="16384" width="8.88671875" style="17"/>
  </cols>
  <sheetData>
    <row r="1" spans="1:20" ht="18" customHeight="1" x14ac:dyDescent="0.3">
      <c r="A1" s="115" t="s">
        <v>79</v>
      </c>
      <c r="B1" s="115"/>
      <c r="C1" s="30">
        <f>AVERAGE(C10,I38)</f>
        <v>2709160726</v>
      </c>
    </row>
    <row r="2" spans="1:20" ht="18" customHeight="1" thickBot="1" x14ac:dyDescent="0.35">
      <c r="A2" s="116" t="s">
        <v>91</v>
      </c>
      <c r="B2" s="116"/>
      <c r="C2" s="89">
        <f>AVERAGE(B10,F38)</f>
        <v>359174</v>
      </c>
    </row>
    <row r="3" spans="1:20" ht="18" customHeight="1" thickTop="1" x14ac:dyDescent="0.3">
      <c r="A3" s="18" t="s">
        <v>0</v>
      </c>
      <c r="B3" s="19" t="s">
        <v>7</v>
      </c>
      <c r="C3" s="20" t="s">
        <v>8</v>
      </c>
      <c r="E3" s="18" t="s">
        <v>43</v>
      </c>
      <c r="F3" s="20" t="s">
        <v>44</v>
      </c>
      <c r="H3" s="18" t="s">
        <v>43</v>
      </c>
      <c r="I3" s="20" t="s">
        <v>48</v>
      </c>
      <c r="K3" s="111" t="s">
        <v>75</v>
      </c>
      <c r="L3" s="113" t="s">
        <v>51</v>
      </c>
      <c r="M3" s="113"/>
      <c r="N3" s="113"/>
      <c r="O3" s="113"/>
      <c r="P3" s="113" t="s">
        <v>52</v>
      </c>
      <c r="Q3" s="113"/>
      <c r="R3" s="113"/>
      <c r="S3" s="114"/>
      <c r="T3" s="2"/>
    </row>
    <row r="4" spans="1:20" ht="18" customHeight="1" x14ac:dyDescent="0.3">
      <c r="A4" s="31" t="s">
        <v>6</v>
      </c>
      <c r="B4" s="32">
        <v>9129</v>
      </c>
      <c r="C4" s="33">
        <v>12553082</v>
      </c>
      <c r="E4" s="13" t="s">
        <v>10</v>
      </c>
      <c r="F4" s="4">
        <v>65116</v>
      </c>
      <c r="H4" s="13" t="s">
        <v>20</v>
      </c>
      <c r="I4" s="21">
        <v>1297803489</v>
      </c>
      <c r="K4" s="112"/>
      <c r="L4" s="53" t="s">
        <v>54</v>
      </c>
      <c r="M4" s="53" t="s">
        <v>53</v>
      </c>
      <c r="N4" s="53" t="s">
        <v>50</v>
      </c>
      <c r="O4" s="53" t="s">
        <v>9</v>
      </c>
      <c r="P4" s="53" t="s">
        <v>54</v>
      </c>
      <c r="Q4" s="53" t="s">
        <v>53</v>
      </c>
      <c r="R4" s="53" t="s">
        <v>50</v>
      </c>
      <c r="S4" s="54" t="s">
        <v>9</v>
      </c>
      <c r="T4" s="2"/>
    </row>
    <row r="5" spans="1:20" ht="18" customHeight="1" x14ac:dyDescent="0.3">
      <c r="A5" s="34" t="s">
        <v>1</v>
      </c>
      <c r="B5" s="35">
        <v>40924</v>
      </c>
      <c r="C5" s="36">
        <v>134485965</v>
      </c>
      <c r="E5" s="14" t="s">
        <v>12</v>
      </c>
      <c r="F5" s="6">
        <v>51146</v>
      </c>
      <c r="H5" s="14" t="s">
        <v>22</v>
      </c>
      <c r="I5" s="22">
        <v>362500761</v>
      </c>
      <c r="K5" s="15" t="s">
        <v>55</v>
      </c>
      <c r="L5" s="8">
        <v>38</v>
      </c>
      <c r="M5" s="8">
        <v>9</v>
      </c>
      <c r="N5" s="8">
        <v>40</v>
      </c>
      <c r="O5" s="8">
        <f>SUM(L5:N5)</f>
        <v>87</v>
      </c>
      <c r="P5" s="8">
        <v>34</v>
      </c>
      <c r="Q5" s="8">
        <v>7</v>
      </c>
      <c r="R5" s="8">
        <v>20</v>
      </c>
      <c r="S5" s="9">
        <f>SUM(P5:R5)</f>
        <v>61</v>
      </c>
      <c r="T5" s="2"/>
    </row>
    <row r="6" spans="1:20" ht="18" customHeight="1" x14ac:dyDescent="0.3">
      <c r="A6" s="31" t="s">
        <v>2</v>
      </c>
      <c r="B6" s="32">
        <v>46342</v>
      </c>
      <c r="C6" s="33">
        <v>305699977</v>
      </c>
      <c r="E6" s="13" t="s">
        <v>14</v>
      </c>
      <c r="F6" s="4">
        <v>50642</v>
      </c>
      <c r="H6" s="13" t="s">
        <v>17</v>
      </c>
      <c r="I6" s="21">
        <v>252955320</v>
      </c>
      <c r="K6" s="16" t="s">
        <v>56</v>
      </c>
      <c r="L6" s="10">
        <v>13</v>
      </c>
      <c r="M6" s="10">
        <v>23</v>
      </c>
      <c r="N6" s="10">
        <v>54</v>
      </c>
      <c r="O6" s="10">
        <f t="shared" ref="O6:O25" si="0">SUM(L6:N6)</f>
        <v>90</v>
      </c>
      <c r="P6" s="10">
        <v>6</v>
      </c>
      <c r="Q6" s="10">
        <v>6</v>
      </c>
      <c r="R6" s="10">
        <v>5</v>
      </c>
      <c r="S6" s="11">
        <f t="shared" ref="S6:S25" si="1">SUM(P6:R6)</f>
        <v>17</v>
      </c>
      <c r="T6" s="2"/>
    </row>
    <row r="7" spans="1:20" ht="18" customHeight="1" x14ac:dyDescent="0.3">
      <c r="A7" s="34" t="s">
        <v>3</v>
      </c>
      <c r="B7" s="35">
        <v>50545</v>
      </c>
      <c r="C7" s="36">
        <v>405612455</v>
      </c>
      <c r="E7" s="14" t="s">
        <v>16</v>
      </c>
      <c r="F7" s="6">
        <v>36936</v>
      </c>
      <c r="H7" s="14" t="s">
        <v>10</v>
      </c>
      <c r="I7" s="22">
        <v>183826809</v>
      </c>
      <c r="K7" s="15" t="s">
        <v>57</v>
      </c>
      <c r="L7" s="8">
        <v>2</v>
      </c>
      <c r="M7" s="8">
        <v>0</v>
      </c>
      <c r="N7" s="8">
        <v>2</v>
      </c>
      <c r="O7" s="8">
        <f t="shared" si="0"/>
        <v>4</v>
      </c>
      <c r="P7" s="8">
        <v>2</v>
      </c>
      <c r="Q7" s="8">
        <v>0</v>
      </c>
      <c r="R7" s="8">
        <v>0</v>
      </c>
      <c r="S7" s="9">
        <f t="shared" si="1"/>
        <v>2</v>
      </c>
      <c r="T7" s="2"/>
    </row>
    <row r="8" spans="1:20" ht="18" customHeight="1" x14ac:dyDescent="0.3">
      <c r="A8" s="31" t="s">
        <v>4</v>
      </c>
      <c r="B8" s="32">
        <v>48642</v>
      </c>
      <c r="C8" s="33">
        <v>494926300</v>
      </c>
      <c r="E8" s="13" t="s">
        <v>18</v>
      </c>
      <c r="F8" s="4">
        <v>26379</v>
      </c>
      <c r="H8" s="13" t="s">
        <v>39</v>
      </c>
      <c r="I8" s="21">
        <v>149458114</v>
      </c>
      <c r="K8" s="16" t="s">
        <v>58</v>
      </c>
      <c r="L8" s="10">
        <v>11</v>
      </c>
      <c r="M8" s="10">
        <v>13</v>
      </c>
      <c r="N8" s="10">
        <v>7</v>
      </c>
      <c r="O8" s="10">
        <f t="shared" si="0"/>
        <v>31</v>
      </c>
      <c r="P8" s="10">
        <v>7</v>
      </c>
      <c r="Q8" s="10">
        <v>3</v>
      </c>
      <c r="R8" s="10">
        <v>1</v>
      </c>
      <c r="S8" s="11">
        <f t="shared" si="1"/>
        <v>11</v>
      </c>
      <c r="T8" s="2"/>
    </row>
    <row r="9" spans="1:20" ht="18" customHeight="1" x14ac:dyDescent="0.3">
      <c r="A9" s="34" t="s">
        <v>5</v>
      </c>
      <c r="B9" s="35">
        <v>62085</v>
      </c>
      <c r="C9" s="36">
        <v>649227724</v>
      </c>
      <c r="E9" s="14" t="s">
        <v>20</v>
      </c>
      <c r="F9" s="6">
        <v>20373</v>
      </c>
      <c r="H9" s="14" t="s">
        <v>14</v>
      </c>
      <c r="I9" s="22">
        <v>148892403</v>
      </c>
      <c r="K9" s="15" t="s">
        <v>59</v>
      </c>
      <c r="L9" s="8">
        <v>24</v>
      </c>
      <c r="M9" s="8">
        <v>11</v>
      </c>
      <c r="N9" s="8">
        <v>347</v>
      </c>
      <c r="O9" s="8">
        <f t="shared" si="0"/>
        <v>382</v>
      </c>
      <c r="P9" s="8">
        <v>14</v>
      </c>
      <c r="Q9" s="8">
        <v>8</v>
      </c>
      <c r="R9" s="8">
        <v>77</v>
      </c>
      <c r="S9" s="9">
        <f t="shared" si="1"/>
        <v>99</v>
      </c>
      <c r="T9" s="2"/>
    </row>
    <row r="10" spans="1:20" ht="18" customHeight="1" thickBot="1" x14ac:dyDescent="0.35">
      <c r="A10" s="27" t="s">
        <v>9</v>
      </c>
      <c r="B10" s="23">
        <f>SUM(B4:B9)</f>
        <v>257667</v>
      </c>
      <c r="C10" s="24">
        <f>SUM(C4:C9)</f>
        <v>2002505503</v>
      </c>
      <c r="E10" s="13" t="s">
        <v>22</v>
      </c>
      <c r="F10" s="4">
        <v>18493</v>
      </c>
      <c r="H10" s="13" t="s">
        <v>21</v>
      </c>
      <c r="I10" s="21">
        <v>117711989</v>
      </c>
      <c r="K10" s="16" t="s">
        <v>60</v>
      </c>
      <c r="L10" s="10">
        <v>6</v>
      </c>
      <c r="M10" s="10">
        <v>6</v>
      </c>
      <c r="N10" s="10">
        <v>6287</v>
      </c>
      <c r="O10" s="10">
        <f t="shared" si="0"/>
        <v>6299</v>
      </c>
      <c r="P10" s="10">
        <v>2</v>
      </c>
      <c r="Q10" s="10">
        <v>3</v>
      </c>
      <c r="R10" s="10">
        <v>5</v>
      </c>
      <c r="S10" s="11">
        <f t="shared" si="1"/>
        <v>10</v>
      </c>
      <c r="T10" s="2"/>
    </row>
    <row r="11" spans="1:20" ht="18" customHeight="1" thickTop="1" x14ac:dyDescent="0.3">
      <c r="E11" s="14" t="s">
        <v>23</v>
      </c>
      <c r="F11" s="6">
        <v>18415</v>
      </c>
      <c r="H11" s="14" t="s">
        <v>27</v>
      </c>
      <c r="I11" s="22">
        <v>100429691</v>
      </c>
      <c r="K11" s="15" t="s">
        <v>61</v>
      </c>
      <c r="L11" s="8">
        <v>50</v>
      </c>
      <c r="M11" s="8">
        <v>64</v>
      </c>
      <c r="N11" s="8">
        <v>813</v>
      </c>
      <c r="O11" s="8">
        <f t="shared" si="0"/>
        <v>927</v>
      </c>
      <c r="P11" s="8">
        <v>26</v>
      </c>
      <c r="Q11" s="8">
        <v>19</v>
      </c>
      <c r="R11" s="8">
        <v>162</v>
      </c>
      <c r="S11" s="9">
        <f t="shared" si="1"/>
        <v>207</v>
      </c>
      <c r="T11" s="2"/>
    </row>
    <row r="12" spans="1:20" ht="18" customHeight="1" x14ac:dyDescent="0.3">
      <c r="E12" s="13" t="s">
        <v>25</v>
      </c>
      <c r="F12" s="4">
        <v>16362</v>
      </c>
      <c r="H12" s="13" t="s">
        <v>25</v>
      </c>
      <c r="I12" s="21">
        <v>92271682</v>
      </c>
      <c r="K12" s="16" t="s">
        <v>62</v>
      </c>
      <c r="L12" s="10">
        <v>45</v>
      </c>
      <c r="M12" s="10">
        <v>40</v>
      </c>
      <c r="N12" s="10">
        <v>381</v>
      </c>
      <c r="O12" s="10">
        <f t="shared" si="0"/>
        <v>466</v>
      </c>
      <c r="P12" s="10">
        <v>29</v>
      </c>
      <c r="Q12" s="10">
        <v>25</v>
      </c>
      <c r="R12" s="10">
        <v>250</v>
      </c>
      <c r="S12" s="11">
        <f t="shared" si="1"/>
        <v>304</v>
      </c>
      <c r="T12" s="2"/>
    </row>
    <row r="13" spans="1:20" ht="18" customHeight="1" x14ac:dyDescent="0.3">
      <c r="E13" s="14" t="s">
        <v>27</v>
      </c>
      <c r="F13" s="6">
        <v>16128</v>
      </c>
      <c r="H13" s="14" t="s">
        <v>33</v>
      </c>
      <c r="I13" s="22">
        <v>88991436</v>
      </c>
      <c r="K13" s="15" t="s">
        <v>63</v>
      </c>
      <c r="L13" s="8">
        <v>30</v>
      </c>
      <c r="M13" s="8">
        <v>37</v>
      </c>
      <c r="N13" s="8">
        <v>1027</v>
      </c>
      <c r="O13" s="8">
        <f t="shared" si="0"/>
        <v>1094</v>
      </c>
      <c r="P13" s="8">
        <v>20</v>
      </c>
      <c r="Q13" s="8">
        <v>18</v>
      </c>
      <c r="R13" s="8">
        <v>117</v>
      </c>
      <c r="S13" s="9">
        <f t="shared" si="1"/>
        <v>155</v>
      </c>
      <c r="T13" s="2"/>
    </row>
    <row r="14" spans="1:20" ht="18" customHeight="1" x14ac:dyDescent="0.3">
      <c r="E14" s="13" t="s">
        <v>29</v>
      </c>
      <c r="F14" s="4">
        <v>15569</v>
      </c>
      <c r="H14" s="13" t="s">
        <v>12</v>
      </c>
      <c r="I14" s="21">
        <v>83357901</v>
      </c>
      <c r="K14" s="16" t="s">
        <v>64</v>
      </c>
      <c r="L14" s="10">
        <v>1</v>
      </c>
      <c r="M14" s="10">
        <v>3</v>
      </c>
      <c r="N14" s="10">
        <v>0</v>
      </c>
      <c r="O14" s="10">
        <f t="shared" si="0"/>
        <v>4</v>
      </c>
      <c r="P14" s="10">
        <v>1</v>
      </c>
      <c r="Q14" s="10">
        <v>1</v>
      </c>
      <c r="R14" s="10">
        <v>0</v>
      </c>
      <c r="S14" s="11">
        <f t="shared" si="1"/>
        <v>2</v>
      </c>
      <c r="T14" s="2"/>
    </row>
    <row r="15" spans="1:20" ht="18" customHeight="1" x14ac:dyDescent="0.3">
      <c r="E15" s="14" t="s">
        <v>31</v>
      </c>
      <c r="F15" s="6">
        <v>15512</v>
      </c>
      <c r="H15" s="14" t="s">
        <v>29</v>
      </c>
      <c r="I15" s="22">
        <v>70000248</v>
      </c>
      <c r="K15" s="15" t="s">
        <v>65</v>
      </c>
      <c r="L15" s="8">
        <v>27</v>
      </c>
      <c r="M15" s="8">
        <v>220</v>
      </c>
      <c r="N15" s="8">
        <v>105</v>
      </c>
      <c r="O15" s="8">
        <f t="shared" si="0"/>
        <v>352</v>
      </c>
      <c r="P15" s="8">
        <v>10</v>
      </c>
      <c r="Q15" s="8">
        <v>22</v>
      </c>
      <c r="R15" s="8">
        <v>55</v>
      </c>
      <c r="S15" s="9">
        <f t="shared" si="1"/>
        <v>87</v>
      </c>
      <c r="T15" s="2"/>
    </row>
    <row r="16" spans="1:20" ht="18" customHeight="1" x14ac:dyDescent="0.3">
      <c r="E16" s="13" t="s">
        <v>33</v>
      </c>
      <c r="F16" s="4">
        <v>15212</v>
      </c>
      <c r="H16" s="13" t="s">
        <v>41</v>
      </c>
      <c r="I16" s="21">
        <v>64211765</v>
      </c>
      <c r="K16" s="16" t="s">
        <v>66</v>
      </c>
      <c r="L16" s="10">
        <v>3</v>
      </c>
      <c r="M16" s="10">
        <v>6</v>
      </c>
      <c r="N16" s="10">
        <v>19</v>
      </c>
      <c r="O16" s="10">
        <f t="shared" si="0"/>
        <v>28</v>
      </c>
      <c r="P16" s="10">
        <v>2</v>
      </c>
      <c r="Q16" s="10">
        <v>5</v>
      </c>
      <c r="R16" s="10">
        <v>8</v>
      </c>
      <c r="S16" s="11">
        <f t="shared" si="1"/>
        <v>15</v>
      </c>
      <c r="T16" s="2"/>
    </row>
    <row r="17" spans="5:20" ht="18" customHeight="1" x14ac:dyDescent="0.3">
      <c r="E17" s="14" t="s">
        <v>35</v>
      </c>
      <c r="F17" s="6">
        <v>14979</v>
      </c>
      <c r="H17" s="14" t="s">
        <v>11</v>
      </c>
      <c r="I17" s="22">
        <v>63126929</v>
      </c>
      <c r="K17" s="15" t="s">
        <v>67</v>
      </c>
      <c r="L17" s="8">
        <v>14</v>
      </c>
      <c r="M17" s="8">
        <v>5</v>
      </c>
      <c r="N17" s="8">
        <v>59</v>
      </c>
      <c r="O17" s="8">
        <f t="shared" si="0"/>
        <v>78</v>
      </c>
      <c r="P17" s="8">
        <v>6</v>
      </c>
      <c r="Q17" s="8">
        <v>5</v>
      </c>
      <c r="R17" s="8">
        <v>43</v>
      </c>
      <c r="S17" s="9">
        <f t="shared" si="1"/>
        <v>54</v>
      </c>
      <c r="T17" s="2"/>
    </row>
    <row r="18" spans="5:20" ht="18" customHeight="1" x14ac:dyDescent="0.3">
      <c r="E18" s="13" t="s">
        <v>37</v>
      </c>
      <c r="F18" s="4">
        <v>14408</v>
      </c>
      <c r="H18" s="13" t="s">
        <v>13</v>
      </c>
      <c r="I18" s="21">
        <v>60214814</v>
      </c>
      <c r="K18" s="16" t="s">
        <v>68</v>
      </c>
      <c r="L18" s="10">
        <v>54</v>
      </c>
      <c r="M18" s="10">
        <v>17</v>
      </c>
      <c r="N18" s="10">
        <v>599</v>
      </c>
      <c r="O18" s="10">
        <f t="shared" si="0"/>
        <v>670</v>
      </c>
      <c r="P18" s="10">
        <v>34</v>
      </c>
      <c r="Q18" s="10">
        <v>10</v>
      </c>
      <c r="R18" s="10">
        <v>113</v>
      </c>
      <c r="S18" s="11">
        <f t="shared" si="1"/>
        <v>157</v>
      </c>
      <c r="T18" s="2"/>
    </row>
    <row r="19" spans="5:20" ht="18" customHeight="1" x14ac:dyDescent="0.3">
      <c r="E19" s="14" t="s">
        <v>39</v>
      </c>
      <c r="F19" s="6">
        <v>11300</v>
      </c>
      <c r="H19" s="14" t="s">
        <v>31</v>
      </c>
      <c r="I19" s="22">
        <v>53225507</v>
      </c>
      <c r="J19" s="1"/>
      <c r="K19" s="15" t="s">
        <v>69</v>
      </c>
      <c r="L19" s="8">
        <v>30</v>
      </c>
      <c r="M19" s="8">
        <v>22930</v>
      </c>
      <c r="N19" s="8">
        <v>439</v>
      </c>
      <c r="O19" s="8">
        <f t="shared" si="0"/>
        <v>23399</v>
      </c>
      <c r="P19" s="8">
        <v>17</v>
      </c>
      <c r="Q19" s="8">
        <v>83</v>
      </c>
      <c r="R19" s="8">
        <v>230</v>
      </c>
      <c r="S19" s="9">
        <f t="shared" si="1"/>
        <v>330</v>
      </c>
      <c r="T19" s="2"/>
    </row>
    <row r="20" spans="5:20" ht="18" customHeight="1" x14ac:dyDescent="0.3">
      <c r="E20" s="13" t="s">
        <v>41</v>
      </c>
      <c r="F20" s="4">
        <v>10978</v>
      </c>
      <c r="H20" s="13" t="s">
        <v>18</v>
      </c>
      <c r="I20" s="21">
        <v>48241748</v>
      </c>
      <c r="J20" s="1"/>
      <c r="K20" s="16" t="s">
        <v>70</v>
      </c>
      <c r="L20" s="10">
        <v>9</v>
      </c>
      <c r="M20" s="10">
        <v>5</v>
      </c>
      <c r="N20" s="10">
        <v>8</v>
      </c>
      <c r="O20" s="10">
        <f t="shared" si="0"/>
        <v>22</v>
      </c>
      <c r="P20" s="10">
        <v>6</v>
      </c>
      <c r="Q20" s="10">
        <v>3</v>
      </c>
      <c r="R20" s="10">
        <v>5</v>
      </c>
      <c r="S20" s="11">
        <f t="shared" si="1"/>
        <v>14</v>
      </c>
      <c r="T20" s="2"/>
    </row>
    <row r="21" spans="5:20" ht="18" customHeight="1" x14ac:dyDescent="0.3">
      <c r="E21" s="14" t="s">
        <v>11</v>
      </c>
      <c r="F21" s="6">
        <v>10826</v>
      </c>
      <c r="H21" s="14" t="s">
        <v>35</v>
      </c>
      <c r="I21" s="22">
        <v>45487120</v>
      </c>
      <c r="K21" s="15" t="s">
        <v>71</v>
      </c>
      <c r="L21" s="8">
        <v>58</v>
      </c>
      <c r="M21" s="8">
        <v>31</v>
      </c>
      <c r="N21" s="8">
        <v>145</v>
      </c>
      <c r="O21" s="8">
        <f t="shared" si="0"/>
        <v>234</v>
      </c>
      <c r="P21" s="8">
        <v>46</v>
      </c>
      <c r="Q21" s="8">
        <v>19</v>
      </c>
      <c r="R21" s="8">
        <v>74</v>
      </c>
      <c r="S21" s="9">
        <f t="shared" si="1"/>
        <v>139</v>
      </c>
      <c r="T21" s="2"/>
    </row>
    <row r="22" spans="5:20" ht="18" customHeight="1" x14ac:dyDescent="0.3">
      <c r="E22" s="13" t="s">
        <v>13</v>
      </c>
      <c r="F22" s="4">
        <v>7146</v>
      </c>
      <c r="H22" s="13" t="s">
        <v>37</v>
      </c>
      <c r="I22" s="21">
        <v>38697026</v>
      </c>
      <c r="K22" s="16" t="s">
        <v>72</v>
      </c>
      <c r="L22" s="10">
        <v>5</v>
      </c>
      <c r="M22" s="10">
        <v>16</v>
      </c>
      <c r="N22" s="10">
        <v>13</v>
      </c>
      <c r="O22" s="10">
        <f t="shared" si="0"/>
        <v>34</v>
      </c>
      <c r="P22" s="10">
        <v>4</v>
      </c>
      <c r="Q22" s="10">
        <v>8</v>
      </c>
      <c r="R22" s="10">
        <v>4</v>
      </c>
      <c r="S22" s="11">
        <f t="shared" si="1"/>
        <v>16</v>
      </c>
      <c r="T22" s="2"/>
    </row>
    <row r="23" spans="5:20" ht="18" customHeight="1" x14ac:dyDescent="0.3">
      <c r="E23" s="14" t="s">
        <v>15</v>
      </c>
      <c r="F23" s="6">
        <v>5959</v>
      </c>
      <c r="H23" s="14" t="s">
        <v>23</v>
      </c>
      <c r="I23" s="22">
        <v>21903829</v>
      </c>
      <c r="K23" s="15" t="s">
        <v>73</v>
      </c>
      <c r="L23" s="8">
        <v>6</v>
      </c>
      <c r="M23" s="8">
        <v>23</v>
      </c>
      <c r="N23" s="8">
        <v>83</v>
      </c>
      <c r="O23" s="8">
        <f t="shared" si="0"/>
        <v>112</v>
      </c>
      <c r="P23" s="8">
        <v>3</v>
      </c>
      <c r="Q23" s="8">
        <v>9</v>
      </c>
      <c r="R23" s="8">
        <v>24</v>
      </c>
      <c r="S23" s="9">
        <f t="shared" si="1"/>
        <v>36</v>
      </c>
      <c r="T23" s="2"/>
    </row>
    <row r="24" spans="5:20" ht="18" customHeight="1" x14ac:dyDescent="0.3">
      <c r="E24" s="13" t="s">
        <v>17</v>
      </c>
      <c r="F24" s="4">
        <v>3693</v>
      </c>
      <c r="H24" s="13" t="s">
        <v>15</v>
      </c>
      <c r="I24" s="21">
        <v>20000713</v>
      </c>
      <c r="K24" s="16" t="s">
        <v>74</v>
      </c>
      <c r="L24" s="10">
        <v>3</v>
      </c>
      <c r="M24" s="10">
        <v>7</v>
      </c>
      <c r="N24" s="10">
        <v>13</v>
      </c>
      <c r="O24" s="10">
        <f t="shared" si="0"/>
        <v>23</v>
      </c>
      <c r="P24" s="10">
        <v>2</v>
      </c>
      <c r="Q24" s="10">
        <v>0</v>
      </c>
      <c r="R24" s="10">
        <v>6</v>
      </c>
      <c r="S24" s="11">
        <f t="shared" si="1"/>
        <v>8</v>
      </c>
      <c r="T24" s="2"/>
    </row>
    <row r="25" spans="5:20" ht="18" customHeight="1" x14ac:dyDescent="0.3">
      <c r="E25" s="14" t="s">
        <v>19</v>
      </c>
      <c r="F25" s="6">
        <v>2811</v>
      </c>
      <c r="H25" s="14" t="s">
        <v>49</v>
      </c>
      <c r="I25" s="22">
        <v>15802011</v>
      </c>
      <c r="K25" s="15" t="s">
        <v>50</v>
      </c>
      <c r="L25" s="8">
        <v>0</v>
      </c>
      <c r="M25" s="8">
        <v>3558</v>
      </c>
      <c r="N25" s="8">
        <v>3792</v>
      </c>
      <c r="O25" s="8">
        <f t="shared" si="0"/>
        <v>7350</v>
      </c>
      <c r="P25" s="8">
        <v>0</v>
      </c>
      <c r="Q25" s="8">
        <v>109</v>
      </c>
      <c r="R25" s="8">
        <v>180</v>
      </c>
      <c r="S25" s="9">
        <f t="shared" si="1"/>
        <v>289</v>
      </c>
      <c r="T25" s="2"/>
    </row>
    <row r="26" spans="5:20" ht="18" customHeight="1" thickBot="1" x14ac:dyDescent="0.35">
      <c r="E26" s="13" t="s">
        <v>21</v>
      </c>
      <c r="F26" s="4">
        <v>2480</v>
      </c>
      <c r="H26" s="13" t="s">
        <v>32</v>
      </c>
      <c r="I26" s="21">
        <v>15172692</v>
      </c>
      <c r="K26" s="55" t="s">
        <v>9</v>
      </c>
      <c r="L26" s="12">
        <f>SUM(L5:L25)</f>
        <v>429</v>
      </c>
      <c r="M26" s="12">
        <f t="shared" ref="M26:S26" si="2">SUM(M5:M25)</f>
        <v>27024</v>
      </c>
      <c r="N26" s="12">
        <f t="shared" si="2"/>
        <v>14233</v>
      </c>
      <c r="O26" s="12">
        <f t="shared" si="2"/>
        <v>41686</v>
      </c>
      <c r="P26" s="12">
        <f t="shared" si="2"/>
        <v>271</v>
      </c>
      <c r="Q26" s="12">
        <f t="shared" si="2"/>
        <v>363</v>
      </c>
      <c r="R26" s="12">
        <f t="shared" si="2"/>
        <v>1379</v>
      </c>
      <c r="S26" s="12">
        <f t="shared" si="2"/>
        <v>2013</v>
      </c>
      <c r="T26" s="37"/>
    </row>
    <row r="27" spans="5:20" ht="18" customHeight="1" thickTop="1" x14ac:dyDescent="0.3">
      <c r="E27" s="14" t="s">
        <v>49</v>
      </c>
      <c r="F27" s="6">
        <v>2249</v>
      </c>
      <c r="H27" s="14" t="s">
        <v>45</v>
      </c>
      <c r="I27" s="22">
        <v>7411651</v>
      </c>
      <c r="K27" s="38"/>
      <c r="L27" s="2"/>
      <c r="M27" s="2"/>
      <c r="N27" s="2"/>
      <c r="O27" s="2"/>
      <c r="P27" s="2"/>
      <c r="Q27" s="2"/>
      <c r="R27" s="2"/>
      <c r="S27" s="2"/>
      <c r="T27" s="2"/>
    </row>
    <row r="28" spans="5:20" ht="18" customHeight="1" x14ac:dyDescent="0.3">
      <c r="E28" s="13" t="s">
        <v>24</v>
      </c>
      <c r="F28" s="4">
        <v>1799</v>
      </c>
      <c r="H28" s="13" t="s">
        <v>36</v>
      </c>
      <c r="I28" s="21">
        <v>4474792</v>
      </c>
    </row>
    <row r="29" spans="5:20" ht="18" customHeight="1" x14ac:dyDescent="0.3">
      <c r="E29" s="14" t="s">
        <v>26</v>
      </c>
      <c r="F29" s="6">
        <v>1493</v>
      </c>
      <c r="H29" s="14" t="s">
        <v>26</v>
      </c>
      <c r="I29" s="22">
        <v>3621857</v>
      </c>
    </row>
    <row r="30" spans="5:20" ht="18" customHeight="1" x14ac:dyDescent="0.3">
      <c r="E30" s="13" t="s">
        <v>28</v>
      </c>
      <c r="F30" s="4">
        <v>1394</v>
      </c>
      <c r="H30" s="13" t="s">
        <v>46</v>
      </c>
      <c r="I30" s="21">
        <v>2052340</v>
      </c>
    </row>
    <row r="31" spans="5:20" ht="18" customHeight="1" x14ac:dyDescent="0.3">
      <c r="E31" s="14" t="s">
        <v>30</v>
      </c>
      <c r="F31" s="6">
        <v>907</v>
      </c>
      <c r="H31" s="14" t="s">
        <v>47</v>
      </c>
      <c r="I31" s="22">
        <v>1684179</v>
      </c>
    </row>
    <row r="32" spans="5:20" ht="18" customHeight="1" x14ac:dyDescent="0.3">
      <c r="E32" s="13" t="s">
        <v>32</v>
      </c>
      <c r="F32" s="4">
        <v>768</v>
      </c>
      <c r="H32" s="13" t="s">
        <v>34</v>
      </c>
      <c r="I32" s="21">
        <v>1006379</v>
      </c>
    </row>
    <row r="33" spans="5:9" ht="18" customHeight="1" x14ac:dyDescent="0.3">
      <c r="E33" s="14" t="s">
        <v>34</v>
      </c>
      <c r="F33" s="6">
        <v>493</v>
      </c>
      <c r="H33" s="14" t="s">
        <v>38</v>
      </c>
      <c r="I33" s="26">
        <v>926953</v>
      </c>
    </row>
    <row r="34" spans="5:9" ht="18" customHeight="1" x14ac:dyDescent="0.3">
      <c r="E34" s="13" t="s">
        <v>36</v>
      </c>
      <c r="F34" s="4">
        <v>337</v>
      </c>
      <c r="H34" s="13" t="s">
        <v>28</v>
      </c>
      <c r="I34" s="25">
        <v>265996</v>
      </c>
    </row>
    <row r="35" spans="5:9" ht="18" customHeight="1" x14ac:dyDescent="0.3">
      <c r="E35" s="14" t="s">
        <v>38</v>
      </c>
      <c r="F35" s="6">
        <v>181</v>
      </c>
      <c r="H35" s="14" t="s">
        <v>42</v>
      </c>
      <c r="I35" s="26">
        <v>77612</v>
      </c>
    </row>
    <row r="36" spans="5:9" ht="18" customHeight="1" x14ac:dyDescent="0.3">
      <c r="E36" s="13" t="s">
        <v>40</v>
      </c>
      <c r="F36" s="4">
        <v>120</v>
      </c>
      <c r="H36" s="13" t="s">
        <v>40</v>
      </c>
      <c r="I36" s="25">
        <v>10193</v>
      </c>
    </row>
    <row r="37" spans="5:9" ht="18" customHeight="1" x14ac:dyDescent="0.3">
      <c r="E37" s="14" t="s">
        <v>42</v>
      </c>
      <c r="F37" s="6">
        <v>77</v>
      </c>
      <c r="H37" s="14" t="s">
        <v>16</v>
      </c>
      <c r="I37" s="22">
        <v>0</v>
      </c>
    </row>
    <row r="38" spans="5:9" ht="18" customHeight="1" thickBot="1" x14ac:dyDescent="0.35">
      <c r="E38" s="7" t="s">
        <v>9</v>
      </c>
      <c r="F38" s="28">
        <f>SUM(F4:F37)</f>
        <v>460681</v>
      </c>
      <c r="H38" s="7" t="s">
        <v>9</v>
      </c>
      <c r="I38" s="24">
        <f>SUM(I4:I37)</f>
        <v>3415815949</v>
      </c>
    </row>
    <row r="39" spans="5:9" ht="18" customHeight="1" thickTop="1" x14ac:dyDescent="0.3"/>
  </sheetData>
  <mergeCells count="5">
    <mergeCell ref="K3:K4"/>
    <mergeCell ref="A1:B1"/>
    <mergeCell ref="L3:O3"/>
    <mergeCell ref="P3:S3"/>
    <mergeCell ref="A2:B2"/>
  </mergeCells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AA655-376A-4C12-8129-41E5DB5F3899}">
  <dimension ref="A1:S38"/>
  <sheetViews>
    <sheetView topLeftCell="A25" workbookViewId="0">
      <selection activeCell="H3" sqref="H3:I37"/>
    </sheetView>
  </sheetViews>
  <sheetFormatPr defaultRowHeight="18" customHeight="1" x14ac:dyDescent="0.3"/>
  <cols>
    <col min="1" max="1" width="8.44140625" style="17" bestFit="1" customWidth="1"/>
    <col min="2" max="2" width="11.44140625" style="17" bestFit="1" customWidth="1"/>
    <col min="3" max="3" width="17.44140625" style="17" bestFit="1" customWidth="1"/>
    <col min="4" max="4" width="5" style="17" customWidth="1"/>
    <col min="5" max="5" width="31.88671875" style="17" customWidth="1"/>
    <col min="6" max="6" width="7.5546875" style="17" bestFit="1" customWidth="1"/>
    <col min="7" max="7" width="5" style="17" customWidth="1"/>
    <col min="8" max="8" width="34.21875" style="17" customWidth="1"/>
    <col min="9" max="9" width="18.88671875" style="17" customWidth="1"/>
    <col min="10" max="10" width="5" style="17" customWidth="1"/>
    <col min="11" max="11" width="14.77734375" style="17" bestFit="1" customWidth="1"/>
    <col min="12" max="12" width="6.6640625" style="17" customWidth="1"/>
    <col min="13" max="13" width="7.109375" style="17" customWidth="1"/>
    <col min="14" max="14" width="9.88671875" style="17" bestFit="1" customWidth="1"/>
    <col min="15" max="15" width="8.6640625" style="17" customWidth="1"/>
    <col min="16" max="16" width="7.109375" style="17" customWidth="1"/>
    <col min="17" max="17" width="7.5546875" style="17" customWidth="1"/>
    <col min="18" max="18" width="9.88671875" style="17" bestFit="1" customWidth="1"/>
    <col min="19" max="19" width="7.77734375" style="17" customWidth="1"/>
    <col min="20" max="16384" width="8.88671875" style="17"/>
  </cols>
  <sheetData>
    <row r="1" spans="1:19" ht="18" customHeight="1" x14ac:dyDescent="0.3">
      <c r="A1" s="115" t="s">
        <v>79</v>
      </c>
      <c r="B1" s="115"/>
      <c r="C1" s="30">
        <f>AVERAGE(C10,I37)</f>
        <v>3633089225.5</v>
      </c>
    </row>
    <row r="2" spans="1:19" ht="18" customHeight="1" thickBot="1" x14ac:dyDescent="0.35">
      <c r="A2" s="116" t="s">
        <v>92</v>
      </c>
      <c r="B2" s="116"/>
      <c r="C2" s="89">
        <f>AVERAGE(B10,F37)</f>
        <v>389822</v>
      </c>
    </row>
    <row r="3" spans="1:19" ht="18" customHeight="1" thickTop="1" x14ac:dyDescent="0.3">
      <c r="A3" s="41" t="s">
        <v>0</v>
      </c>
      <c r="B3" s="42" t="s">
        <v>7</v>
      </c>
      <c r="C3" s="43" t="s">
        <v>8</v>
      </c>
      <c r="E3" s="41" t="s">
        <v>78</v>
      </c>
      <c r="F3" s="43" t="s">
        <v>44</v>
      </c>
      <c r="H3" s="41" t="s">
        <v>78</v>
      </c>
      <c r="I3" s="43" t="s">
        <v>48</v>
      </c>
      <c r="K3" s="117" t="s">
        <v>75</v>
      </c>
      <c r="L3" s="119" t="s">
        <v>51</v>
      </c>
      <c r="M3" s="119"/>
      <c r="N3" s="119"/>
      <c r="O3" s="119"/>
      <c r="P3" s="119" t="s">
        <v>52</v>
      </c>
      <c r="Q3" s="119"/>
      <c r="R3" s="119"/>
      <c r="S3" s="120"/>
    </row>
    <row r="4" spans="1:19" ht="18" customHeight="1" x14ac:dyDescent="0.3">
      <c r="A4" s="13" t="s">
        <v>80</v>
      </c>
      <c r="B4" s="3">
        <v>10724</v>
      </c>
      <c r="C4" s="21">
        <v>421169232</v>
      </c>
      <c r="E4" s="13" t="s">
        <v>18</v>
      </c>
      <c r="F4" s="4">
        <v>114702</v>
      </c>
      <c r="H4" s="13" t="s">
        <v>20</v>
      </c>
      <c r="I4" s="40">
        <v>1776549688</v>
      </c>
      <c r="K4" s="118"/>
      <c r="L4" s="46" t="s">
        <v>54</v>
      </c>
      <c r="M4" s="46" t="s">
        <v>53</v>
      </c>
      <c r="N4" s="46" t="s">
        <v>50</v>
      </c>
      <c r="O4" s="46" t="s">
        <v>9</v>
      </c>
      <c r="P4" s="46" t="s">
        <v>54</v>
      </c>
      <c r="Q4" s="46" t="s">
        <v>53</v>
      </c>
      <c r="R4" s="46" t="s">
        <v>50</v>
      </c>
      <c r="S4" s="47" t="s">
        <v>9</v>
      </c>
    </row>
    <row r="5" spans="1:19" ht="18" customHeight="1" x14ac:dyDescent="0.3">
      <c r="A5" s="14" t="s">
        <v>1</v>
      </c>
      <c r="B5" s="5">
        <v>44496</v>
      </c>
      <c r="C5" s="22">
        <v>174673470</v>
      </c>
      <c r="E5" s="14" t="s">
        <v>10</v>
      </c>
      <c r="F5" s="6">
        <v>61832</v>
      </c>
      <c r="H5" s="14" t="s">
        <v>22</v>
      </c>
      <c r="I5" s="39">
        <v>475014032</v>
      </c>
      <c r="K5" s="15" t="s">
        <v>55</v>
      </c>
      <c r="L5" s="8">
        <v>7</v>
      </c>
      <c r="M5" s="8">
        <v>11</v>
      </c>
      <c r="N5" s="8">
        <v>107</v>
      </c>
      <c r="O5" s="8">
        <f>SUM(L5:N5)</f>
        <v>125</v>
      </c>
      <c r="P5" s="8">
        <v>6</v>
      </c>
      <c r="Q5" s="8">
        <v>7</v>
      </c>
      <c r="R5" s="8">
        <v>79</v>
      </c>
      <c r="S5" s="9">
        <f>SUM(P5:R5)</f>
        <v>92</v>
      </c>
    </row>
    <row r="6" spans="1:19" ht="18" customHeight="1" x14ac:dyDescent="0.3">
      <c r="A6" s="13" t="s">
        <v>2</v>
      </c>
      <c r="B6" s="3">
        <v>52820</v>
      </c>
      <c r="C6" s="21">
        <v>332208189</v>
      </c>
      <c r="E6" s="13" t="s">
        <v>12</v>
      </c>
      <c r="F6" s="4">
        <v>43101</v>
      </c>
      <c r="H6" s="13" t="s">
        <v>29</v>
      </c>
      <c r="I6" s="40">
        <v>300478433</v>
      </c>
      <c r="K6" s="16" t="s">
        <v>56</v>
      </c>
      <c r="L6" s="10">
        <v>6</v>
      </c>
      <c r="M6" s="10">
        <v>15</v>
      </c>
      <c r="N6" s="10">
        <v>6</v>
      </c>
      <c r="O6" s="10">
        <f t="shared" ref="O6:O25" si="0">SUM(L6:N6)</f>
        <v>27</v>
      </c>
      <c r="P6" s="10">
        <v>6</v>
      </c>
      <c r="Q6" s="10">
        <v>10</v>
      </c>
      <c r="R6" s="10">
        <v>4</v>
      </c>
      <c r="S6" s="11">
        <f t="shared" ref="S6:S25" si="1">SUM(P6:R6)</f>
        <v>20</v>
      </c>
    </row>
    <row r="7" spans="1:19" ht="18" customHeight="1" x14ac:dyDescent="0.3">
      <c r="A7" s="14" t="s">
        <v>3</v>
      </c>
      <c r="B7" s="5">
        <v>51864</v>
      </c>
      <c r="C7" s="22">
        <v>529231267</v>
      </c>
      <c r="E7" s="14" t="s">
        <v>14</v>
      </c>
      <c r="F7" s="6">
        <v>38218</v>
      </c>
      <c r="H7" s="14" t="s">
        <v>17</v>
      </c>
      <c r="I7" s="39">
        <v>222186195</v>
      </c>
      <c r="K7" s="15" t="s">
        <v>57</v>
      </c>
      <c r="L7" s="8">
        <v>1</v>
      </c>
      <c r="M7" s="8">
        <v>3</v>
      </c>
      <c r="N7" s="8">
        <v>27</v>
      </c>
      <c r="O7" s="8">
        <f t="shared" si="0"/>
        <v>31</v>
      </c>
      <c r="P7" s="8">
        <v>1</v>
      </c>
      <c r="Q7" s="8">
        <v>0</v>
      </c>
      <c r="R7" s="8">
        <v>20</v>
      </c>
      <c r="S7" s="9">
        <f t="shared" si="1"/>
        <v>21</v>
      </c>
    </row>
    <row r="8" spans="1:19" ht="18" customHeight="1" x14ac:dyDescent="0.3">
      <c r="A8" s="13" t="s">
        <v>4</v>
      </c>
      <c r="B8" s="3">
        <v>50608</v>
      </c>
      <c r="C8" s="21">
        <v>589624844</v>
      </c>
      <c r="E8" s="13" t="s">
        <v>29</v>
      </c>
      <c r="F8" s="4">
        <v>25789</v>
      </c>
      <c r="H8" s="13" t="s">
        <v>39</v>
      </c>
      <c r="I8" s="40">
        <v>221365911</v>
      </c>
      <c r="K8" s="16" t="s">
        <v>58</v>
      </c>
      <c r="L8" s="10">
        <v>1</v>
      </c>
      <c r="M8" s="10">
        <v>16</v>
      </c>
      <c r="N8" s="10">
        <v>20</v>
      </c>
      <c r="O8" s="10">
        <f t="shared" si="0"/>
        <v>37</v>
      </c>
      <c r="P8" s="10">
        <v>1</v>
      </c>
      <c r="Q8" s="10">
        <v>10</v>
      </c>
      <c r="R8" s="10">
        <v>14</v>
      </c>
      <c r="S8" s="11">
        <f t="shared" si="1"/>
        <v>25</v>
      </c>
    </row>
    <row r="9" spans="1:19" ht="18" customHeight="1" x14ac:dyDescent="0.3">
      <c r="A9" s="14" t="s">
        <v>81</v>
      </c>
      <c r="B9" s="5">
        <v>68013</v>
      </c>
      <c r="C9" s="22">
        <v>835164766</v>
      </c>
      <c r="E9" s="14" t="s">
        <v>20</v>
      </c>
      <c r="F9" s="6">
        <v>23775</v>
      </c>
      <c r="H9" s="14" t="s">
        <v>10</v>
      </c>
      <c r="I9" s="39">
        <v>196563497</v>
      </c>
      <c r="K9" s="15" t="s">
        <v>59</v>
      </c>
      <c r="L9" s="8">
        <v>23</v>
      </c>
      <c r="M9" s="8">
        <v>92</v>
      </c>
      <c r="N9" s="8">
        <v>704</v>
      </c>
      <c r="O9" s="8">
        <f t="shared" si="0"/>
        <v>819</v>
      </c>
      <c r="P9" s="8">
        <v>15</v>
      </c>
      <c r="Q9" s="8">
        <v>22</v>
      </c>
      <c r="R9" s="8">
        <v>191</v>
      </c>
      <c r="S9" s="9">
        <f t="shared" si="1"/>
        <v>228</v>
      </c>
    </row>
    <row r="10" spans="1:19" ht="18" customHeight="1" thickBot="1" x14ac:dyDescent="0.35">
      <c r="A10" s="44" t="s">
        <v>9</v>
      </c>
      <c r="B10" s="23">
        <f>SUM(B4:B9)</f>
        <v>278525</v>
      </c>
      <c r="C10" s="24">
        <f>SUM(C4:C9)</f>
        <v>2882071768</v>
      </c>
      <c r="E10" s="13" t="s">
        <v>22</v>
      </c>
      <c r="F10" s="4">
        <v>19473</v>
      </c>
      <c r="H10" s="13" t="s">
        <v>27</v>
      </c>
      <c r="I10" s="40">
        <v>160305789</v>
      </c>
      <c r="K10" s="16" t="s">
        <v>60</v>
      </c>
      <c r="L10" s="10">
        <v>7</v>
      </c>
      <c r="M10" s="10">
        <v>3</v>
      </c>
      <c r="N10" s="10">
        <v>184</v>
      </c>
      <c r="O10" s="10">
        <f t="shared" si="0"/>
        <v>194</v>
      </c>
      <c r="P10" s="10">
        <v>3</v>
      </c>
      <c r="Q10" s="10">
        <v>1</v>
      </c>
      <c r="R10" s="10">
        <v>94</v>
      </c>
      <c r="S10" s="11">
        <f t="shared" si="1"/>
        <v>98</v>
      </c>
    </row>
    <row r="11" spans="1:19" ht="18" customHeight="1" thickTop="1" x14ac:dyDescent="0.3">
      <c r="E11" s="14" t="s">
        <v>27</v>
      </c>
      <c r="F11" s="6">
        <v>16053</v>
      </c>
      <c r="H11" s="14" t="s">
        <v>41</v>
      </c>
      <c r="I11" s="39">
        <v>124292606</v>
      </c>
      <c r="K11" s="15" t="s">
        <v>85</v>
      </c>
      <c r="L11" s="8">
        <v>45</v>
      </c>
      <c r="M11" s="8">
        <v>50</v>
      </c>
      <c r="N11" s="8">
        <v>1414</v>
      </c>
      <c r="O11" s="8">
        <f t="shared" si="0"/>
        <v>1509</v>
      </c>
      <c r="P11" s="8">
        <v>32</v>
      </c>
      <c r="Q11" s="8">
        <v>28</v>
      </c>
      <c r="R11" s="8">
        <v>388</v>
      </c>
      <c r="S11" s="9">
        <f t="shared" si="1"/>
        <v>448</v>
      </c>
    </row>
    <row r="12" spans="1:19" ht="18" customHeight="1" x14ac:dyDescent="0.3">
      <c r="E12" s="13" t="s">
        <v>23</v>
      </c>
      <c r="F12" s="4">
        <v>15502</v>
      </c>
      <c r="H12" s="13" t="s">
        <v>14</v>
      </c>
      <c r="I12" s="40">
        <v>120102501</v>
      </c>
      <c r="K12" s="16" t="s">
        <v>62</v>
      </c>
      <c r="L12" s="10">
        <v>58</v>
      </c>
      <c r="M12" s="10">
        <v>71</v>
      </c>
      <c r="N12" s="10">
        <v>669</v>
      </c>
      <c r="O12" s="10">
        <f t="shared" si="0"/>
        <v>798</v>
      </c>
      <c r="P12" s="10">
        <v>31</v>
      </c>
      <c r="Q12" s="10">
        <v>32</v>
      </c>
      <c r="R12" s="10">
        <v>458</v>
      </c>
      <c r="S12" s="11">
        <f t="shared" si="1"/>
        <v>521</v>
      </c>
    </row>
    <row r="13" spans="1:19" ht="18" customHeight="1" x14ac:dyDescent="0.3">
      <c r="E13" s="14" t="s">
        <v>31</v>
      </c>
      <c r="F13" s="6">
        <v>15395</v>
      </c>
      <c r="H13" s="14" t="s">
        <v>33</v>
      </c>
      <c r="I13" s="39">
        <v>111491163</v>
      </c>
      <c r="K13" s="15" t="s">
        <v>63</v>
      </c>
      <c r="L13" s="8">
        <v>64</v>
      </c>
      <c r="M13" s="8">
        <v>51</v>
      </c>
      <c r="N13" s="8">
        <v>5356</v>
      </c>
      <c r="O13" s="8">
        <f t="shared" si="0"/>
        <v>5471</v>
      </c>
      <c r="P13" s="8">
        <v>32</v>
      </c>
      <c r="Q13" s="8">
        <v>32</v>
      </c>
      <c r="R13" s="8">
        <v>296</v>
      </c>
      <c r="S13" s="9">
        <f t="shared" si="1"/>
        <v>360</v>
      </c>
    </row>
    <row r="14" spans="1:19" ht="18" customHeight="1" x14ac:dyDescent="0.3">
      <c r="E14" s="13" t="s">
        <v>25</v>
      </c>
      <c r="F14" s="4">
        <v>14607</v>
      </c>
      <c r="H14" s="13" t="s">
        <v>12</v>
      </c>
      <c r="I14" s="40">
        <v>107498956</v>
      </c>
      <c r="K14" s="16" t="s">
        <v>64</v>
      </c>
      <c r="L14" s="10">
        <v>0</v>
      </c>
      <c r="M14" s="10">
        <v>26</v>
      </c>
      <c r="N14" s="10">
        <v>2</v>
      </c>
      <c r="O14" s="10">
        <f t="shared" si="0"/>
        <v>28</v>
      </c>
      <c r="P14" s="10">
        <v>0</v>
      </c>
      <c r="Q14" s="10">
        <v>25</v>
      </c>
      <c r="R14" s="10">
        <v>1</v>
      </c>
      <c r="S14" s="11">
        <f t="shared" si="1"/>
        <v>26</v>
      </c>
    </row>
    <row r="15" spans="1:19" ht="18" customHeight="1" x14ac:dyDescent="0.3">
      <c r="E15" s="14" t="s">
        <v>35</v>
      </c>
      <c r="F15" s="6">
        <v>14493</v>
      </c>
      <c r="H15" s="14" t="s">
        <v>25</v>
      </c>
      <c r="I15" s="39">
        <v>100602297</v>
      </c>
      <c r="K15" s="15" t="s">
        <v>65</v>
      </c>
      <c r="L15" s="8">
        <v>12</v>
      </c>
      <c r="M15" s="8">
        <v>469</v>
      </c>
      <c r="N15" s="8">
        <v>441</v>
      </c>
      <c r="O15" s="8">
        <f t="shared" si="0"/>
        <v>922</v>
      </c>
      <c r="P15" s="8">
        <v>5</v>
      </c>
      <c r="Q15" s="8">
        <v>185</v>
      </c>
      <c r="R15" s="8">
        <v>191</v>
      </c>
      <c r="S15" s="9">
        <f t="shared" si="1"/>
        <v>381</v>
      </c>
    </row>
    <row r="16" spans="1:19" ht="18" customHeight="1" x14ac:dyDescent="0.3">
      <c r="E16" s="13" t="s">
        <v>33</v>
      </c>
      <c r="F16" s="4">
        <v>14378</v>
      </c>
      <c r="H16" s="13" t="s">
        <v>11</v>
      </c>
      <c r="I16" s="40">
        <v>66223160</v>
      </c>
      <c r="K16" s="16" t="s">
        <v>66</v>
      </c>
      <c r="L16" s="10">
        <v>1</v>
      </c>
      <c r="M16" s="10">
        <v>7</v>
      </c>
      <c r="N16" s="10">
        <v>38</v>
      </c>
      <c r="O16" s="10">
        <f t="shared" si="0"/>
        <v>46</v>
      </c>
      <c r="P16" s="10">
        <v>0</v>
      </c>
      <c r="Q16" s="10">
        <v>5</v>
      </c>
      <c r="R16" s="10">
        <v>12</v>
      </c>
      <c r="S16" s="11">
        <f t="shared" si="1"/>
        <v>17</v>
      </c>
    </row>
    <row r="17" spans="5:19" ht="18" customHeight="1" x14ac:dyDescent="0.3">
      <c r="E17" s="14" t="s">
        <v>41</v>
      </c>
      <c r="F17" s="6">
        <v>13873</v>
      </c>
      <c r="H17" s="14" t="s">
        <v>18</v>
      </c>
      <c r="I17" s="39">
        <v>57836379</v>
      </c>
      <c r="K17" s="15" t="s">
        <v>67</v>
      </c>
      <c r="L17" s="8">
        <v>8</v>
      </c>
      <c r="M17" s="8">
        <v>1</v>
      </c>
      <c r="N17" s="8">
        <v>98</v>
      </c>
      <c r="O17" s="8">
        <f t="shared" si="0"/>
        <v>107</v>
      </c>
      <c r="P17" s="8">
        <v>6</v>
      </c>
      <c r="Q17" s="8">
        <v>1</v>
      </c>
      <c r="R17" s="8">
        <v>59</v>
      </c>
      <c r="S17" s="9">
        <f t="shared" si="1"/>
        <v>66</v>
      </c>
    </row>
    <row r="18" spans="5:19" ht="18" customHeight="1" x14ac:dyDescent="0.3">
      <c r="E18" s="13" t="s">
        <v>37</v>
      </c>
      <c r="F18" s="4">
        <v>13633</v>
      </c>
      <c r="H18" s="13" t="s">
        <v>31</v>
      </c>
      <c r="I18" s="40">
        <v>55820212</v>
      </c>
      <c r="K18" s="16" t="s">
        <v>68</v>
      </c>
      <c r="L18" s="10">
        <v>23</v>
      </c>
      <c r="M18" s="10">
        <v>73</v>
      </c>
      <c r="N18" s="10">
        <v>7367</v>
      </c>
      <c r="O18" s="10">
        <f t="shared" si="0"/>
        <v>7463</v>
      </c>
      <c r="P18" s="10">
        <v>14</v>
      </c>
      <c r="Q18" s="10">
        <v>13</v>
      </c>
      <c r="R18" s="10">
        <v>299</v>
      </c>
      <c r="S18" s="11">
        <f t="shared" si="1"/>
        <v>326</v>
      </c>
    </row>
    <row r="19" spans="5:19" ht="18" customHeight="1" x14ac:dyDescent="0.3">
      <c r="E19" s="14" t="s">
        <v>39</v>
      </c>
      <c r="F19" s="6">
        <v>11677</v>
      </c>
      <c r="H19" s="14" t="s">
        <v>37</v>
      </c>
      <c r="I19" s="39">
        <v>54041053</v>
      </c>
      <c r="K19" s="15" t="s">
        <v>69</v>
      </c>
      <c r="L19" s="8">
        <v>41</v>
      </c>
      <c r="M19" s="8">
        <v>6030</v>
      </c>
      <c r="N19" s="8">
        <v>772</v>
      </c>
      <c r="O19" s="8">
        <f t="shared" si="0"/>
        <v>6843</v>
      </c>
      <c r="P19" s="8">
        <v>24</v>
      </c>
      <c r="Q19" s="8">
        <v>50</v>
      </c>
      <c r="R19" s="8">
        <v>272</v>
      </c>
      <c r="S19" s="9">
        <f t="shared" si="1"/>
        <v>346</v>
      </c>
    </row>
    <row r="20" spans="5:19" ht="18" customHeight="1" x14ac:dyDescent="0.3">
      <c r="E20" s="13" t="s">
        <v>11</v>
      </c>
      <c r="F20" s="4">
        <v>10842</v>
      </c>
      <c r="H20" s="13" t="s">
        <v>21</v>
      </c>
      <c r="I20" s="40">
        <v>53398278</v>
      </c>
      <c r="K20" s="16" t="s">
        <v>70</v>
      </c>
      <c r="L20" s="10">
        <v>5</v>
      </c>
      <c r="M20" s="10">
        <v>4</v>
      </c>
      <c r="N20" s="10">
        <v>28</v>
      </c>
      <c r="O20" s="10">
        <f t="shared" si="0"/>
        <v>37</v>
      </c>
      <c r="P20" s="10">
        <v>3</v>
      </c>
      <c r="Q20" s="10">
        <v>3</v>
      </c>
      <c r="R20" s="10">
        <v>27</v>
      </c>
      <c r="S20" s="11">
        <f t="shared" si="1"/>
        <v>33</v>
      </c>
    </row>
    <row r="21" spans="5:19" ht="18" customHeight="1" x14ac:dyDescent="0.3">
      <c r="E21" s="14" t="s">
        <v>82</v>
      </c>
      <c r="F21" s="6">
        <v>7767</v>
      </c>
      <c r="H21" s="14" t="s">
        <v>82</v>
      </c>
      <c r="I21" s="39">
        <v>48642332</v>
      </c>
      <c r="K21" s="15" t="s">
        <v>71</v>
      </c>
      <c r="L21" s="8">
        <v>12</v>
      </c>
      <c r="M21" s="8">
        <v>45</v>
      </c>
      <c r="N21" s="8">
        <v>230</v>
      </c>
      <c r="O21" s="8">
        <f t="shared" si="0"/>
        <v>287</v>
      </c>
      <c r="P21" s="8">
        <v>7</v>
      </c>
      <c r="Q21" s="8">
        <v>18</v>
      </c>
      <c r="R21" s="8">
        <v>121</v>
      </c>
      <c r="S21" s="9">
        <f t="shared" si="1"/>
        <v>146</v>
      </c>
    </row>
    <row r="22" spans="5:19" ht="18" customHeight="1" x14ac:dyDescent="0.3">
      <c r="E22" s="13" t="s">
        <v>15</v>
      </c>
      <c r="F22" s="4">
        <v>5975</v>
      </c>
      <c r="H22" s="13" t="s">
        <v>35</v>
      </c>
      <c r="I22" s="40">
        <v>42618705</v>
      </c>
      <c r="K22" s="16" t="s">
        <v>72</v>
      </c>
      <c r="L22" s="10">
        <v>2</v>
      </c>
      <c r="M22" s="10">
        <v>9</v>
      </c>
      <c r="N22" s="10">
        <v>14</v>
      </c>
      <c r="O22" s="10">
        <f t="shared" si="0"/>
        <v>25</v>
      </c>
      <c r="P22" s="10">
        <v>1</v>
      </c>
      <c r="Q22" s="10">
        <v>6</v>
      </c>
      <c r="R22" s="10">
        <v>8</v>
      </c>
      <c r="S22" s="11">
        <f t="shared" si="1"/>
        <v>15</v>
      </c>
    </row>
    <row r="23" spans="5:19" ht="18" customHeight="1" x14ac:dyDescent="0.3">
      <c r="E23" s="14" t="s">
        <v>17</v>
      </c>
      <c r="F23" s="6">
        <v>3999</v>
      </c>
      <c r="H23" s="14" t="s">
        <v>32</v>
      </c>
      <c r="I23" s="39">
        <v>20242867</v>
      </c>
      <c r="K23" s="15" t="s">
        <v>73</v>
      </c>
      <c r="L23" s="8">
        <v>3</v>
      </c>
      <c r="M23" s="8">
        <v>16</v>
      </c>
      <c r="N23" s="8">
        <v>93</v>
      </c>
      <c r="O23" s="8">
        <f t="shared" si="0"/>
        <v>112</v>
      </c>
      <c r="P23" s="8">
        <v>3</v>
      </c>
      <c r="Q23" s="8">
        <v>6</v>
      </c>
      <c r="R23" s="8">
        <v>58</v>
      </c>
      <c r="S23" s="9">
        <f t="shared" si="1"/>
        <v>67</v>
      </c>
    </row>
    <row r="24" spans="5:19" ht="18" customHeight="1" x14ac:dyDescent="0.3">
      <c r="E24" s="13" t="s">
        <v>49</v>
      </c>
      <c r="F24" s="4">
        <v>3892</v>
      </c>
      <c r="H24" s="13" t="s">
        <v>23</v>
      </c>
      <c r="I24" s="40">
        <v>19866654</v>
      </c>
      <c r="K24" s="16" t="s">
        <v>74</v>
      </c>
      <c r="L24" s="10">
        <v>5</v>
      </c>
      <c r="M24" s="10">
        <v>15</v>
      </c>
      <c r="N24" s="10">
        <v>128</v>
      </c>
      <c r="O24" s="10">
        <f t="shared" si="0"/>
        <v>148</v>
      </c>
      <c r="P24" s="10">
        <v>2</v>
      </c>
      <c r="Q24" s="10">
        <v>4</v>
      </c>
      <c r="R24" s="10">
        <v>20</v>
      </c>
      <c r="S24" s="11">
        <f t="shared" si="1"/>
        <v>26</v>
      </c>
    </row>
    <row r="25" spans="5:19" ht="18" customHeight="1" x14ac:dyDescent="0.3">
      <c r="E25" s="14" t="s">
        <v>19</v>
      </c>
      <c r="F25" s="6">
        <v>2373</v>
      </c>
      <c r="H25" s="14" t="s">
        <v>15</v>
      </c>
      <c r="I25" s="39">
        <v>12371573</v>
      </c>
      <c r="K25" s="15" t="s">
        <v>50</v>
      </c>
      <c r="L25" s="8">
        <v>83</v>
      </c>
      <c r="M25" s="8">
        <v>1659</v>
      </c>
      <c r="N25" s="8">
        <v>5231</v>
      </c>
      <c r="O25" s="8">
        <f t="shared" si="0"/>
        <v>6973</v>
      </c>
      <c r="P25" s="8">
        <v>29</v>
      </c>
      <c r="Q25" s="8">
        <v>118</v>
      </c>
      <c r="R25" s="8">
        <v>541</v>
      </c>
      <c r="S25" s="9">
        <f t="shared" si="1"/>
        <v>688</v>
      </c>
    </row>
    <row r="26" spans="5:19" ht="18" customHeight="1" thickBot="1" x14ac:dyDescent="0.35">
      <c r="E26" s="13" t="s">
        <v>26</v>
      </c>
      <c r="F26" s="4">
        <v>2047</v>
      </c>
      <c r="H26" s="13" t="s">
        <v>49</v>
      </c>
      <c r="I26" s="40">
        <v>10293307</v>
      </c>
      <c r="K26" s="50" t="s">
        <v>9</v>
      </c>
      <c r="L26" s="51">
        <f>SUM(L5:L25)</f>
        <v>407</v>
      </c>
      <c r="M26" s="51">
        <f t="shared" ref="M26:S26" si="2">SUM(M5:M25)</f>
        <v>8666</v>
      </c>
      <c r="N26" s="51">
        <f t="shared" si="2"/>
        <v>22929</v>
      </c>
      <c r="O26" s="51">
        <f t="shared" si="2"/>
        <v>32002</v>
      </c>
      <c r="P26" s="51">
        <f t="shared" si="2"/>
        <v>221</v>
      </c>
      <c r="Q26" s="51">
        <f t="shared" si="2"/>
        <v>576</v>
      </c>
      <c r="R26" s="51">
        <f t="shared" si="2"/>
        <v>3153</v>
      </c>
      <c r="S26" s="52">
        <f t="shared" si="2"/>
        <v>3950</v>
      </c>
    </row>
    <row r="27" spans="5:19" ht="18" customHeight="1" thickTop="1" x14ac:dyDescent="0.3">
      <c r="E27" s="14" t="s">
        <v>21</v>
      </c>
      <c r="F27" s="6">
        <v>1795</v>
      </c>
      <c r="H27" s="14" t="s">
        <v>26</v>
      </c>
      <c r="I27" s="39">
        <v>8965847</v>
      </c>
    </row>
    <row r="28" spans="5:19" ht="18" customHeight="1" x14ac:dyDescent="0.3">
      <c r="E28" s="13" t="s">
        <v>24</v>
      </c>
      <c r="F28" s="4">
        <v>1353</v>
      </c>
      <c r="H28" s="13" t="s">
        <v>24</v>
      </c>
      <c r="I28" s="40">
        <v>7598198</v>
      </c>
    </row>
    <row r="29" spans="5:19" ht="18" customHeight="1" x14ac:dyDescent="0.3">
      <c r="E29" s="14" t="s">
        <v>28</v>
      </c>
      <c r="F29" s="6">
        <v>1312</v>
      </c>
      <c r="H29" s="14" t="s">
        <v>34</v>
      </c>
      <c r="I29" s="39">
        <v>2214383</v>
      </c>
    </row>
    <row r="30" spans="5:19" ht="18" customHeight="1" x14ac:dyDescent="0.3">
      <c r="E30" s="13" t="s">
        <v>30</v>
      </c>
      <c r="F30" s="4">
        <v>929</v>
      </c>
      <c r="H30" s="13" t="s">
        <v>45</v>
      </c>
      <c r="I30" s="40">
        <v>2009119</v>
      </c>
    </row>
    <row r="31" spans="5:19" ht="18" customHeight="1" x14ac:dyDescent="0.3">
      <c r="E31" s="14" t="s">
        <v>32</v>
      </c>
      <c r="F31" s="6">
        <v>908</v>
      </c>
      <c r="H31" s="14" t="s">
        <v>30</v>
      </c>
      <c r="I31" s="39">
        <v>1772692</v>
      </c>
    </row>
    <row r="32" spans="5:19" ht="18" customHeight="1" x14ac:dyDescent="0.3">
      <c r="E32" s="13" t="s">
        <v>36</v>
      </c>
      <c r="F32" s="4">
        <v>657</v>
      </c>
      <c r="H32" s="13" t="s">
        <v>38</v>
      </c>
      <c r="I32" s="40">
        <v>1458118</v>
      </c>
    </row>
    <row r="33" spans="5:9" ht="18" customHeight="1" x14ac:dyDescent="0.3">
      <c r="E33" s="14" t="s">
        <v>34</v>
      </c>
      <c r="F33" s="6">
        <v>407</v>
      </c>
      <c r="H33" s="14" t="s">
        <v>36</v>
      </c>
      <c r="I33" s="39">
        <v>1128838</v>
      </c>
    </row>
    <row r="34" spans="5:9" ht="18" customHeight="1" x14ac:dyDescent="0.3">
      <c r="E34" s="13" t="s">
        <v>38</v>
      </c>
      <c r="F34" s="4">
        <v>262</v>
      </c>
      <c r="H34" s="13" t="s">
        <v>28</v>
      </c>
      <c r="I34" s="48">
        <v>975311</v>
      </c>
    </row>
    <row r="35" spans="5:9" ht="18" customHeight="1" x14ac:dyDescent="0.3">
      <c r="E35" s="14" t="s">
        <v>40</v>
      </c>
      <c r="F35" s="6">
        <v>61</v>
      </c>
      <c r="H35" s="14" t="s">
        <v>42</v>
      </c>
      <c r="I35" s="49">
        <v>129000</v>
      </c>
    </row>
    <row r="36" spans="5:9" ht="18" customHeight="1" x14ac:dyDescent="0.3">
      <c r="E36" s="13" t="s">
        <v>42</v>
      </c>
      <c r="F36" s="4">
        <v>39</v>
      </c>
      <c r="H36" s="13" t="s">
        <v>40</v>
      </c>
      <c r="I36" s="48">
        <v>49589</v>
      </c>
    </row>
    <row r="37" spans="5:9" ht="18" customHeight="1" thickBot="1" x14ac:dyDescent="0.35">
      <c r="E37" s="44" t="s">
        <v>9</v>
      </c>
      <c r="F37" s="28">
        <f>SUM(F4:F36)</f>
        <v>501119</v>
      </c>
      <c r="H37" s="44" t="s">
        <v>9</v>
      </c>
      <c r="I37" s="24">
        <f>SUM(I4:I36)</f>
        <v>4384106683</v>
      </c>
    </row>
    <row r="38" spans="5:9" ht="18" customHeight="1" thickTop="1" x14ac:dyDescent="0.3"/>
  </sheetData>
  <mergeCells count="5">
    <mergeCell ref="A1:B1"/>
    <mergeCell ref="K3:K4"/>
    <mergeCell ref="L3:O3"/>
    <mergeCell ref="P3:S3"/>
    <mergeCell ref="A2:B2"/>
  </mergeCells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0616C-FB80-4297-8BC1-718C95CC75B6}">
  <dimension ref="A1:S38"/>
  <sheetViews>
    <sheetView topLeftCell="A7" workbookViewId="0">
      <selection activeCell="I37" sqref="H3:I37"/>
    </sheetView>
  </sheetViews>
  <sheetFormatPr defaultRowHeight="18" customHeight="1" x14ac:dyDescent="0.3"/>
  <cols>
    <col min="1" max="1" width="8.44140625" style="17" bestFit="1" customWidth="1"/>
    <col min="2" max="2" width="11.44140625" style="17" bestFit="1" customWidth="1"/>
    <col min="3" max="3" width="19.33203125" style="17" customWidth="1"/>
    <col min="4" max="4" width="5" style="17" customWidth="1"/>
    <col min="5" max="5" width="33.109375" style="17" customWidth="1"/>
    <col min="6" max="6" width="10" style="17" customWidth="1"/>
    <col min="7" max="7" width="5" style="17" customWidth="1"/>
    <col min="8" max="8" width="30.6640625" style="17" bestFit="1" customWidth="1"/>
    <col min="9" max="9" width="17.44140625" style="17" bestFit="1" customWidth="1"/>
    <col min="10" max="10" width="5" style="17" customWidth="1"/>
    <col min="11" max="11" width="19.5546875" style="17" bestFit="1" customWidth="1"/>
    <col min="12" max="12" width="6.109375" style="17" bestFit="1" customWidth="1"/>
    <col min="13" max="13" width="6.44140625" style="17" bestFit="1" customWidth="1"/>
    <col min="14" max="14" width="10.109375" style="17" customWidth="1"/>
    <col min="15" max="15" width="7.6640625" style="17" customWidth="1"/>
    <col min="16" max="16" width="6.109375" style="17" bestFit="1" customWidth="1"/>
    <col min="17" max="17" width="6.44140625" style="17" bestFit="1" customWidth="1"/>
    <col min="18" max="18" width="10.33203125" style="17" customWidth="1"/>
    <col min="19" max="19" width="6.6640625" style="17" customWidth="1"/>
    <col min="20" max="16384" width="8.88671875" style="17"/>
  </cols>
  <sheetData>
    <row r="1" spans="1:19" ht="18" customHeight="1" x14ac:dyDescent="0.3">
      <c r="A1" s="115" t="s">
        <v>79</v>
      </c>
      <c r="B1" s="115"/>
      <c r="C1" s="30">
        <f>AVERAGE(I37,C10)</f>
        <v>4169074294</v>
      </c>
    </row>
    <row r="2" spans="1:19" ht="18" customHeight="1" thickBot="1" x14ac:dyDescent="0.35">
      <c r="A2" s="116" t="s">
        <v>92</v>
      </c>
      <c r="B2" s="116"/>
      <c r="C2" s="89">
        <f>AVERAGE(B10,F37)</f>
        <v>622790</v>
      </c>
    </row>
    <row r="3" spans="1:19" ht="18" customHeight="1" thickTop="1" x14ac:dyDescent="0.3">
      <c r="A3" s="41" t="s">
        <v>0</v>
      </c>
      <c r="B3" s="42" t="s">
        <v>7</v>
      </c>
      <c r="C3" s="20" t="s">
        <v>8</v>
      </c>
      <c r="E3" s="41" t="s">
        <v>78</v>
      </c>
      <c r="F3" s="43" t="s">
        <v>44</v>
      </c>
      <c r="H3" s="41" t="s">
        <v>78</v>
      </c>
      <c r="I3" s="43" t="s">
        <v>48</v>
      </c>
      <c r="K3" s="117" t="s">
        <v>75</v>
      </c>
      <c r="L3" s="119" t="s">
        <v>51</v>
      </c>
      <c r="M3" s="119"/>
      <c r="N3" s="119"/>
      <c r="O3" s="119"/>
      <c r="P3" s="119" t="s">
        <v>52</v>
      </c>
      <c r="Q3" s="119"/>
      <c r="R3" s="119"/>
      <c r="S3" s="120"/>
    </row>
    <row r="4" spans="1:19" ht="18" customHeight="1" x14ac:dyDescent="0.3">
      <c r="A4" s="13" t="s">
        <v>80</v>
      </c>
      <c r="B4" s="3">
        <v>23186</v>
      </c>
      <c r="C4" s="21">
        <v>70980763</v>
      </c>
      <c r="E4" s="13" t="s">
        <v>18</v>
      </c>
      <c r="F4" s="4">
        <v>241342</v>
      </c>
      <c r="H4" s="13" t="s">
        <v>20</v>
      </c>
      <c r="I4" s="21">
        <v>1866642107</v>
      </c>
      <c r="K4" s="118"/>
      <c r="L4" s="46" t="s">
        <v>54</v>
      </c>
      <c r="M4" s="46" t="s">
        <v>53</v>
      </c>
      <c r="N4" s="46" t="s">
        <v>50</v>
      </c>
      <c r="O4" s="46" t="s">
        <v>9</v>
      </c>
      <c r="P4" s="46" t="s">
        <v>54</v>
      </c>
      <c r="Q4" s="46" t="s">
        <v>53</v>
      </c>
      <c r="R4" s="46" t="s">
        <v>50</v>
      </c>
      <c r="S4" s="47" t="s">
        <v>9</v>
      </c>
    </row>
    <row r="5" spans="1:19" ht="18" customHeight="1" x14ac:dyDescent="0.3">
      <c r="A5" s="14" t="s">
        <v>1</v>
      </c>
      <c r="B5" s="5">
        <v>70791</v>
      </c>
      <c r="C5" s="22">
        <v>197402240</v>
      </c>
      <c r="E5" s="14" t="s">
        <v>10</v>
      </c>
      <c r="F5" s="6">
        <v>108869</v>
      </c>
      <c r="H5" s="14" t="s">
        <v>22</v>
      </c>
      <c r="I5" s="22">
        <v>600249821</v>
      </c>
      <c r="K5" s="15" t="s">
        <v>55</v>
      </c>
      <c r="L5" s="8">
        <v>4</v>
      </c>
      <c r="M5" s="8">
        <v>7</v>
      </c>
      <c r="N5" s="8">
        <v>58</v>
      </c>
      <c r="O5" s="8">
        <v>69</v>
      </c>
      <c r="P5" s="8">
        <v>4</v>
      </c>
      <c r="Q5" s="8">
        <v>7</v>
      </c>
      <c r="R5" s="8">
        <v>29</v>
      </c>
      <c r="S5" s="9">
        <v>40</v>
      </c>
    </row>
    <row r="6" spans="1:19" ht="18" customHeight="1" x14ac:dyDescent="0.3">
      <c r="A6" s="13" t="s">
        <v>2</v>
      </c>
      <c r="B6" s="3">
        <v>88364</v>
      </c>
      <c r="C6" s="21">
        <v>492176845</v>
      </c>
      <c r="E6" s="13" t="s">
        <v>12</v>
      </c>
      <c r="F6" s="4">
        <v>76741</v>
      </c>
      <c r="H6" s="13" t="s">
        <v>17</v>
      </c>
      <c r="I6" s="21">
        <v>336469000</v>
      </c>
      <c r="K6" s="16" t="s">
        <v>56</v>
      </c>
      <c r="L6" s="10">
        <v>8</v>
      </c>
      <c r="M6" s="10">
        <v>10</v>
      </c>
      <c r="N6" s="10">
        <v>335</v>
      </c>
      <c r="O6" s="10">
        <v>353</v>
      </c>
      <c r="P6" s="10">
        <v>6</v>
      </c>
      <c r="Q6" s="10">
        <v>7</v>
      </c>
      <c r="R6" s="10">
        <v>6</v>
      </c>
      <c r="S6" s="11">
        <v>19</v>
      </c>
    </row>
    <row r="7" spans="1:19" ht="18" customHeight="1" x14ac:dyDescent="0.3">
      <c r="A7" s="14" t="s">
        <v>3</v>
      </c>
      <c r="B7" s="5">
        <v>91568</v>
      </c>
      <c r="C7" s="22">
        <v>717161726</v>
      </c>
      <c r="E7" s="14" t="s">
        <v>14</v>
      </c>
      <c r="F7" s="6">
        <v>45330</v>
      </c>
      <c r="H7" s="14" t="s">
        <v>10</v>
      </c>
      <c r="I7" s="22">
        <v>265011249</v>
      </c>
      <c r="K7" s="15" t="s">
        <v>57</v>
      </c>
      <c r="L7" s="8">
        <v>1</v>
      </c>
      <c r="M7" s="8">
        <v>0</v>
      </c>
      <c r="N7" s="8">
        <v>30</v>
      </c>
      <c r="O7" s="8">
        <v>31</v>
      </c>
      <c r="P7" s="8">
        <v>1</v>
      </c>
      <c r="Q7" s="8">
        <v>0</v>
      </c>
      <c r="R7" s="8">
        <v>15</v>
      </c>
      <c r="S7" s="9">
        <v>16</v>
      </c>
    </row>
    <row r="8" spans="1:19" ht="18" customHeight="1" x14ac:dyDescent="0.3">
      <c r="A8" s="13" t="s">
        <v>4</v>
      </c>
      <c r="B8" s="3">
        <v>85967</v>
      </c>
      <c r="C8" s="21">
        <v>847948101</v>
      </c>
      <c r="E8" s="13" t="s">
        <v>27</v>
      </c>
      <c r="F8" s="4">
        <v>43330</v>
      </c>
      <c r="H8" s="13" t="s">
        <v>27</v>
      </c>
      <c r="I8" s="21">
        <v>219484699</v>
      </c>
      <c r="K8" s="16" t="s">
        <v>58</v>
      </c>
      <c r="L8" s="10">
        <v>3</v>
      </c>
      <c r="M8" s="10">
        <v>3</v>
      </c>
      <c r="N8" s="10">
        <v>51</v>
      </c>
      <c r="O8" s="10">
        <v>57</v>
      </c>
      <c r="P8" s="10">
        <v>3</v>
      </c>
      <c r="Q8" s="10">
        <v>2</v>
      </c>
      <c r="R8" s="10">
        <v>25</v>
      </c>
      <c r="S8" s="11">
        <v>30</v>
      </c>
    </row>
    <row r="9" spans="1:19" ht="18" customHeight="1" x14ac:dyDescent="0.3">
      <c r="A9" s="14" t="s">
        <v>81</v>
      </c>
      <c r="B9" s="5">
        <v>105301</v>
      </c>
      <c r="C9" s="22">
        <v>966062236</v>
      </c>
      <c r="E9" s="14" t="s">
        <v>29</v>
      </c>
      <c r="F9" s="6">
        <v>28218</v>
      </c>
      <c r="H9" s="14" t="s">
        <v>29</v>
      </c>
      <c r="I9" s="22">
        <v>216513728</v>
      </c>
      <c r="K9" s="15" t="s">
        <v>59</v>
      </c>
      <c r="L9" s="8">
        <v>22</v>
      </c>
      <c r="M9" s="8">
        <v>19</v>
      </c>
      <c r="N9" s="8">
        <v>1291</v>
      </c>
      <c r="O9" s="8">
        <v>1332</v>
      </c>
      <c r="P9" s="8">
        <v>17</v>
      </c>
      <c r="Q9" s="8">
        <v>13</v>
      </c>
      <c r="R9" s="8">
        <v>314</v>
      </c>
      <c r="S9" s="9">
        <v>344</v>
      </c>
    </row>
    <row r="10" spans="1:19" ht="18" customHeight="1" thickBot="1" x14ac:dyDescent="0.35">
      <c r="A10" s="44" t="s">
        <v>9</v>
      </c>
      <c r="B10" s="23">
        <f>SUM(B4:B9)</f>
        <v>465177</v>
      </c>
      <c r="C10" s="24">
        <f>SUM(C4:C9)</f>
        <v>3291731911</v>
      </c>
      <c r="E10" s="13" t="s">
        <v>15</v>
      </c>
      <c r="F10" s="4">
        <v>24276</v>
      </c>
      <c r="H10" s="13" t="s">
        <v>39</v>
      </c>
      <c r="I10" s="21">
        <v>213196082</v>
      </c>
      <c r="K10" s="16" t="s">
        <v>60</v>
      </c>
      <c r="L10" s="10">
        <v>6</v>
      </c>
      <c r="M10" s="10">
        <v>1</v>
      </c>
      <c r="N10" s="10">
        <v>7058</v>
      </c>
      <c r="O10" s="10">
        <v>7065</v>
      </c>
      <c r="P10" s="10">
        <v>6</v>
      </c>
      <c r="Q10" s="10">
        <v>1</v>
      </c>
      <c r="R10" s="10">
        <v>102</v>
      </c>
      <c r="S10" s="11">
        <v>109</v>
      </c>
    </row>
    <row r="11" spans="1:19" ht="18" customHeight="1" thickTop="1" x14ac:dyDescent="0.3">
      <c r="E11" s="14" t="s">
        <v>22</v>
      </c>
      <c r="F11" s="6">
        <v>23751</v>
      </c>
      <c r="H11" s="14" t="s">
        <v>14</v>
      </c>
      <c r="I11" s="22">
        <v>194473055</v>
      </c>
      <c r="K11" s="15" t="s">
        <v>85</v>
      </c>
      <c r="L11" s="8">
        <v>32</v>
      </c>
      <c r="M11" s="8">
        <v>34</v>
      </c>
      <c r="N11" s="8">
        <v>655</v>
      </c>
      <c r="O11" s="8">
        <v>721</v>
      </c>
      <c r="P11" s="8">
        <v>26</v>
      </c>
      <c r="Q11" s="8">
        <v>14</v>
      </c>
      <c r="R11" s="8">
        <v>427</v>
      </c>
      <c r="S11" s="9">
        <v>467</v>
      </c>
    </row>
    <row r="12" spans="1:19" ht="18" customHeight="1" x14ac:dyDescent="0.3">
      <c r="E12" s="13" t="s">
        <v>23</v>
      </c>
      <c r="F12" s="4">
        <v>20604</v>
      </c>
      <c r="H12" s="13" t="s">
        <v>37</v>
      </c>
      <c r="I12" s="21">
        <v>146477709</v>
      </c>
      <c r="K12" s="16" t="s">
        <v>62</v>
      </c>
      <c r="L12" s="10">
        <v>45</v>
      </c>
      <c r="M12" s="10">
        <v>31</v>
      </c>
      <c r="N12" s="10">
        <v>579</v>
      </c>
      <c r="O12" s="10">
        <v>655</v>
      </c>
      <c r="P12" s="10">
        <v>32</v>
      </c>
      <c r="Q12" s="10">
        <v>19</v>
      </c>
      <c r="R12" s="10">
        <v>421</v>
      </c>
      <c r="S12" s="11">
        <v>472</v>
      </c>
    </row>
    <row r="13" spans="1:19" ht="18" customHeight="1" x14ac:dyDescent="0.3">
      <c r="E13" s="14" t="s">
        <v>20</v>
      </c>
      <c r="F13" s="6">
        <v>19369</v>
      </c>
      <c r="H13" s="14" t="s">
        <v>33</v>
      </c>
      <c r="I13" s="22">
        <v>129820792</v>
      </c>
      <c r="K13" s="15" t="s">
        <v>63</v>
      </c>
      <c r="L13" s="8">
        <v>44</v>
      </c>
      <c r="M13" s="8">
        <v>27</v>
      </c>
      <c r="N13" s="8">
        <v>2864</v>
      </c>
      <c r="O13" s="8">
        <v>2935</v>
      </c>
      <c r="P13" s="8">
        <v>35</v>
      </c>
      <c r="Q13" s="8">
        <v>21</v>
      </c>
      <c r="R13" s="8">
        <v>325</v>
      </c>
      <c r="S13" s="9">
        <v>381</v>
      </c>
    </row>
    <row r="14" spans="1:19" ht="18" customHeight="1" x14ac:dyDescent="0.3">
      <c r="E14" s="13" t="s">
        <v>33</v>
      </c>
      <c r="F14" s="4">
        <v>17614</v>
      </c>
      <c r="H14" s="13" t="s">
        <v>21</v>
      </c>
      <c r="I14" s="21">
        <v>128916648</v>
      </c>
      <c r="K14" s="16" t="s">
        <v>64</v>
      </c>
      <c r="L14" s="10">
        <v>0</v>
      </c>
      <c r="M14" s="10">
        <v>0</v>
      </c>
      <c r="N14" s="10">
        <v>8</v>
      </c>
      <c r="O14" s="10">
        <v>8</v>
      </c>
      <c r="P14" s="10">
        <v>0</v>
      </c>
      <c r="Q14" s="10">
        <v>0</v>
      </c>
      <c r="R14" s="10">
        <v>1</v>
      </c>
      <c r="S14" s="11">
        <v>1</v>
      </c>
    </row>
    <row r="15" spans="1:19" ht="18" customHeight="1" x14ac:dyDescent="0.3">
      <c r="E15" s="14" t="s">
        <v>35</v>
      </c>
      <c r="F15" s="6">
        <v>16879</v>
      </c>
      <c r="H15" s="14" t="s">
        <v>41</v>
      </c>
      <c r="I15" s="22">
        <v>109938030</v>
      </c>
      <c r="K15" s="15" t="s">
        <v>65</v>
      </c>
      <c r="L15" s="8">
        <v>20</v>
      </c>
      <c r="M15" s="8">
        <v>35</v>
      </c>
      <c r="N15" s="8">
        <v>530</v>
      </c>
      <c r="O15" s="8">
        <v>585</v>
      </c>
      <c r="P15" s="8">
        <v>13</v>
      </c>
      <c r="Q15" s="8">
        <v>27</v>
      </c>
      <c r="R15" s="8">
        <v>230</v>
      </c>
      <c r="S15" s="9">
        <v>270</v>
      </c>
    </row>
    <row r="16" spans="1:19" ht="18" customHeight="1" x14ac:dyDescent="0.3">
      <c r="E16" s="13" t="s">
        <v>37</v>
      </c>
      <c r="F16" s="4">
        <v>15421</v>
      </c>
      <c r="H16" s="13" t="s">
        <v>11</v>
      </c>
      <c r="I16" s="21">
        <v>101523082</v>
      </c>
      <c r="K16" s="16" t="s">
        <v>66</v>
      </c>
      <c r="L16" s="10">
        <v>3</v>
      </c>
      <c r="M16" s="10">
        <v>5</v>
      </c>
      <c r="N16" s="10">
        <v>490</v>
      </c>
      <c r="O16" s="10">
        <v>498</v>
      </c>
      <c r="P16" s="10">
        <v>2</v>
      </c>
      <c r="Q16" s="10">
        <v>3</v>
      </c>
      <c r="R16" s="10">
        <v>330</v>
      </c>
      <c r="S16" s="11">
        <v>335</v>
      </c>
    </row>
    <row r="17" spans="5:19" ht="18" customHeight="1" x14ac:dyDescent="0.3">
      <c r="E17" s="14" t="s">
        <v>39</v>
      </c>
      <c r="F17" s="6">
        <v>13638</v>
      </c>
      <c r="H17" s="14" t="s">
        <v>25</v>
      </c>
      <c r="I17" s="22">
        <v>83215405</v>
      </c>
      <c r="K17" s="15" t="s">
        <v>67</v>
      </c>
      <c r="L17" s="8">
        <v>3</v>
      </c>
      <c r="M17" s="8">
        <v>2</v>
      </c>
      <c r="N17" s="8">
        <v>189</v>
      </c>
      <c r="O17" s="8">
        <v>194</v>
      </c>
      <c r="P17" s="8">
        <v>3</v>
      </c>
      <c r="Q17" s="8">
        <v>0</v>
      </c>
      <c r="R17" s="8">
        <v>64</v>
      </c>
      <c r="S17" s="9">
        <v>67</v>
      </c>
    </row>
    <row r="18" spans="5:19" ht="18" customHeight="1" x14ac:dyDescent="0.3">
      <c r="E18" s="13" t="s">
        <v>25</v>
      </c>
      <c r="F18" s="4">
        <v>13020</v>
      </c>
      <c r="H18" s="13" t="s">
        <v>12</v>
      </c>
      <c r="I18" s="21">
        <v>70935939</v>
      </c>
      <c r="K18" s="16" t="s">
        <v>68</v>
      </c>
      <c r="L18" s="10">
        <v>793</v>
      </c>
      <c r="M18" s="10">
        <v>516</v>
      </c>
      <c r="N18" s="10">
        <v>583</v>
      </c>
      <c r="O18" s="10">
        <v>1892</v>
      </c>
      <c r="P18" s="10">
        <v>76</v>
      </c>
      <c r="Q18" s="10">
        <v>121</v>
      </c>
      <c r="R18" s="10">
        <v>433</v>
      </c>
      <c r="S18" s="11">
        <v>630</v>
      </c>
    </row>
    <row r="19" spans="5:19" ht="18" customHeight="1" x14ac:dyDescent="0.3">
      <c r="E19" s="14" t="s">
        <v>41</v>
      </c>
      <c r="F19" s="6">
        <v>12827</v>
      </c>
      <c r="H19" s="14" t="s">
        <v>35</v>
      </c>
      <c r="I19" s="22">
        <v>62314015</v>
      </c>
      <c r="K19" s="15" t="s">
        <v>69</v>
      </c>
      <c r="L19" s="8">
        <v>22</v>
      </c>
      <c r="M19" s="8">
        <v>65</v>
      </c>
      <c r="N19" s="8">
        <v>3149</v>
      </c>
      <c r="O19" s="8">
        <v>3236</v>
      </c>
      <c r="P19" s="8">
        <v>13</v>
      </c>
      <c r="Q19" s="8">
        <v>30</v>
      </c>
      <c r="R19" s="8">
        <v>842</v>
      </c>
      <c r="S19" s="9">
        <v>885</v>
      </c>
    </row>
    <row r="20" spans="5:19" ht="18" customHeight="1" x14ac:dyDescent="0.3">
      <c r="E20" s="13" t="s">
        <v>31</v>
      </c>
      <c r="F20" s="4">
        <v>10988</v>
      </c>
      <c r="H20" s="13" t="s">
        <v>82</v>
      </c>
      <c r="I20" s="21">
        <v>61111319</v>
      </c>
      <c r="K20" s="16" t="s">
        <v>70</v>
      </c>
      <c r="L20" s="10">
        <v>5</v>
      </c>
      <c r="M20" s="10">
        <v>3</v>
      </c>
      <c r="N20" s="10">
        <v>92</v>
      </c>
      <c r="O20" s="10">
        <v>100</v>
      </c>
      <c r="P20" s="10">
        <v>5</v>
      </c>
      <c r="Q20" s="10">
        <v>3</v>
      </c>
      <c r="R20" s="10">
        <v>36</v>
      </c>
      <c r="S20" s="11">
        <v>44</v>
      </c>
    </row>
    <row r="21" spans="5:19" ht="18" customHeight="1" x14ac:dyDescent="0.3">
      <c r="E21" s="14" t="s">
        <v>11</v>
      </c>
      <c r="F21" s="6">
        <v>10372</v>
      </c>
      <c r="H21" s="14" t="s">
        <v>18</v>
      </c>
      <c r="I21" s="22">
        <v>54241075</v>
      </c>
      <c r="K21" s="15" t="s">
        <v>71</v>
      </c>
      <c r="L21" s="8">
        <v>12</v>
      </c>
      <c r="M21" s="8">
        <v>27</v>
      </c>
      <c r="N21" s="8">
        <v>686</v>
      </c>
      <c r="O21" s="8">
        <v>725</v>
      </c>
      <c r="P21" s="8">
        <v>10</v>
      </c>
      <c r="Q21" s="8">
        <v>19</v>
      </c>
      <c r="R21" s="8">
        <v>136</v>
      </c>
      <c r="S21" s="9">
        <v>165</v>
      </c>
    </row>
    <row r="22" spans="5:19" ht="18" customHeight="1" x14ac:dyDescent="0.3">
      <c r="E22" s="13" t="s">
        <v>17</v>
      </c>
      <c r="F22" s="4">
        <v>8788</v>
      </c>
      <c r="H22" s="13" t="s">
        <v>31</v>
      </c>
      <c r="I22" s="21">
        <v>51039922</v>
      </c>
      <c r="K22" s="16" t="s">
        <v>72</v>
      </c>
      <c r="L22" s="10">
        <v>4</v>
      </c>
      <c r="M22" s="10">
        <v>10</v>
      </c>
      <c r="N22" s="10">
        <v>66</v>
      </c>
      <c r="O22" s="10">
        <v>80</v>
      </c>
      <c r="P22" s="10">
        <v>4</v>
      </c>
      <c r="Q22" s="10">
        <v>7</v>
      </c>
      <c r="R22" s="10">
        <v>17</v>
      </c>
      <c r="S22" s="11">
        <v>28</v>
      </c>
    </row>
    <row r="23" spans="5:19" ht="18" customHeight="1" x14ac:dyDescent="0.3">
      <c r="E23" s="14" t="s">
        <v>82</v>
      </c>
      <c r="F23" s="6">
        <v>8501</v>
      </c>
      <c r="H23" s="14" t="s">
        <v>26</v>
      </c>
      <c r="I23" s="22">
        <v>29157405</v>
      </c>
      <c r="K23" s="15" t="s">
        <v>73</v>
      </c>
      <c r="L23" s="8">
        <v>4</v>
      </c>
      <c r="M23" s="8">
        <v>17</v>
      </c>
      <c r="N23" s="8">
        <v>191</v>
      </c>
      <c r="O23" s="8">
        <v>212</v>
      </c>
      <c r="P23" s="8">
        <v>3</v>
      </c>
      <c r="Q23" s="8">
        <v>8</v>
      </c>
      <c r="R23" s="8">
        <v>56</v>
      </c>
      <c r="S23" s="9">
        <v>67</v>
      </c>
    </row>
    <row r="24" spans="5:19" ht="18" customHeight="1" x14ac:dyDescent="0.3">
      <c r="E24" s="13" t="s">
        <v>49</v>
      </c>
      <c r="F24" s="4">
        <v>4213</v>
      </c>
      <c r="H24" s="13" t="s">
        <v>36</v>
      </c>
      <c r="I24" s="21">
        <v>29042515</v>
      </c>
      <c r="K24" s="16" t="s">
        <v>74</v>
      </c>
      <c r="L24" s="10">
        <v>1</v>
      </c>
      <c r="M24" s="10">
        <v>2</v>
      </c>
      <c r="N24" s="10">
        <v>45</v>
      </c>
      <c r="O24" s="10">
        <v>48</v>
      </c>
      <c r="P24" s="10">
        <v>1</v>
      </c>
      <c r="Q24" s="10">
        <v>2</v>
      </c>
      <c r="R24" s="10">
        <v>17</v>
      </c>
      <c r="S24" s="11">
        <v>20</v>
      </c>
    </row>
    <row r="25" spans="5:19" ht="18" customHeight="1" x14ac:dyDescent="0.3">
      <c r="E25" s="14" t="s">
        <v>28</v>
      </c>
      <c r="F25" s="6">
        <v>3202</v>
      </c>
      <c r="H25" s="14" t="s">
        <v>32</v>
      </c>
      <c r="I25" s="22">
        <v>24915958</v>
      </c>
      <c r="K25" s="15" t="s">
        <v>50</v>
      </c>
      <c r="L25" s="8">
        <v>5</v>
      </c>
      <c r="M25" s="8">
        <v>5</v>
      </c>
      <c r="N25" s="8">
        <v>8401</v>
      </c>
      <c r="O25" s="8">
        <v>8411</v>
      </c>
      <c r="P25" s="8">
        <v>3</v>
      </c>
      <c r="Q25" s="8">
        <v>3</v>
      </c>
      <c r="R25" s="8">
        <v>862</v>
      </c>
      <c r="S25" s="9">
        <v>868</v>
      </c>
    </row>
    <row r="26" spans="5:19" ht="18" customHeight="1" thickBot="1" x14ac:dyDescent="0.35">
      <c r="E26" s="13" t="s">
        <v>21</v>
      </c>
      <c r="F26" s="4">
        <v>2794</v>
      </c>
      <c r="H26" s="13" t="s">
        <v>15</v>
      </c>
      <c r="I26" s="21">
        <v>19707242</v>
      </c>
      <c r="K26" s="50" t="s">
        <v>9</v>
      </c>
      <c r="L26" s="51">
        <f>SUM(L5:L25)</f>
        <v>1037</v>
      </c>
      <c r="M26" s="51">
        <f t="shared" ref="M26:S26" si="0">SUM(M5:M25)</f>
        <v>819</v>
      </c>
      <c r="N26" s="51">
        <f t="shared" si="0"/>
        <v>27351</v>
      </c>
      <c r="O26" s="51">
        <f t="shared" si="0"/>
        <v>29207</v>
      </c>
      <c r="P26" s="51">
        <f t="shared" si="0"/>
        <v>263</v>
      </c>
      <c r="Q26" s="51">
        <f t="shared" si="0"/>
        <v>307</v>
      </c>
      <c r="R26" s="51">
        <f t="shared" si="0"/>
        <v>4688</v>
      </c>
      <c r="S26" s="52">
        <f t="shared" si="0"/>
        <v>5258</v>
      </c>
    </row>
    <row r="27" spans="5:19" ht="18" customHeight="1" thickTop="1" x14ac:dyDescent="0.3">
      <c r="E27" s="14" t="s">
        <v>26</v>
      </c>
      <c r="F27" s="6">
        <v>2474</v>
      </c>
      <c r="H27" s="14" t="s">
        <v>19</v>
      </c>
      <c r="I27" s="22">
        <v>6904054</v>
      </c>
    </row>
    <row r="28" spans="5:19" ht="18" customHeight="1" x14ac:dyDescent="0.3">
      <c r="E28" s="13" t="s">
        <v>24</v>
      </c>
      <c r="F28" s="4">
        <v>2018</v>
      </c>
      <c r="H28" s="13" t="s">
        <v>83</v>
      </c>
      <c r="I28" s="21">
        <v>6547449</v>
      </c>
    </row>
    <row r="29" spans="5:19" ht="18" customHeight="1" x14ac:dyDescent="0.3">
      <c r="E29" s="14" t="s">
        <v>19</v>
      </c>
      <c r="F29" s="6">
        <v>1423</v>
      </c>
      <c r="H29" s="14" t="s">
        <v>84</v>
      </c>
      <c r="I29" s="22">
        <v>5910617</v>
      </c>
    </row>
    <row r="30" spans="5:19" ht="18" customHeight="1" x14ac:dyDescent="0.3">
      <c r="E30" s="13" t="s">
        <v>36</v>
      </c>
      <c r="F30" s="4">
        <v>1383</v>
      </c>
      <c r="H30" s="13" t="s">
        <v>34</v>
      </c>
      <c r="I30" s="21">
        <v>4428766</v>
      </c>
    </row>
    <row r="31" spans="5:19" ht="18" customHeight="1" x14ac:dyDescent="0.3">
      <c r="E31" s="14" t="s">
        <v>32</v>
      </c>
      <c r="F31" s="6">
        <v>968</v>
      </c>
      <c r="H31" s="14" t="s">
        <v>38</v>
      </c>
      <c r="I31" s="22">
        <v>3961508</v>
      </c>
    </row>
    <row r="32" spans="5:19" ht="18" customHeight="1" x14ac:dyDescent="0.3">
      <c r="E32" s="13" t="s">
        <v>30</v>
      </c>
      <c r="F32" s="4">
        <v>883</v>
      </c>
      <c r="H32" s="13" t="s">
        <v>30</v>
      </c>
      <c r="I32" s="21">
        <v>3095265</v>
      </c>
    </row>
    <row r="33" spans="5:9" ht="18" customHeight="1" x14ac:dyDescent="0.3">
      <c r="E33" s="14" t="s">
        <v>34</v>
      </c>
      <c r="F33" s="6">
        <v>659</v>
      </c>
      <c r="H33" s="14" t="s">
        <v>28</v>
      </c>
      <c r="I33" s="26">
        <v>660044</v>
      </c>
    </row>
    <row r="34" spans="5:9" ht="18" customHeight="1" x14ac:dyDescent="0.3">
      <c r="E34" s="13" t="s">
        <v>38</v>
      </c>
      <c r="F34" s="4">
        <v>391</v>
      </c>
      <c r="H34" s="13" t="s">
        <v>46</v>
      </c>
      <c r="I34" s="25">
        <v>512127</v>
      </c>
    </row>
    <row r="35" spans="5:9" ht="18" customHeight="1" x14ac:dyDescent="0.3">
      <c r="E35" s="14" t="s">
        <v>40</v>
      </c>
      <c r="F35" s="6">
        <v>65</v>
      </c>
      <c r="H35" s="14" t="s">
        <v>42</v>
      </c>
      <c r="I35" s="26">
        <v>50</v>
      </c>
    </row>
    <row r="36" spans="5:9" ht="18" customHeight="1" x14ac:dyDescent="0.3">
      <c r="E36" s="13" t="s">
        <v>42</v>
      </c>
      <c r="F36" s="4">
        <v>52</v>
      </c>
      <c r="H36" s="13" t="s">
        <v>40</v>
      </c>
      <c r="I36" s="25">
        <v>0</v>
      </c>
    </row>
    <row r="37" spans="5:9" ht="18" customHeight="1" thickBot="1" x14ac:dyDescent="0.35">
      <c r="E37" s="45" t="s">
        <v>9</v>
      </c>
      <c r="F37" s="28">
        <f>SUM(F4:F36)</f>
        <v>780403</v>
      </c>
      <c r="H37" s="45" t="s">
        <v>9</v>
      </c>
      <c r="I37" s="24">
        <f>SUM(I4:I36)</f>
        <v>5046416677</v>
      </c>
    </row>
    <row r="38" spans="5:9" ht="18" customHeight="1" thickTop="1" x14ac:dyDescent="0.3"/>
  </sheetData>
  <mergeCells count="5">
    <mergeCell ref="A1:B1"/>
    <mergeCell ref="K3:K4"/>
    <mergeCell ref="L3:O3"/>
    <mergeCell ref="P3:S3"/>
    <mergeCell ref="A2:B2"/>
  </mergeCells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05CE4-BAE7-4E48-874F-01BA27875E79}">
  <dimension ref="A1:AK26"/>
  <sheetViews>
    <sheetView workbookViewId="0">
      <selection activeCell="A3" sqref="A3:E10"/>
    </sheetView>
  </sheetViews>
  <sheetFormatPr defaultRowHeight="15" customHeight="1" x14ac:dyDescent="0.3"/>
  <cols>
    <col min="1" max="2" width="9" customWidth="1"/>
    <col min="3" max="3" width="9.88671875" customWidth="1"/>
    <col min="4" max="4" width="9.21875" customWidth="1"/>
    <col min="5" max="5" width="8.77734375" customWidth="1"/>
    <col min="7" max="7" width="6.5546875" bestFit="1" customWidth="1"/>
    <col min="8" max="11" width="17.44140625" bestFit="1" customWidth="1"/>
    <col min="13" max="13" width="35.77734375" customWidth="1"/>
    <col min="14" max="17" width="7.33203125" customWidth="1"/>
    <col min="19" max="19" width="24" bestFit="1" customWidth="1"/>
    <col min="20" max="20" width="16.109375" customWidth="1"/>
    <col min="21" max="21" width="18.44140625" customWidth="1"/>
    <col min="22" max="22" width="18.21875" customWidth="1"/>
    <col min="23" max="23" width="17.21875" bestFit="1" customWidth="1"/>
    <col min="25" max="25" width="14.5546875" bestFit="1" customWidth="1"/>
    <col min="26" max="26" width="6.77734375" customWidth="1"/>
    <col min="27" max="27" width="7.44140625" customWidth="1"/>
    <col min="28" max="29" width="7.33203125" customWidth="1"/>
    <col min="30" max="30" width="9.21875" customWidth="1"/>
    <col min="32" max="32" width="11.5546875" bestFit="1" customWidth="1"/>
    <col min="33" max="36" width="17.44140625" bestFit="1" customWidth="1"/>
    <col min="37" max="37" width="18.21875" customWidth="1"/>
  </cols>
  <sheetData>
    <row r="1" spans="1:37" ht="15" customHeight="1" x14ac:dyDescent="0.3">
      <c r="B1" s="96"/>
    </row>
    <row r="2" spans="1:37" ht="15" customHeight="1" thickBot="1" x14ac:dyDescent="0.35">
      <c r="A2" s="121" t="s">
        <v>87</v>
      </c>
      <c r="B2" s="121"/>
      <c r="C2" s="121"/>
      <c r="D2" s="121"/>
      <c r="E2" s="121"/>
      <c r="G2" s="121" t="s">
        <v>88</v>
      </c>
      <c r="H2" s="121"/>
      <c r="I2" s="121"/>
      <c r="J2" s="121"/>
      <c r="K2" s="121"/>
    </row>
    <row r="3" spans="1:37" thickTop="1" x14ac:dyDescent="0.3">
      <c r="A3" s="57" t="s">
        <v>0</v>
      </c>
      <c r="B3" s="59">
        <v>2017</v>
      </c>
      <c r="C3" s="60">
        <v>2018</v>
      </c>
      <c r="D3" s="60">
        <v>2019</v>
      </c>
      <c r="E3" s="61">
        <v>2020</v>
      </c>
      <c r="G3" s="57" t="s">
        <v>0</v>
      </c>
      <c r="H3" s="59">
        <v>2017</v>
      </c>
      <c r="I3" s="60">
        <v>2018</v>
      </c>
      <c r="J3" s="60">
        <v>2019</v>
      </c>
      <c r="K3" s="61">
        <v>2020</v>
      </c>
      <c r="M3" s="75" t="s">
        <v>78</v>
      </c>
      <c r="N3" s="60">
        <v>2017</v>
      </c>
      <c r="O3" s="60">
        <v>2018</v>
      </c>
      <c r="P3" s="60">
        <v>2019</v>
      </c>
      <c r="Q3" s="61">
        <v>2020</v>
      </c>
      <c r="S3" s="75" t="s">
        <v>78</v>
      </c>
      <c r="T3" s="60">
        <v>2017</v>
      </c>
      <c r="U3" s="60">
        <v>2018</v>
      </c>
      <c r="V3" s="60">
        <v>2019</v>
      </c>
      <c r="W3" s="61">
        <v>2020</v>
      </c>
      <c r="Y3" s="83" t="s">
        <v>75</v>
      </c>
      <c r="Z3" s="60">
        <v>2017</v>
      </c>
      <c r="AA3" s="60">
        <v>2018</v>
      </c>
      <c r="AB3" s="60">
        <v>2019</v>
      </c>
      <c r="AC3" s="60">
        <v>2020</v>
      </c>
      <c r="AD3" s="61" t="s">
        <v>89</v>
      </c>
      <c r="AF3" s="71"/>
      <c r="AG3" s="97">
        <v>2017</v>
      </c>
      <c r="AH3" s="97">
        <v>2018</v>
      </c>
      <c r="AI3" s="97">
        <v>2019</v>
      </c>
      <c r="AJ3" s="97">
        <v>2020</v>
      </c>
      <c r="AK3" s="98" t="s">
        <v>89</v>
      </c>
    </row>
    <row r="4" spans="1:37" ht="14.4" x14ac:dyDescent="0.3">
      <c r="A4" s="13" t="s">
        <v>76</v>
      </c>
      <c r="B4" s="3">
        <v>9053</v>
      </c>
      <c r="C4" s="32">
        <v>9129</v>
      </c>
      <c r="D4" s="3">
        <v>10724</v>
      </c>
      <c r="E4" s="4">
        <v>23186</v>
      </c>
      <c r="G4" s="13" t="s">
        <v>76</v>
      </c>
      <c r="H4" s="67">
        <v>8271311</v>
      </c>
      <c r="I4" s="68">
        <v>12553082</v>
      </c>
      <c r="J4" s="67">
        <v>421169232</v>
      </c>
      <c r="K4" s="21">
        <v>70980763</v>
      </c>
      <c r="M4" s="58" t="s">
        <v>18</v>
      </c>
      <c r="N4" s="3">
        <v>25344</v>
      </c>
      <c r="O4" s="3">
        <v>26379</v>
      </c>
      <c r="P4" s="3">
        <v>114702</v>
      </c>
      <c r="Q4" s="4">
        <v>241342</v>
      </c>
      <c r="S4" s="58" t="s">
        <v>20</v>
      </c>
      <c r="T4" s="67">
        <v>676151185</v>
      </c>
      <c r="U4" s="67">
        <v>1297803489</v>
      </c>
      <c r="V4" s="77">
        <v>1776549688</v>
      </c>
      <c r="W4" s="21">
        <v>1866642107</v>
      </c>
      <c r="Y4" s="13" t="s">
        <v>50</v>
      </c>
      <c r="Z4" s="84">
        <v>140</v>
      </c>
      <c r="AA4" s="84">
        <v>289</v>
      </c>
      <c r="AB4" s="84">
        <v>688</v>
      </c>
      <c r="AC4" s="3">
        <v>868</v>
      </c>
      <c r="AD4" s="86">
        <f t="shared" ref="AD4:AD24" si="0">AVERAGE(Z4:AC4)</f>
        <v>496.25</v>
      </c>
      <c r="AF4" s="94" t="s">
        <v>93</v>
      </c>
      <c r="AG4" s="90">
        <v>308641</v>
      </c>
      <c r="AH4" s="32">
        <v>359174</v>
      </c>
      <c r="AI4" s="32">
        <v>366053</v>
      </c>
      <c r="AJ4" s="90">
        <v>622790</v>
      </c>
      <c r="AK4" s="91">
        <f t="shared" ref="AK4:AK6" si="1">AVERAGE(AG4:AJ4)</f>
        <v>414164.5</v>
      </c>
    </row>
    <row r="5" spans="1:37" ht="14.4" x14ac:dyDescent="0.3">
      <c r="A5" s="14" t="s">
        <v>1</v>
      </c>
      <c r="B5" s="5">
        <v>41132</v>
      </c>
      <c r="C5" s="35">
        <v>40924</v>
      </c>
      <c r="D5" s="5">
        <v>44496</v>
      </c>
      <c r="E5" s="6">
        <v>70791</v>
      </c>
      <c r="G5" s="14" t="s">
        <v>1</v>
      </c>
      <c r="H5" s="65">
        <v>67981630</v>
      </c>
      <c r="I5" s="66">
        <v>134485965</v>
      </c>
      <c r="J5" s="65">
        <v>174673470</v>
      </c>
      <c r="K5" s="22">
        <v>197402240</v>
      </c>
      <c r="M5" s="56" t="s">
        <v>10</v>
      </c>
      <c r="N5" s="5">
        <v>84079</v>
      </c>
      <c r="O5" s="5">
        <v>65116</v>
      </c>
      <c r="P5" s="5">
        <v>61832</v>
      </c>
      <c r="Q5" s="6">
        <v>108869</v>
      </c>
      <c r="S5" s="56" t="s">
        <v>22</v>
      </c>
      <c r="T5" s="65">
        <v>211382989</v>
      </c>
      <c r="U5" s="65">
        <v>362500761</v>
      </c>
      <c r="V5" s="76">
        <v>475014032</v>
      </c>
      <c r="W5" s="22">
        <v>600249821</v>
      </c>
      <c r="Y5" s="14" t="s">
        <v>69</v>
      </c>
      <c r="Z5" s="82">
        <v>304</v>
      </c>
      <c r="AA5" s="82">
        <v>330</v>
      </c>
      <c r="AB5" s="82">
        <v>346</v>
      </c>
      <c r="AC5" s="5">
        <v>885</v>
      </c>
      <c r="AD5" s="87">
        <f t="shared" si="0"/>
        <v>466.25</v>
      </c>
      <c r="AF5" s="95" t="s">
        <v>8</v>
      </c>
      <c r="AG5" s="92">
        <v>1426668409</v>
      </c>
      <c r="AH5" s="92">
        <v>2709160726</v>
      </c>
      <c r="AI5" s="92">
        <v>3633089225.5</v>
      </c>
      <c r="AJ5" s="92">
        <v>4169074294</v>
      </c>
      <c r="AK5" s="93">
        <f t="shared" si="1"/>
        <v>2984498163.625</v>
      </c>
    </row>
    <row r="6" spans="1:37" thickBot="1" x14ac:dyDescent="0.35">
      <c r="A6" s="13" t="s">
        <v>2</v>
      </c>
      <c r="B6" s="3">
        <v>45458</v>
      </c>
      <c r="C6" s="32">
        <v>46342</v>
      </c>
      <c r="D6" s="3">
        <v>52820</v>
      </c>
      <c r="E6" s="4">
        <v>88364</v>
      </c>
      <c r="G6" s="13" t="s">
        <v>2</v>
      </c>
      <c r="H6" s="67">
        <v>156287698</v>
      </c>
      <c r="I6" s="68">
        <v>305699977</v>
      </c>
      <c r="J6" s="67">
        <v>332208189</v>
      </c>
      <c r="K6" s="21">
        <v>492176845</v>
      </c>
      <c r="M6" s="58" t="s">
        <v>12</v>
      </c>
      <c r="N6" s="3">
        <v>14938</v>
      </c>
      <c r="O6" s="3">
        <v>51146</v>
      </c>
      <c r="P6" s="3">
        <v>43101</v>
      </c>
      <c r="Q6" s="4">
        <v>76741</v>
      </c>
      <c r="S6" s="58" t="s">
        <v>17</v>
      </c>
      <c r="T6" s="67">
        <v>96844144</v>
      </c>
      <c r="U6" s="67">
        <v>252955320</v>
      </c>
      <c r="V6" s="77">
        <v>222186195</v>
      </c>
      <c r="W6" s="21">
        <v>336469000</v>
      </c>
      <c r="Y6" s="13" t="s">
        <v>62</v>
      </c>
      <c r="Z6" s="84">
        <v>536</v>
      </c>
      <c r="AA6" s="84">
        <v>304</v>
      </c>
      <c r="AB6" s="84">
        <v>521</v>
      </c>
      <c r="AC6" s="3">
        <v>472</v>
      </c>
      <c r="AD6" s="86">
        <f t="shared" si="0"/>
        <v>458.25</v>
      </c>
      <c r="AF6" s="99" t="s">
        <v>94</v>
      </c>
      <c r="AG6" s="69">
        <f>AG5/AG4</f>
        <v>4622.4202520079962</v>
      </c>
      <c r="AH6" s="69">
        <f t="shared" ref="AH6:AJ6" si="2">AH5/AH4</f>
        <v>7542.7528885721131</v>
      </c>
      <c r="AI6" s="69">
        <f t="shared" si="2"/>
        <v>9925.0360617178394</v>
      </c>
      <c r="AJ6" s="69">
        <f t="shared" si="2"/>
        <v>6694.1895245588403</v>
      </c>
      <c r="AK6" s="70">
        <f t="shared" si="1"/>
        <v>7196.0996817141968</v>
      </c>
    </row>
    <row r="7" spans="1:37" thickTop="1" x14ac:dyDescent="0.3">
      <c r="A7" s="14" t="s">
        <v>3</v>
      </c>
      <c r="B7" s="5">
        <v>44878</v>
      </c>
      <c r="C7" s="35">
        <v>50545</v>
      </c>
      <c r="D7" s="5">
        <v>51864</v>
      </c>
      <c r="E7" s="6">
        <v>91568</v>
      </c>
      <c r="G7" s="14" t="s">
        <v>3</v>
      </c>
      <c r="H7" s="65">
        <v>244561364</v>
      </c>
      <c r="I7" s="66">
        <v>405612455</v>
      </c>
      <c r="J7" s="65">
        <v>529231267</v>
      </c>
      <c r="K7" s="22">
        <v>717161726</v>
      </c>
      <c r="M7" s="56" t="s">
        <v>14</v>
      </c>
      <c r="N7" s="5">
        <v>30904</v>
      </c>
      <c r="O7" s="5">
        <v>50642</v>
      </c>
      <c r="P7" s="5">
        <v>38218</v>
      </c>
      <c r="Q7" s="6">
        <v>45330</v>
      </c>
      <c r="S7" s="56" t="s">
        <v>10</v>
      </c>
      <c r="T7" s="65">
        <v>141110441</v>
      </c>
      <c r="U7" s="65">
        <v>183826809</v>
      </c>
      <c r="V7" s="76">
        <v>196563497</v>
      </c>
      <c r="W7" s="22">
        <v>265011249</v>
      </c>
      <c r="Y7" s="14" t="s">
        <v>85</v>
      </c>
      <c r="Z7" s="82">
        <v>146</v>
      </c>
      <c r="AA7" s="82">
        <v>207</v>
      </c>
      <c r="AB7" s="82">
        <v>448</v>
      </c>
      <c r="AC7" s="5">
        <v>467</v>
      </c>
      <c r="AD7" s="87">
        <f t="shared" si="0"/>
        <v>317</v>
      </c>
    </row>
    <row r="8" spans="1:37" thickBot="1" x14ac:dyDescent="0.35">
      <c r="A8" s="13" t="s">
        <v>4</v>
      </c>
      <c r="B8" s="3">
        <v>43764</v>
      </c>
      <c r="C8" s="32">
        <v>48642</v>
      </c>
      <c r="D8" s="3">
        <v>50608</v>
      </c>
      <c r="E8" s="4">
        <v>85967</v>
      </c>
      <c r="G8" s="13" t="s">
        <v>4</v>
      </c>
      <c r="H8" s="67">
        <v>275621946</v>
      </c>
      <c r="I8" s="68">
        <v>494926300</v>
      </c>
      <c r="J8" s="67">
        <v>589624844</v>
      </c>
      <c r="K8" s="21">
        <v>847948101</v>
      </c>
      <c r="M8" s="72" t="s">
        <v>27</v>
      </c>
      <c r="N8" s="73">
        <v>17636</v>
      </c>
      <c r="O8" s="73">
        <v>16128</v>
      </c>
      <c r="P8" s="73">
        <v>16053</v>
      </c>
      <c r="Q8" s="74">
        <v>43330</v>
      </c>
      <c r="S8" s="72" t="s">
        <v>27</v>
      </c>
      <c r="T8" s="78">
        <v>66815298</v>
      </c>
      <c r="U8" s="78">
        <v>100429691</v>
      </c>
      <c r="V8" s="79">
        <v>160305789</v>
      </c>
      <c r="W8" s="80">
        <v>219484699</v>
      </c>
      <c r="Y8" s="13" t="s">
        <v>68</v>
      </c>
      <c r="Z8" s="84">
        <v>132</v>
      </c>
      <c r="AA8" s="84">
        <v>157</v>
      </c>
      <c r="AB8" s="84">
        <v>326</v>
      </c>
      <c r="AC8" s="3">
        <v>630</v>
      </c>
      <c r="AD8" s="86">
        <f t="shared" si="0"/>
        <v>311.25</v>
      </c>
    </row>
    <row r="9" spans="1:37" thickTop="1" x14ac:dyDescent="0.3">
      <c r="A9" s="14" t="s">
        <v>77</v>
      </c>
      <c r="B9" s="5">
        <v>49523</v>
      </c>
      <c r="C9" s="35">
        <v>62085</v>
      </c>
      <c r="D9" s="5">
        <v>68013</v>
      </c>
      <c r="E9" s="6">
        <v>105301</v>
      </c>
      <c r="G9" s="14" t="s">
        <v>77</v>
      </c>
      <c r="H9" s="65">
        <v>342531972</v>
      </c>
      <c r="I9" s="66">
        <v>649227724</v>
      </c>
      <c r="J9" s="65">
        <v>835164766</v>
      </c>
      <c r="K9" s="22">
        <v>966062236</v>
      </c>
      <c r="Y9" s="14" t="s">
        <v>63</v>
      </c>
      <c r="Z9" s="82">
        <v>109</v>
      </c>
      <c r="AA9" s="82">
        <v>155</v>
      </c>
      <c r="AB9" s="82">
        <v>360</v>
      </c>
      <c r="AC9" s="5">
        <v>381</v>
      </c>
      <c r="AD9" s="87">
        <f t="shared" si="0"/>
        <v>251.25</v>
      </c>
    </row>
    <row r="10" spans="1:37" thickBot="1" x14ac:dyDescent="0.35">
      <c r="A10" s="62" t="s">
        <v>9</v>
      </c>
      <c r="B10" s="63">
        <f>SUM(B4:B9)</f>
        <v>233808</v>
      </c>
      <c r="C10" s="63">
        <f t="shared" ref="C10:E10" si="3">SUM(C4:C9)</f>
        <v>257667</v>
      </c>
      <c r="D10" s="63">
        <f t="shared" si="3"/>
        <v>278525</v>
      </c>
      <c r="E10" s="64">
        <f t="shared" si="3"/>
        <v>465177</v>
      </c>
      <c r="G10" s="62" t="s">
        <v>9</v>
      </c>
      <c r="H10" s="69">
        <f>SUM(H4:H9)</f>
        <v>1095255921</v>
      </c>
      <c r="I10" s="69">
        <f t="shared" ref="I10:K10" si="4">SUM(I4:I9)</f>
        <v>2002505503</v>
      </c>
      <c r="J10" s="69">
        <f t="shared" si="4"/>
        <v>2882071768</v>
      </c>
      <c r="K10" s="70">
        <f t="shared" si="4"/>
        <v>3291731911</v>
      </c>
      <c r="Y10" s="13" t="s">
        <v>65</v>
      </c>
      <c r="Z10" s="84">
        <v>71</v>
      </c>
      <c r="AA10" s="84">
        <v>87</v>
      </c>
      <c r="AB10" s="84">
        <v>381</v>
      </c>
      <c r="AC10" s="3">
        <v>270</v>
      </c>
      <c r="AD10" s="86">
        <f t="shared" si="0"/>
        <v>202.25</v>
      </c>
    </row>
    <row r="11" spans="1:37" thickTop="1" x14ac:dyDescent="0.3">
      <c r="Y11" s="14" t="s">
        <v>59</v>
      </c>
      <c r="Z11" s="82">
        <v>101</v>
      </c>
      <c r="AA11" s="82">
        <v>99</v>
      </c>
      <c r="AB11" s="82">
        <v>228</v>
      </c>
      <c r="AC11" s="5">
        <v>344</v>
      </c>
      <c r="AD11" s="87">
        <f t="shared" si="0"/>
        <v>193</v>
      </c>
    </row>
    <row r="12" spans="1:37" ht="14.4" x14ac:dyDescent="0.3">
      <c r="Y12" s="13" t="s">
        <v>71</v>
      </c>
      <c r="Z12" s="84">
        <v>169</v>
      </c>
      <c r="AA12" s="84">
        <v>139</v>
      </c>
      <c r="AB12" s="84">
        <v>146</v>
      </c>
      <c r="AC12" s="3">
        <v>165</v>
      </c>
      <c r="AD12" s="86">
        <f t="shared" si="0"/>
        <v>154.75</v>
      </c>
    </row>
    <row r="13" spans="1:37" ht="14.4" x14ac:dyDescent="0.3">
      <c r="Y13" s="14" t="s">
        <v>55</v>
      </c>
      <c r="Z13" s="82">
        <v>338</v>
      </c>
      <c r="AA13" s="82">
        <v>61</v>
      </c>
      <c r="AB13" s="82">
        <v>92</v>
      </c>
      <c r="AC13" s="5">
        <v>40</v>
      </c>
      <c r="AD13" s="87">
        <f t="shared" si="0"/>
        <v>132.75</v>
      </c>
    </row>
    <row r="14" spans="1:37" ht="14.4" x14ac:dyDescent="0.3">
      <c r="Y14" s="13" t="s">
        <v>66</v>
      </c>
      <c r="Z14" s="84">
        <v>6</v>
      </c>
      <c r="AA14" s="84">
        <v>15</v>
      </c>
      <c r="AB14" s="84">
        <v>17</v>
      </c>
      <c r="AC14" s="3">
        <v>335</v>
      </c>
      <c r="AD14" s="86">
        <f t="shared" si="0"/>
        <v>93.25</v>
      </c>
    </row>
    <row r="15" spans="1:37" ht="14.4" x14ac:dyDescent="0.3">
      <c r="Y15" s="14" t="s">
        <v>60</v>
      </c>
      <c r="Z15" s="82">
        <v>33</v>
      </c>
      <c r="AA15" s="82">
        <v>10</v>
      </c>
      <c r="AB15" s="82">
        <v>98</v>
      </c>
      <c r="AC15" s="5">
        <v>109</v>
      </c>
      <c r="AD15" s="87">
        <f t="shared" si="0"/>
        <v>62.5</v>
      </c>
    </row>
    <row r="16" spans="1:37" ht="14.4" x14ac:dyDescent="0.3">
      <c r="Y16" s="13" t="s">
        <v>67</v>
      </c>
      <c r="Z16" s="84">
        <v>35</v>
      </c>
      <c r="AA16" s="84">
        <v>54</v>
      </c>
      <c r="AB16" s="84">
        <v>66</v>
      </c>
      <c r="AC16" s="3">
        <v>67</v>
      </c>
      <c r="AD16" s="86">
        <f t="shared" si="0"/>
        <v>55.5</v>
      </c>
    </row>
    <row r="17" spans="25:30" ht="14.4" x14ac:dyDescent="0.3">
      <c r="Y17" s="14" t="s">
        <v>73</v>
      </c>
      <c r="Z17" s="82">
        <v>18</v>
      </c>
      <c r="AA17" s="82">
        <v>36</v>
      </c>
      <c r="AB17" s="82">
        <v>67</v>
      </c>
      <c r="AC17" s="5">
        <v>67</v>
      </c>
      <c r="AD17" s="87">
        <f t="shared" si="0"/>
        <v>47</v>
      </c>
    </row>
    <row r="18" spans="25:30" ht="14.4" x14ac:dyDescent="0.3">
      <c r="Y18" s="13" t="s">
        <v>70</v>
      </c>
      <c r="Z18" s="84">
        <v>20</v>
      </c>
      <c r="AA18" s="84">
        <v>14</v>
      </c>
      <c r="AB18" s="84">
        <v>33</v>
      </c>
      <c r="AC18" s="3">
        <v>44</v>
      </c>
      <c r="AD18" s="86">
        <f t="shared" si="0"/>
        <v>27.75</v>
      </c>
    </row>
    <row r="19" spans="25:30" ht="14.4" x14ac:dyDescent="0.3">
      <c r="Y19" s="14" t="s">
        <v>58</v>
      </c>
      <c r="Z19" s="82">
        <v>10</v>
      </c>
      <c r="AA19" s="82">
        <v>11</v>
      </c>
      <c r="AB19" s="82">
        <v>25</v>
      </c>
      <c r="AC19" s="5">
        <v>30</v>
      </c>
      <c r="AD19" s="87">
        <f t="shared" si="0"/>
        <v>19</v>
      </c>
    </row>
    <row r="20" spans="25:30" ht="14.4" x14ac:dyDescent="0.3">
      <c r="Y20" s="13" t="s">
        <v>56</v>
      </c>
      <c r="Z20" s="84">
        <v>18</v>
      </c>
      <c r="AA20" s="84">
        <v>17</v>
      </c>
      <c r="AB20" s="84">
        <v>20</v>
      </c>
      <c r="AC20" s="3">
        <v>19</v>
      </c>
      <c r="AD20" s="86">
        <f t="shared" si="0"/>
        <v>18.5</v>
      </c>
    </row>
    <row r="21" spans="25:30" ht="14.4" x14ac:dyDescent="0.3">
      <c r="Y21" s="14" t="s">
        <v>74</v>
      </c>
      <c r="Z21" s="82">
        <v>18</v>
      </c>
      <c r="AA21" s="82">
        <v>8</v>
      </c>
      <c r="AB21" s="82">
        <v>26</v>
      </c>
      <c r="AC21" s="5">
        <v>20</v>
      </c>
      <c r="AD21" s="87">
        <f t="shared" si="0"/>
        <v>18</v>
      </c>
    </row>
    <row r="22" spans="25:30" ht="14.4" x14ac:dyDescent="0.3">
      <c r="Y22" s="13" t="s">
        <v>72</v>
      </c>
      <c r="Z22" s="84">
        <v>12</v>
      </c>
      <c r="AA22" s="84">
        <v>16</v>
      </c>
      <c r="AB22" s="84">
        <v>15</v>
      </c>
      <c r="AC22" s="3">
        <v>28</v>
      </c>
      <c r="AD22" s="86">
        <f t="shared" si="0"/>
        <v>17.75</v>
      </c>
    </row>
    <row r="23" spans="25:30" ht="14.4" x14ac:dyDescent="0.3">
      <c r="Y23" s="14" t="s">
        <v>57</v>
      </c>
      <c r="Z23" s="82">
        <v>0</v>
      </c>
      <c r="AA23" s="82">
        <v>2</v>
      </c>
      <c r="AB23" s="82">
        <v>21</v>
      </c>
      <c r="AC23" s="5">
        <v>16</v>
      </c>
      <c r="AD23" s="87">
        <f t="shared" si="0"/>
        <v>9.75</v>
      </c>
    </row>
    <row r="24" spans="25:30" ht="14.4" x14ac:dyDescent="0.3">
      <c r="Y24" s="13" t="s">
        <v>64</v>
      </c>
      <c r="Z24" s="84">
        <v>0</v>
      </c>
      <c r="AA24" s="84">
        <v>2</v>
      </c>
      <c r="AB24" s="84">
        <v>26</v>
      </c>
      <c r="AC24" s="3">
        <v>1</v>
      </c>
      <c r="AD24" s="86">
        <f t="shared" si="0"/>
        <v>7.25</v>
      </c>
    </row>
    <row r="25" spans="25:30" thickBot="1" x14ac:dyDescent="0.35">
      <c r="Y25" s="62" t="s">
        <v>9</v>
      </c>
      <c r="Z25" s="85">
        <f t="shared" ref="Z25:AC25" si="5">SUM(Z4:Z24)</f>
        <v>2216</v>
      </c>
      <c r="AA25" s="85">
        <f t="shared" si="5"/>
        <v>2013</v>
      </c>
      <c r="AB25" s="85">
        <f t="shared" si="5"/>
        <v>3950</v>
      </c>
      <c r="AC25" s="85">
        <f t="shared" si="5"/>
        <v>5258</v>
      </c>
      <c r="AD25" s="88">
        <f t="shared" ref="AD25" si="6">AVERAGE(Z25:AC25)</f>
        <v>3359.25</v>
      </c>
    </row>
    <row r="26" spans="25:30" ht="15" customHeight="1" thickTop="1" x14ac:dyDescent="0.3">
      <c r="AD26" s="81"/>
    </row>
  </sheetData>
  <sortState xmlns:xlrd2="http://schemas.microsoft.com/office/spreadsheetml/2017/richdata2" ref="Y4:AD25">
    <sortCondition descending="1" ref="AD5:AD25"/>
  </sortState>
  <mergeCells count="2">
    <mergeCell ref="A2:E2"/>
    <mergeCell ref="G2:K2"/>
  </mergeCells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74579-43C5-4E41-AAC2-0773612C4995}">
  <dimension ref="B1:V52"/>
  <sheetViews>
    <sheetView topLeftCell="I37" workbookViewId="0">
      <selection activeCell="Q46" sqref="Q46:V52"/>
    </sheetView>
  </sheetViews>
  <sheetFormatPr defaultRowHeight="14.4" x14ac:dyDescent="0.3"/>
  <cols>
    <col min="2" max="2" width="30.6640625" customWidth="1"/>
    <col min="3" max="6" width="7.88671875" customWidth="1"/>
    <col min="9" max="9" width="30.6640625" bestFit="1" customWidth="1"/>
    <col min="10" max="10" width="16.21875" bestFit="1" customWidth="1"/>
    <col min="11" max="11" width="7.77734375" bestFit="1" customWidth="1"/>
    <col min="12" max="12" width="15.21875" bestFit="1" customWidth="1"/>
    <col min="13" max="13" width="13.77734375" bestFit="1" customWidth="1"/>
    <col min="14" max="15" width="12" bestFit="1" customWidth="1"/>
    <col min="17" max="17" width="17" bestFit="1" customWidth="1"/>
    <col min="18" max="18" width="16.21875" bestFit="1" customWidth="1"/>
    <col min="19" max="19" width="15.21875" bestFit="1" customWidth="1"/>
    <col min="20" max="20" width="16.21875" bestFit="1" customWidth="1"/>
  </cols>
  <sheetData>
    <row r="1" spans="2:13" x14ac:dyDescent="0.3">
      <c r="I1" t="s">
        <v>95</v>
      </c>
    </row>
    <row r="2" spans="2:13" ht="15" thickBot="1" x14ac:dyDescent="0.35"/>
    <row r="3" spans="2:13" ht="15" thickTop="1" x14ac:dyDescent="0.3">
      <c r="B3" s="101" t="s">
        <v>78</v>
      </c>
      <c r="C3" s="103">
        <v>2017</v>
      </c>
      <c r="D3" s="103">
        <v>2018</v>
      </c>
      <c r="E3" s="103">
        <v>2019</v>
      </c>
      <c r="F3" s="100">
        <v>2020</v>
      </c>
      <c r="I3" s="106" t="s">
        <v>96</v>
      </c>
      <c r="J3" s="106" t="s">
        <v>97</v>
      </c>
      <c r="K3" s="106" t="s">
        <v>98</v>
      </c>
      <c r="L3" s="106" t="s">
        <v>89</v>
      </c>
      <c r="M3" s="106" t="s">
        <v>99</v>
      </c>
    </row>
    <row r="4" spans="2:13" x14ac:dyDescent="0.3">
      <c r="B4" s="13" t="s">
        <v>25</v>
      </c>
      <c r="C4" s="3">
        <v>16368</v>
      </c>
      <c r="D4" s="3">
        <v>16362</v>
      </c>
      <c r="E4" s="3">
        <v>14607</v>
      </c>
      <c r="F4" s="4">
        <v>13020</v>
      </c>
      <c r="G4" s="109">
        <f t="shared" ref="G4:G37" si="0">SUM(C4:F4)</f>
        <v>60357</v>
      </c>
      <c r="H4" s="109"/>
      <c r="I4" s="104" t="s">
        <v>25</v>
      </c>
      <c r="J4" s="104">
        <v>4</v>
      </c>
      <c r="K4" s="107">
        <v>60357</v>
      </c>
      <c r="L4" s="107">
        <v>15089.25</v>
      </c>
      <c r="M4" s="107">
        <v>2589818.25</v>
      </c>
    </row>
    <row r="5" spans="2:13" x14ac:dyDescent="0.3">
      <c r="B5" s="14" t="s">
        <v>20</v>
      </c>
      <c r="C5" s="5">
        <v>15690</v>
      </c>
      <c r="D5" s="5">
        <v>20373</v>
      </c>
      <c r="E5" s="5">
        <v>23775</v>
      </c>
      <c r="F5" s="6">
        <v>19369</v>
      </c>
      <c r="G5" s="109">
        <f t="shared" si="0"/>
        <v>79207</v>
      </c>
      <c r="H5" s="109"/>
      <c r="I5" s="104" t="s">
        <v>20</v>
      </c>
      <c r="J5" s="104">
        <v>4</v>
      </c>
      <c r="K5" s="107">
        <v>79207</v>
      </c>
      <c r="L5" s="107">
        <v>19801.75</v>
      </c>
      <c r="M5" s="107">
        <v>11068934.25</v>
      </c>
    </row>
    <row r="6" spans="2:13" x14ac:dyDescent="0.3">
      <c r="B6" s="13" t="s">
        <v>34</v>
      </c>
      <c r="C6" s="3">
        <v>436</v>
      </c>
      <c r="D6" s="3">
        <v>493</v>
      </c>
      <c r="E6" s="3">
        <v>407</v>
      </c>
      <c r="F6" s="4">
        <v>659</v>
      </c>
      <c r="G6" s="109">
        <f t="shared" si="0"/>
        <v>1995</v>
      </c>
      <c r="H6" s="109"/>
      <c r="I6" s="104" t="s">
        <v>34</v>
      </c>
      <c r="J6" s="104">
        <v>4</v>
      </c>
      <c r="K6" s="107">
        <v>1995</v>
      </c>
      <c r="L6" s="107">
        <v>498.75</v>
      </c>
      <c r="M6" s="107">
        <v>12689.583333333334</v>
      </c>
    </row>
    <row r="7" spans="2:13" x14ac:dyDescent="0.3">
      <c r="B7" s="14" t="s">
        <v>32</v>
      </c>
      <c r="C7" s="5">
        <v>1057</v>
      </c>
      <c r="D7" s="5">
        <v>768</v>
      </c>
      <c r="E7" s="5">
        <v>908</v>
      </c>
      <c r="F7" s="6">
        <v>968</v>
      </c>
      <c r="G7" s="109">
        <f t="shared" si="0"/>
        <v>3701</v>
      </c>
      <c r="H7" s="109"/>
      <c r="I7" s="104" t="s">
        <v>32</v>
      </c>
      <c r="J7" s="104">
        <v>4</v>
      </c>
      <c r="K7" s="107">
        <v>3701</v>
      </c>
      <c r="L7" s="107">
        <v>925.25</v>
      </c>
      <c r="M7" s="107">
        <v>14736.916666666666</v>
      </c>
    </row>
    <row r="8" spans="2:13" x14ac:dyDescent="0.3">
      <c r="B8" s="13" t="s">
        <v>22</v>
      </c>
      <c r="C8" s="3">
        <v>15372</v>
      </c>
      <c r="D8" s="3">
        <v>18493</v>
      </c>
      <c r="E8" s="3">
        <v>19473</v>
      </c>
      <c r="F8" s="4">
        <v>23751</v>
      </c>
      <c r="G8" s="109">
        <f t="shared" si="0"/>
        <v>77089</v>
      </c>
      <c r="H8" s="109"/>
      <c r="I8" s="104" t="s">
        <v>22</v>
      </c>
      <c r="J8" s="104">
        <v>4</v>
      </c>
      <c r="K8" s="107">
        <v>77089</v>
      </c>
      <c r="L8" s="107">
        <v>19272.25</v>
      </c>
      <c r="M8" s="107">
        <v>11972894.25</v>
      </c>
    </row>
    <row r="9" spans="2:13" x14ac:dyDescent="0.3">
      <c r="B9" s="14" t="s">
        <v>21</v>
      </c>
      <c r="C9" s="5">
        <v>3785</v>
      </c>
      <c r="D9" s="5">
        <v>2480</v>
      </c>
      <c r="E9" s="5">
        <v>1795</v>
      </c>
      <c r="F9" s="6">
        <v>2794</v>
      </c>
      <c r="G9" s="109">
        <f t="shared" si="0"/>
        <v>10854</v>
      </c>
      <c r="H9" s="109"/>
      <c r="I9" s="104" t="s">
        <v>21</v>
      </c>
      <c r="J9" s="104">
        <v>4</v>
      </c>
      <c r="K9" s="107">
        <v>10854</v>
      </c>
      <c r="L9" s="107">
        <v>2713.5</v>
      </c>
      <c r="M9" s="107">
        <v>684252.33333333337</v>
      </c>
    </row>
    <row r="10" spans="2:13" x14ac:dyDescent="0.3">
      <c r="B10" s="13" t="s">
        <v>33</v>
      </c>
      <c r="C10" s="3">
        <v>15220</v>
      </c>
      <c r="D10" s="3">
        <v>15212</v>
      </c>
      <c r="E10" s="3">
        <v>14378</v>
      </c>
      <c r="F10" s="4">
        <v>17614</v>
      </c>
      <c r="G10" s="109">
        <f t="shared" si="0"/>
        <v>62424</v>
      </c>
      <c r="H10" s="109"/>
      <c r="I10" s="104" t="s">
        <v>33</v>
      </c>
      <c r="J10" s="104">
        <v>4</v>
      </c>
      <c r="K10" s="107">
        <v>62424</v>
      </c>
      <c r="L10" s="107">
        <v>15606</v>
      </c>
      <c r="M10" s="107">
        <v>1948093.3333333333</v>
      </c>
    </row>
    <row r="11" spans="2:13" x14ac:dyDescent="0.3">
      <c r="B11" s="14" t="s">
        <v>28</v>
      </c>
      <c r="C11" s="5">
        <v>1300</v>
      </c>
      <c r="D11" s="5">
        <v>1394</v>
      </c>
      <c r="E11" s="5">
        <v>1312</v>
      </c>
      <c r="F11" s="6">
        <v>3202</v>
      </c>
      <c r="G11" s="109">
        <f t="shared" si="0"/>
        <v>7208</v>
      </c>
      <c r="H11" s="109"/>
      <c r="I11" s="104" t="s">
        <v>28</v>
      </c>
      <c r="J11" s="104">
        <v>4</v>
      </c>
      <c r="K11" s="107">
        <v>7208</v>
      </c>
      <c r="L11" s="107">
        <v>1802</v>
      </c>
      <c r="M11" s="107">
        <v>872856</v>
      </c>
    </row>
    <row r="12" spans="2:13" x14ac:dyDescent="0.3">
      <c r="B12" s="13" t="s">
        <v>24</v>
      </c>
      <c r="C12" s="3">
        <v>1201</v>
      </c>
      <c r="D12" s="3">
        <v>1799</v>
      </c>
      <c r="E12" s="3">
        <v>1353</v>
      </c>
      <c r="F12" s="4">
        <v>2018</v>
      </c>
      <c r="G12" s="109">
        <f t="shared" si="0"/>
        <v>6371</v>
      </c>
      <c r="H12" s="109"/>
      <c r="I12" s="104" t="s">
        <v>24</v>
      </c>
      <c r="J12" s="104">
        <v>4</v>
      </c>
      <c r="K12" s="107">
        <v>6371</v>
      </c>
      <c r="L12" s="107">
        <v>1592.75</v>
      </c>
      <c r="M12" s="107">
        <v>144774.91666666666</v>
      </c>
    </row>
    <row r="13" spans="2:13" x14ac:dyDescent="0.3">
      <c r="B13" s="14" t="s">
        <v>35</v>
      </c>
      <c r="C13" s="5">
        <v>15784</v>
      </c>
      <c r="D13" s="5">
        <v>14979</v>
      </c>
      <c r="E13" s="5">
        <v>14493</v>
      </c>
      <c r="F13" s="6">
        <v>16879</v>
      </c>
      <c r="G13" s="109">
        <f t="shared" si="0"/>
        <v>62135</v>
      </c>
      <c r="H13" s="109"/>
      <c r="I13" s="104" t="s">
        <v>35</v>
      </c>
      <c r="J13" s="104">
        <v>4</v>
      </c>
      <c r="K13" s="107">
        <v>62135</v>
      </c>
      <c r="L13" s="107">
        <v>15533.75</v>
      </c>
      <c r="M13" s="107">
        <v>1087743.5833333333</v>
      </c>
    </row>
    <row r="14" spans="2:13" x14ac:dyDescent="0.3">
      <c r="B14" s="13" t="s">
        <v>12</v>
      </c>
      <c r="C14" s="3">
        <v>14938</v>
      </c>
      <c r="D14" s="3">
        <v>51146</v>
      </c>
      <c r="E14" s="3">
        <v>43101</v>
      </c>
      <c r="F14" s="4">
        <v>76741</v>
      </c>
      <c r="G14" s="109">
        <f t="shared" si="0"/>
        <v>185926</v>
      </c>
      <c r="H14" s="109"/>
      <c r="I14" s="104" t="s">
        <v>12</v>
      </c>
      <c r="J14" s="104">
        <v>4</v>
      </c>
      <c r="K14" s="107">
        <v>185926</v>
      </c>
      <c r="L14" s="107">
        <v>46481.5</v>
      </c>
      <c r="M14" s="107">
        <v>647938357.66666663</v>
      </c>
    </row>
    <row r="15" spans="2:13" x14ac:dyDescent="0.3">
      <c r="B15" s="14" t="s">
        <v>38</v>
      </c>
      <c r="C15" s="5">
        <v>203</v>
      </c>
      <c r="D15" s="5">
        <v>181</v>
      </c>
      <c r="E15" s="5">
        <v>262</v>
      </c>
      <c r="F15" s="6">
        <v>391</v>
      </c>
      <c r="G15" s="109">
        <f t="shared" si="0"/>
        <v>1037</v>
      </c>
      <c r="H15" s="109"/>
      <c r="I15" s="104" t="s">
        <v>38</v>
      </c>
      <c r="J15" s="104">
        <v>4</v>
      </c>
      <c r="K15" s="107">
        <v>1037</v>
      </c>
      <c r="L15" s="107">
        <v>259.25</v>
      </c>
      <c r="M15" s="107">
        <v>8884.25</v>
      </c>
    </row>
    <row r="16" spans="2:13" x14ac:dyDescent="0.3">
      <c r="B16" s="13" t="s">
        <v>41</v>
      </c>
      <c r="C16" s="3">
        <v>9149</v>
      </c>
      <c r="D16" s="3">
        <v>10978</v>
      </c>
      <c r="E16" s="3">
        <v>13873</v>
      </c>
      <c r="F16" s="4">
        <v>12827</v>
      </c>
      <c r="G16" s="109">
        <f t="shared" si="0"/>
        <v>46827</v>
      </c>
      <c r="H16" s="109"/>
      <c r="I16" s="104" t="s">
        <v>41</v>
      </c>
      <c r="J16" s="104">
        <v>4</v>
      </c>
      <c r="K16" s="107">
        <v>46827</v>
      </c>
      <c r="L16" s="107">
        <v>11706.75</v>
      </c>
      <c r="M16" s="107">
        <v>4340253.583333333</v>
      </c>
    </row>
    <row r="17" spans="2:13" x14ac:dyDescent="0.3">
      <c r="B17" s="14" t="s">
        <v>42</v>
      </c>
      <c r="C17" s="5">
        <v>158</v>
      </c>
      <c r="D17" s="5">
        <v>77</v>
      </c>
      <c r="E17" s="5">
        <v>39</v>
      </c>
      <c r="F17" s="6">
        <v>52</v>
      </c>
      <c r="G17" s="109">
        <f t="shared" si="0"/>
        <v>326</v>
      </c>
      <c r="H17" s="109"/>
      <c r="I17" s="104" t="s">
        <v>42</v>
      </c>
      <c r="J17" s="104">
        <v>4</v>
      </c>
      <c r="K17" s="107">
        <v>326</v>
      </c>
      <c r="L17" s="107">
        <v>81.5</v>
      </c>
      <c r="M17" s="107">
        <v>2849.6666666666665</v>
      </c>
    </row>
    <row r="18" spans="2:13" x14ac:dyDescent="0.3">
      <c r="B18" s="13" t="s">
        <v>23</v>
      </c>
      <c r="C18" s="3">
        <v>16194</v>
      </c>
      <c r="D18" s="3">
        <v>18415</v>
      </c>
      <c r="E18" s="3">
        <v>15502</v>
      </c>
      <c r="F18" s="4">
        <v>20604</v>
      </c>
      <c r="G18" s="109">
        <f t="shared" si="0"/>
        <v>70715</v>
      </c>
      <c r="H18" s="109"/>
      <c r="I18" s="104" t="s">
        <v>23</v>
      </c>
      <c r="J18" s="104">
        <v>4</v>
      </c>
      <c r="K18" s="107">
        <v>70715</v>
      </c>
      <c r="L18" s="107">
        <v>17678.75</v>
      </c>
      <c r="M18" s="107">
        <v>5347291.583333333</v>
      </c>
    </row>
    <row r="19" spans="2:13" x14ac:dyDescent="0.3">
      <c r="B19" s="14" t="s">
        <v>36</v>
      </c>
      <c r="C19" s="5">
        <v>406</v>
      </c>
      <c r="D19" s="5">
        <v>337</v>
      </c>
      <c r="E19" s="5">
        <v>657</v>
      </c>
      <c r="F19" s="6">
        <v>1383</v>
      </c>
      <c r="G19" s="109">
        <f t="shared" si="0"/>
        <v>2783</v>
      </c>
      <c r="H19" s="109"/>
      <c r="I19" s="104" t="s">
        <v>36</v>
      </c>
      <c r="J19" s="104">
        <v>4</v>
      </c>
      <c r="K19" s="107">
        <v>2783</v>
      </c>
      <c r="L19" s="107">
        <v>695.75</v>
      </c>
      <c r="M19" s="107">
        <v>228823.58333333334</v>
      </c>
    </row>
    <row r="20" spans="2:13" x14ac:dyDescent="0.3">
      <c r="B20" s="13" t="s">
        <v>27</v>
      </c>
      <c r="C20" s="3">
        <v>17636</v>
      </c>
      <c r="D20" s="3">
        <v>16128</v>
      </c>
      <c r="E20" s="3">
        <v>16053</v>
      </c>
      <c r="F20" s="4">
        <v>43330</v>
      </c>
      <c r="G20" s="109">
        <f t="shared" si="0"/>
        <v>93147</v>
      </c>
      <c r="H20" s="109"/>
      <c r="I20" s="104" t="s">
        <v>27</v>
      </c>
      <c r="J20" s="104">
        <v>4</v>
      </c>
      <c r="K20" s="107">
        <v>93147</v>
      </c>
      <c r="L20" s="107">
        <v>23286.75</v>
      </c>
      <c r="M20" s="107">
        <v>179079228.91666666</v>
      </c>
    </row>
    <row r="21" spans="2:13" x14ac:dyDescent="0.3">
      <c r="B21" s="14" t="s">
        <v>17</v>
      </c>
      <c r="C21" s="5">
        <v>3089</v>
      </c>
      <c r="D21" s="5">
        <v>3693</v>
      </c>
      <c r="E21" s="5">
        <v>3999</v>
      </c>
      <c r="F21" s="6">
        <v>8788</v>
      </c>
      <c r="G21" s="109">
        <f t="shared" si="0"/>
        <v>19569</v>
      </c>
      <c r="H21" s="109"/>
      <c r="I21" s="104" t="s">
        <v>17</v>
      </c>
      <c r="J21" s="104">
        <v>4</v>
      </c>
      <c r="K21" s="107">
        <v>19569</v>
      </c>
      <c r="L21" s="107">
        <v>4892.25</v>
      </c>
      <c r="M21" s="107">
        <v>6888224.916666667</v>
      </c>
    </row>
    <row r="22" spans="2:13" x14ac:dyDescent="0.3">
      <c r="B22" s="13" t="s">
        <v>49</v>
      </c>
      <c r="C22" s="3">
        <v>2644</v>
      </c>
      <c r="D22" s="3">
        <v>2249</v>
      </c>
      <c r="E22" s="3">
        <v>3892</v>
      </c>
      <c r="F22" s="4">
        <v>4213</v>
      </c>
      <c r="G22" s="109">
        <f t="shared" si="0"/>
        <v>12998</v>
      </c>
      <c r="H22" s="109"/>
      <c r="I22" s="104" t="s">
        <v>49</v>
      </c>
      <c r="J22" s="104">
        <v>4</v>
      </c>
      <c r="K22" s="107">
        <v>12998</v>
      </c>
      <c r="L22" s="107">
        <v>3249.5</v>
      </c>
      <c r="M22" s="107">
        <v>902923</v>
      </c>
    </row>
    <row r="23" spans="2:13" x14ac:dyDescent="0.3">
      <c r="B23" s="14" t="s">
        <v>82</v>
      </c>
      <c r="C23" s="5">
        <v>3012</v>
      </c>
      <c r="D23" s="5">
        <v>7146</v>
      </c>
      <c r="E23" s="5">
        <v>7767</v>
      </c>
      <c r="F23" s="6">
        <v>8501</v>
      </c>
      <c r="G23" s="109">
        <f t="shared" si="0"/>
        <v>26426</v>
      </c>
      <c r="H23" s="109"/>
      <c r="I23" s="104" t="s">
        <v>82</v>
      </c>
      <c r="J23" s="104">
        <v>4</v>
      </c>
      <c r="K23" s="107">
        <v>26426</v>
      </c>
      <c r="L23" s="107">
        <v>6606.5</v>
      </c>
      <c r="M23" s="107">
        <v>6049127</v>
      </c>
    </row>
    <row r="24" spans="2:13" x14ac:dyDescent="0.3">
      <c r="B24" s="13" t="s">
        <v>19</v>
      </c>
      <c r="C24" s="3">
        <v>3089</v>
      </c>
      <c r="D24" s="3">
        <v>2811</v>
      </c>
      <c r="E24" s="3">
        <v>2373</v>
      </c>
      <c r="F24" s="4">
        <v>1423</v>
      </c>
      <c r="G24" s="109">
        <f t="shared" si="0"/>
        <v>9696</v>
      </c>
      <c r="H24" s="109"/>
      <c r="I24" s="104" t="s">
        <v>19</v>
      </c>
      <c r="J24" s="104">
        <v>4</v>
      </c>
      <c r="K24" s="107">
        <v>9696</v>
      </c>
      <c r="L24" s="107">
        <v>2424</v>
      </c>
      <c r="M24" s="107">
        <v>532198.66666666663</v>
      </c>
    </row>
    <row r="25" spans="2:13" x14ac:dyDescent="0.3">
      <c r="B25" s="14" t="s">
        <v>15</v>
      </c>
      <c r="C25" s="5">
        <v>5437</v>
      </c>
      <c r="D25" s="5">
        <v>5959</v>
      </c>
      <c r="E25" s="5">
        <v>5975</v>
      </c>
      <c r="F25" s="6">
        <v>24276</v>
      </c>
      <c r="G25" s="109">
        <f t="shared" si="0"/>
        <v>41647</v>
      </c>
      <c r="H25" s="109"/>
      <c r="I25" s="104" t="s">
        <v>15</v>
      </c>
      <c r="J25" s="104">
        <v>4</v>
      </c>
      <c r="K25" s="107">
        <v>41647</v>
      </c>
      <c r="L25" s="107">
        <v>10411.75</v>
      </c>
      <c r="M25" s="107">
        <v>85492432.916666672</v>
      </c>
    </row>
    <row r="26" spans="2:13" x14ac:dyDescent="0.3">
      <c r="B26" s="13" t="s">
        <v>16</v>
      </c>
      <c r="C26" s="3">
        <v>20241</v>
      </c>
      <c r="D26" s="3">
        <v>36936</v>
      </c>
      <c r="E26" s="3">
        <v>0</v>
      </c>
      <c r="F26" s="4">
        <v>0</v>
      </c>
      <c r="G26" s="109">
        <f t="shared" si="0"/>
        <v>57177</v>
      </c>
      <c r="H26" s="109"/>
      <c r="I26" s="104" t="s">
        <v>16</v>
      </c>
      <c r="J26" s="104">
        <v>4</v>
      </c>
      <c r="K26" s="107">
        <v>57177</v>
      </c>
      <c r="L26" s="107">
        <v>14294.25</v>
      </c>
      <c r="M26" s="107">
        <v>318887948.25</v>
      </c>
    </row>
    <row r="27" spans="2:13" x14ac:dyDescent="0.3">
      <c r="B27" s="14" t="s">
        <v>10</v>
      </c>
      <c r="C27" s="5">
        <v>84079</v>
      </c>
      <c r="D27" s="5">
        <v>65116</v>
      </c>
      <c r="E27" s="5">
        <v>61832</v>
      </c>
      <c r="F27" s="6">
        <v>108869</v>
      </c>
      <c r="G27" s="109">
        <f t="shared" si="0"/>
        <v>319896</v>
      </c>
      <c r="H27" s="109"/>
      <c r="I27" s="104" t="s">
        <v>10</v>
      </c>
      <c r="J27" s="104">
        <v>4</v>
      </c>
      <c r="K27" s="107">
        <v>319896</v>
      </c>
      <c r="L27" s="107">
        <v>79974</v>
      </c>
      <c r="M27" s="107">
        <v>467221459.33333331</v>
      </c>
    </row>
    <row r="28" spans="2:13" x14ac:dyDescent="0.3">
      <c r="B28" s="13" t="s">
        <v>11</v>
      </c>
      <c r="C28" s="3">
        <v>14023</v>
      </c>
      <c r="D28" s="3">
        <v>10826</v>
      </c>
      <c r="E28" s="3">
        <v>10842</v>
      </c>
      <c r="F28" s="4">
        <v>10372</v>
      </c>
      <c r="G28" s="109">
        <f t="shared" si="0"/>
        <v>46063</v>
      </c>
      <c r="H28" s="109"/>
      <c r="I28" s="104" t="s">
        <v>11</v>
      </c>
      <c r="J28" s="104">
        <v>4</v>
      </c>
      <c r="K28" s="107">
        <v>46063</v>
      </c>
      <c r="L28" s="107">
        <v>11515.75</v>
      </c>
      <c r="M28" s="107">
        <v>2841386.9166666665</v>
      </c>
    </row>
    <row r="29" spans="2:13" x14ac:dyDescent="0.3">
      <c r="B29" s="14" t="s">
        <v>31</v>
      </c>
      <c r="C29" s="5">
        <v>23135</v>
      </c>
      <c r="D29" s="5">
        <v>15512</v>
      </c>
      <c r="E29" s="5">
        <v>15395</v>
      </c>
      <c r="F29" s="6">
        <v>10988</v>
      </c>
      <c r="G29" s="109">
        <f t="shared" si="0"/>
        <v>65030</v>
      </c>
      <c r="H29" s="109"/>
      <c r="I29" s="104" t="s">
        <v>31</v>
      </c>
      <c r="J29" s="104">
        <v>4</v>
      </c>
      <c r="K29" s="107">
        <v>65030</v>
      </c>
      <c r="L29" s="107">
        <v>16257.5</v>
      </c>
      <c r="M29" s="107">
        <v>25455771</v>
      </c>
    </row>
    <row r="30" spans="2:13" x14ac:dyDescent="0.3">
      <c r="B30" s="13" t="s">
        <v>14</v>
      </c>
      <c r="C30" s="3">
        <v>30904</v>
      </c>
      <c r="D30" s="3">
        <v>50642</v>
      </c>
      <c r="E30" s="3">
        <v>38218</v>
      </c>
      <c r="F30" s="4">
        <v>45330</v>
      </c>
      <c r="G30" s="109">
        <f t="shared" si="0"/>
        <v>165094</v>
      </c>
      <c r="H30" s="109"/>
      <c r="I30" s="104" t="s">
        <v>14</v>
      </c>
      <c r="J30" s="104">
        <v>4</v>
      </c>
      <c r="K30" s="107">
        <v>165094</v>
      </c>
      <c r="L30" s="107">
        <v>41273.5</v>
      </c>
      <c r="M30" s="107">
        <v>73695531.666666672</v>
      </c>
    </row>
    <row r="31" spans="2:13" x14ac:dyDescent="0.3">
      <c r="B31" s="14" t="s">
        <v>18</v>
      </c>
      <c r="C31" s="5">
        <v>25344</v>
      </c>
      <c r="D31" s="5">
        <v>26379</v>
      </c>
      <c r="E31" s="5">
        <v>114702</v>
      </c>
      <c r="F31" s="6">
        <v>241342</v>
      </c>
      <c r="G31" s="109">
        <f t="shared" si="0"/>
        <v>407767</v>
      </c>
      <c r="H31" s="109"/>
      <c r="I31" s="104" t="s">
        <v>18</v>
      </c>
      <c r="J31" s="104">
        <v>4</v>
      </c>
      <c r="K31" s="107">
        <v>407767</v>
      </c>
      <c r="L31" s="107">
        <v>101941.75</v>
      </c>
      <c r="M31" s="107">
        <v>10390732724.25</v>
      </c>
    </row>
    <row r="32" spans="2:13" x14ac:dyDescent="0.3">
      <c r="B32" s="13" t="s">
        <v>26</v>
      </c>
      <c r="C32" s="3">
        <v>1783</v>
      </c>
      <c r="D32" s="3">
        <v>1493</v>
      </c>
      <c r="E32" s="3">
        <v>2047</v>
      </c>
      <c r="F32" s="4">
        <v>2474</v>
      </c>
      <c r="G32" s="109">
        <f t="shared" si="0"/>
        <v>7797</v>
      </c>
      <c r="H32" s="109"/>
      <c r="I32" s="104" t="s">
        <v>26</v>
      </c>
      <c r="J32" s="104">
        <v>4</v>
      </c>
      <c r="K32" s="107">
        <v>7797</v>
      </c>
      <c r="L32" s="107">
        <v>1949.25</v>
      </c>
      <c r="M32" s="107">
        <v>173573.58333333334</v>
      </c>
    </row>
    <row r="33" spans="2:22" x14ac:dyDescent="0.3">
      <c r="B33" s="14" t="s">
        <v>39</v>
      </c>
      <c r="C33" s="5">
        <v>9645</v>
      </c>
      <c r="D33" s="5">
        <v>11300</v>
      </c>
      <c r="E33" s="5">
        <v>11677</v>
      </c>
      <c r="F33" s="6">
        <v>13638</v>
      </c>
      <c r="G33" s="109">
        <f t="shared" si="0"/>
        <v>46260</v>
      </c>
      <c r="H33" s="109"/>
      <c r="I33" s="104" t="s">
        <v>39</v>
      </c>
      <c r="J33" s="104">
        <v>4</v>
      </c>
      <c r="K33" s="107">
        <v>46260</v>
      </c>
      <c r="L33" s="107">
        <v>11565</v>
      </c>
      <c r="M33" s="107">
        <v>2688832.6666666665</v>
      </c>
    </row>
    <row r="34" spans="2:22" x14ac:dyDescent="0.3">
      <c r="B34" s="13" t="s">
        <v>30</v>
      </c>
      <c r="C34" s="3">
        <v>1025</v>
      </c>
      <c r="D34" s="3">
        <v>907</v>
      </c>
      <c r="E34" s="3">
        <v>929</v>
      </c>
      <c r="F34" s="4">
        <v>883</v>
      </c>
      <c r="G34" s="109">
        <f t="shared" si="0"/>
        <v>3744</v>
      </c>
      <c r="H34" s="109"/>
      <c r="I34" s="104" t="s">
        <v>30</v>
      </c>
      <c r="J34" s="104">
        <v>4</v>
      </c>
      <c r="K34" s="107">
        <v>3744</v>
      </c>
      <c r="L34" s="107">
        <v>936</v>
      </c>
      <c r="M34" s="107">
        <v>3873.3333333333335</v>
      </c>
    </row>
    <row r="35" spans="2:22" x14ac:dyDescent="0.3">
      <c r="B35" s="14" t="s">
        <v>29</v>
      </c>
      <c r="C35" s="5">
        <v>0</v>
      </c>
      <c r="D35" s="5">
        <v>15569</v>
      </c>
      <c r="E35" s="5">
        <v>25789</v>
      </c>
      <c r="F35" s="6">
        <v>28218</v>
      </c>
      <c r="G35" s="109">
        <f t="shared" si="0"/>
        <v>69576</v>
      </c>
      <c r="H35" s="109"/>
      <c r="I35" s="104" t="s">
        <v>29</v>
      </c>
      <c r="J35" s="104">
        <v>4</v>
      </c>
      <c r="K35" s="107">
        <v>69576</v>
      </c>
      <c r="L35" s="107">
        <v>17394</v>
      </c>
      <c r="M35" s="107">
        <v>164505620.66666666</v>
      </c>
    </row>
    <row r="36" spans="2:22" x14ac:dyDescent="0.3">
      <c r="B36" s="13" t="s">
        <v>37</v>
      </c>
      <c r="C36" s="3">
        <v>10949</v>
      </c>
      <c r="D36" s="3">
        <v>14408</v>
      </c>
      <c r="E36" s="3">
        <v>13633</v>
      </c>
      <c r="F36" s="4">
        <v>15421</v>
      </c>
      <c r="G36" s="109">
        <f t="shared" si="0"/>
        <v>54411</v>
      </c>
      <c r="H36" s="109"/>
      <c r="I36" s="104" t="s">
        <v>37</v>
      </c>
      <c r="J36" s="104">
        <v>4</v>
      </c>
      <c r="K36" s="107">
        <v>54411</v>
      </c>
      <c r="L36" s="107">
        <v>13602.75</v>
      </c>
      <c r="M36" s="107">
        <v>3665921.5833333335</v>
      </c>
    </row>
    <row r="37" spans="2:22" x14ac:dyDescent="0.3">
      <c r="B37" s="14" t="s">
        <v>40</v>
      </c>
      <c r="C37" s="5">
        <v>177</v>
      </c>
      <c r="D37" s="5">
        <v>120</v>
      </c>
      <c r="E37" s="5">
        <v>61</v>
      </c>
      <c r="F37" s="6">
        <v>65</v>
      </c>
      <c r="G37" s="109">
        <f t="shared" si="0"/>
        <v>423</v>
      </c>
      <c r="H37" s="109"/>
      <c r="I37" s="104" t="s">
        <v>40</v>
      </c>
      <c r="J37" s="104">
        <v>4</v>
      </c>
      <c r="K37" s="107">
        <v>423</v>
      </c>
      <c r="L37" s="107">
        <v>105.75</v>
      </c>
      <c r="M37" s="107">
        <v>2980.9166666666665</v>
      </c>
    </row>
    <row r="38" spans="2:22" ht="15" thickBot="1" x14ac:dyDescent="0.35">
      <c r="B38" s="102" t="s">
        <v>9</v>
      </c>
      <c r="C38" s="23">
        <f>SUM(C4:C37)</f>
        <v>383473</v>
      </c>
      <c r="D38" s="23">
        <f>SUM(D4:D37)</f>
        <v>460681</v>
      </c>
      <c r="E38" s="23">
        <v>501119</v>
      </c>
      <c r="F38" s="28">
        <f>SUM(F4:F37)</f>
        <v>780403</v>
      </c>
      <c r="I38" s="104"/>
      <c r="J38" s="104"/>
      <c r="K38" s="107"/>
      <c r="L38" s="107"/>
      <c r="M38" s="107"/>
    </row>
    <row r="39" spans="2:22" ht="15" thickTop="1" x14ac:dyDescent="0.3">
      <c r="I39" s="104">
        <v>2017</v>
      </c>
      <c r="J39" s="104">
        <v>34</v>
      </c>
      <c r="K39" s="107">
        <v>383473</v>
      </c>
      <c r="L39" s="107">
        <v>11278.617647058823</v>
      </c>
      <c r="M39" s="107">
        <v>239252811.03119427</v>
      </c>
    </row>
    <row r="40" spans="2:22" x14ac:dyDescent="0.3">
      <c r="I40" s="104">
        <v>2018</v>
      </c>
      <c r="J40" s="104">
        <v>34</v>
      </c>
      <c r="K40" s="107">
        <v>460681</v>
      </c>
      <c r="L40" s="107">
        <v>13549.441176470587</v>
      </c>
      <c r="M40" s="107">
        <v>257669792.19340464</v>
      </c>
    </row>
    <row r="41" spans="2:22" x14ac:dyDescent="0.3">
      <c r="I41" s="104">
        <v>2019</v>
      </c>
      <c r="J41" s="104">
        <v>34</v>
      </c>
      <c r="K41" s="107">
        <v>501119</v>
      </c>
      <c r="L41" s="107">
        <v>14738.794117647059</v>
      </c>
      <c r="M41" s="107">
        <v>505005568.89572191</v>
      </c>
    </row>
    <row r="42" spans="2:22" ht="15" thickBot="1" x14ac:dyDescent="0.35">
      <c r="I42" s="105">
        <v>2020</v>
      </c>
      <c r="J42" s="105">
        <v>34</v>
      </c>
      <c r="K42" s="108">
        <v>780403</v>
      </c>
      <c r="L42" s="108">
        <v>22953.029411764706</v>
      </c>
      <c r="M42" s="108">
        <v>2016355376.5748663</v>
      </c>
    </row>
    <row r="45" spans="2:22" ht="15" thickBot="1" x14ac:dyDescent="0.35">
      <c r="I45" t="s">
        <v>100</v>
      </c>
    </row>
    <row r="46" spans="2:22" x14ac:dyDescent="0.3">
      <c r="I46" s="106" t="s">
        <v>101</v>
      </c>
      <c r="J46" s="106" t="s">
        <v>102</v>
      </c>
      <c r="K46" s="106" t="s">
        <v>103</v>
      </c>
      <c r="L46" s="106" t="s">
        <v>104</v>
      </c>
      <c r="M46" s="106" t="s">
        <v>105</v>
      </c>
      <c r="N46" s="106" t="s">
        <v>106</v>
      </c>
      <c r="O46" s="106" t="s">
        <v>107</v>
      </c>
      <c r="Q46" s="106" t="s">
        <v>101</v>
      </c>
      <c r="R46" s="134" t="s">
        <v>108</v>
      </c>
      <c r="S46" s="134" t="s">
        <v>109</v>
      </c>
      <c r="T46" s="134" t="s">
        <v>110</v>
      </c>
      <c r="U46" s="134"/>
      <c r="V46" s="134" t="s">
        <v>9</v>
      </c>
    </row>
    <row r="47" spans="2:22" x14ac:dyDescent="0.3">
      <c r="I47" s="104" t="s">
        <v>108</v>
      </c>
      <c r="J47" s="110">
        <v>64993372943.882339</v>
      </c>
      <c r="K47" s="107">
        <v>33</v>
      </c>
      <c r="L47" s="110">
        <v>1969496149.8146164</v>
      </c>
      <c r="M47" s="104">
        <v>5.6336379095995097</v>
      </c>
      <c r="N47" s="104">
        <v>1.1142563714036176E-11</v>
      </c>
      <c r="O47" s="104">
        <v>1.553940150986189</v>
      </c>
      <c r="Q47" s="132" t="s">
        <v>102</v>
      </c>
      <c r="R47" s="110">
        <v>64993372943.882339</v>
      </c>
      <c r="S47" s="110">
        <v>2641264876.9411469</v>
      </c>
      <c r="T47" s="110">
        <v>34609984163.058853</v>
      </c>
      <c r="U47" s="104"/>
      <c r="V47" s="104">
        <v>102244621983.88234</v>
      </c>
    </row>
    <row r="48" spans="2:22" x14ac:dyDescent="0.3">
      <c r="I48" s="104" t="s">
        <v>109</v>
      </c>
      <c r="J48" s="110">
        <v>2641264876.9411469</v>
      </c>
      <c r="K48" s="107">
        <v>3</v>
      </c>
      <c r="L48" s="110">
        <v>880421625.64704895</v>
      </c>
      <c r="M48" s="104">
        <v>2.5183987524643361</v>
      </c>
      <c r="N48" s="104">
        <v>6.2446806545546067E-2</v>
      </c>
      <c r="O48" s="104">
        <v>2.6964689966657618</v>
      </c>
      <c r="Q48" s="132" t="s">
        <v>103</v>
      </c>
      <c r="R48" s="107">
        <v>33</v>
      </c>
      <c r="S48" s="107">
        <v>3</v>
      </c>
      <c r="T48" s="107">
        <v>99</v>
      </c>
      <c r="U48" s="104"/>
      <c r="V48" s="104">
        <v>135</v>
      </c>
    </row>
    <row r="49" spans="9:22" x14ac:dyDescent="0.3">
      <c r="I49" s="104" t="s">
        <v>110</v>
      </c>
      <c r="J49" s="110">
        <v>34609984163.058853</v>
      </c>
      <c r="K49" s="107">
        <v>99</v>
      </c>
      <c r="L49" s="110">
        <v>349595799.6268571</v>
      </c>
      <c r="M49" s="104"/>
      <c r="N49" s="104"/>
      <c r="O49" s="104"/>
      <c r="Q49" s="132" t="s">
        <v>104</v>
      </c>
      <c r="R49" s="110">
        <v>1969496149.8146164</v>
      </c>
      <c r="S49" s="110">
        <v>880421625.64704895</v>
      </c>
      <c r="T49" s="110">
        <v>349595799.6268571</v>
      </c>
      <c r="U49" s="104"/>
      <c r="V49" s="104"/>
    </row>
    <row r="50" spans="9:22" x14ac:dyDescent="0.3">
      <c r="I50" s="104"/>
      <c r="J50" s="104"/>
      <c r="K50" s="104"/>
      <c r="L50" s="104"/>
      <c r="M50" s="104"/>
      <c r="N50" s="104"/>
      <c r="O50" s="104"/>
      <c r="Q50" s="132" t="s">
        <v>105</v>
      </c>
      <c r="R50" s="104">
        <v>5.6336379095995097</v>
      </c>
      <c r="S50" s="104">
        <v>2.5183987524643361</v>
      </c>
      <c r="T50" s="104"/>
      <c r="U50" s="104"/>
      <c r="V50" s="104"/>
    </row>
    <row r="51" spans="9:22" ht="15" thickBot="1" x14ac:dyDescent="0.35">
      <c r="I51" s="105" t="s">
        <v>9</v>
      </c>
      <c r="J51" s="105">
        <v>102244621983.88234</v>
      </c>
      <c r="K51" s="105">
        <v>135</v>
      </c>
      <c r="L51" s="105"/>
      <c r="M51" s="105"/>
      <c r="N51" s="105"/>
      <c r="O51" s="105"/>
      <c r="Q51" s="132" t="s">
        <v>106</v>
      </c>
      <c r="R51" s="104">
        <v>1.1142563714036176E-11</v>
      </c>
      <c r="S51" s="104">
        <v>6.2446806545546067E-2</v>
      </c>
      <c r="T51" s="104"/>
      <c r="U51" s="104"/>
      <c r="V51" s="104"/>
    </row>
    <row r="52" spans="9:22" ht="15" thickBot="1" x14ac:dyDescent="0.35">
      <c r="Q52" s="133" t="s">
        <v>107</v>
      </c>
      <c r="R52" s="105">
        <v>1.553940150986189</v>
      </c>
      <c r="S52" s="105">
        <v>2.6964689966657618</v>
      </c>
      <c r="T52" s="105"/>
      <c r="U52" s="105"/>
      <c r="V52" s="10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0F978-73F3-47AB-8285-7E128BADB3C5}">
  <dimension ref="B1:N51"/>
  <sheetViews>
    <sheetView tabSelected="1" workbookViewId="0">
      <selection activeCell="N11" sqref="N11"/>
    </sheetView>
  </sheetViews>
  <sheetFormatPr defaultRowHeight="14.4" x14ac:dyDescent="0.3"/>
  <cols>
    <col min="2" max="2" width="30.6640625" bestFit="1" customWidth="1"/>
    <col min="3" max="6" width="17.44140625" bestFit="1" customWidth="1"/>
    <col min="8" max="8" width="33.88671875" bestFit="1" customWidth="1"/>
    <col min="9" max="9" width="12" bestFit="1" customWidth="1"/>
    <col min="10" max="10" width="11" bestFit="1" customWidth="1"/>
    <col min="11" max="12" width="12" bestFit="1" customWidth="1"/>
  </cols>
  <sheetData>
    <row r="1" spans="2:12" ht="15" thickBot="1" x14ac:dyDescent="0.35"/>
    <row r="2" spans="2:12" ht="15" thickTop="1" x14ac:dyDescent="0.3">
      <c r="B2" s="124" t="s">
        <v>78</v>
      </c>
      <c r="C2" s="127">
        <v>2017</v>
      </c>
      <c r="D2" s="127">
        <v>2018</v>
      </c>
      <c r="E2" s="127">
        <v>2019</v>
      </c>
      <c r="F2" s="128">
        <v>2020</v>
      </c>
      <c r="H2" t="s">
        <v>95</v>
      </c>
    </row>
    <row r="3" spans="2:12" ht="15" thickBot="1" x14ac:dyDescent="0.35">
      <c r="B3" s="13" t="s">
        <v>25</v>
      </c>
      <c r="C3" s="67">
        <v>57861324</v>
      </c>
      <c r="D3" s="67">
        <v>92271682</v>
      </c>
      <c r="E3" s="77">
        <v>100602297</v>
      </c>
      <c r="F3" s="21">
        <v>83215405</v>
      </c>
    </row>
    <row r="4" spans="2:12" x14ac:dyDescent="0.3">
      <c r="B4" s="14" t="s">
        <v>20</v>
      </c>
      <c r="C4" s="65">
        <v>676151185</v>
      </c>
      <c r="D4" s="65">
        <v>1297803489</v>
      </c>
      <c r="E4" s="76">
        <v>1776549688</v>
      </c>
      <c r="F4" s="22">
        <v>1866642107</v>
      </c>
      <c r="H4" s="106" t="s">
        <v>96</v>
      </c>
      <c r="I4" s="106" t="s">
        <v>97</v>
      </c>
      <c r="J4" s="106" t="s">
        <v>98</v>
      </c>
      <c r="K4" s="106" t="s">
        <v>89</v>
      </c>
      <c r="L4" s="106" t="s">
        <v>99</v>
      </c>
    </row>
    <row r="5" spans="2:12" x14ac:dyDescent="0.3">
      <c r="B5" s="13" t="s">
        <v>34</v>
      </c>
      <c r="C5" s="67">
        <v>1405460</v>
      </c>
      <c r="D5" s="67">
        <v>1006379</v>
      </c>
      <c r="E5" s="77">
        <v>2214383</v>
      </c>
      <c r="F5" s="21">
        <v>4428766</v>
      </c>
      <c r="H5" s="104" t="s">
        <v>25</v>
      </c>
      <c r="I5" s="104">
        <v>4</v>
      </c>
      <c r="J5" s="104">
        <v>333950708</v>
      </c>
      <c r="K5" s="104">
        <v>83487677</v>
      </c>
      <c r="L5" s="104">
        <v>342284353902338.69</v>
      </c>
    </row>
    <row r="6" spans="2:12" x14ac:dyDescent="0.3">
      <c r="B6" s="14" t="s">
        <v>32</v>
      </c>
      <c r="C6" s="65">
        <v>5766550</v>
      </c>
      <c r="D6" s="65">
        <v>15172692</v>
      </c>
      <c r="E6" s="76">
        <v>20242867</v>
      </c>
      <c r="F6" s="22">
        <v>24915958</v>
      </c>
      <c r="H6" s="104" t="s">
        <v>20</v>
      </c>
      <c r="I6" s="104">
        <v>4</v>
      </c>
      <c r="J6" s="104">
        <v>5617146469</v>
      </c>
      <c r="K6" s="104">
        <v>1404286617.25</v>
      </c>
      <c r="L6" s="104">
        <v>2.9795741901532704E+17</v>
      </c>
    </row>
    <row r="7" spans="2:12" x14ac:dyDescent="0.3">
      <c r="B7" s="13" t="s">
        <v>22</v>
      </c>
      <c r="C7" s="67">
        <v>211382989</v>
      </c>
      <c r="D7" s="67">
        <v>362500761</v>
      </c>
      <c r="E7" s="77">
        <v>475014032</v>
      </c>
      <c r="F7" s="21">
        <v>600249821</v>
      </c>
      <c r="H7" s="104" t="s">
        <v>34</v>
      </c>
      <c r="I7" s="104">
        <v>4</v>
      </c>
      <c r="J7" s="104">
        <v>9054988</v>
      </c>
      <c r="K7" s="104">
        <v>2263747</v>
      </c>
      <c r="L7" s="104">
        <v>2335791645550</v>
      </c>
    </row>
    <row r="8" spans="2:12" x14ac:dyDescent="0.3">
      <c r="B8" s="14" t="s">
        <v>21</v>
      </c>
      <c r="C8" s="65">
        <v>60942306</v>
      </c>
      <c r="D8" s="65">
        <v>117711989</v>
      </c>
      <c r="E8" s="76">
        <v>53398278</v>
      </c>
      <c r="F8" s="22">
        <v>128916648</v>
      </c>
      <c r="H8" s="104" t="s">
        <v>32</v>
      </c>
      <c r="I8" s="104">
        <v>4</v>
      </c>
      <c r="J8" s="104">
        <v>66098067</v>
      </c>
      <c r="K8" s="104">
        <v>16524516.75</v>
      </c>
      <c r="L8" s="104">
        <v>67267897860898.25</v>
      </c>
    </row>
    <row r="9" spans="2:12" x14ac:dyDescent="0.3">
      <c r="B9" s="13" t="s">
        <v>33</v>
      </c>
      <c r="C9" s="67">
        <v>57207248</v>
      </c>
      <c r="D9" s="67">
        <v>88991436</v>
      </c>
      <c r="E9" s="77">
        <v>111491163</v>
      </c>
      <c r="F9" s="21">
        <v>129820792</v>
      </c>
      <c r="H9" s="104" t="s">
        <v>22</v>
      </c>
      <c r="I9" s="104">
        <v>4</v>
      </c>
      <c r="J9" s="104">
        <v>1649147603</v>
      </c>
      <c r="K9" s="104">
        <v>412286900.75</v>
      </c>
      <c r="L9" s="104">
        <v>2.73685979504736E+16</v>
      </c>
    </row>
    <row r="10" spans="2:12" x14ac:dyDescent="0.3">
      <c r="B10" s="14" t="s">
        <v>28</v>
      </c>
      <c r="C10" s="122">
        <v>46411</v>
      </c>
      <c r="D10" s="122">
        <v>265996</v>
      </c>
      <c r="E10" s="123">
        <v>975311</v>
      </c>
      <c r="F10" s="26">
        <v>660044</v>
      </c>
      <c r="H10" s="104" t="s">
        <v>21</v>
      </c>
      <c r="I10" s="104">
        <v>4</v>
      </c>
      <c r="J10" s="104">
        <v>360969221</v>
      </c>
      <c r="K10" s="104">
        <v>90242305.25</v>
      </c>
      <c r="L10" s="104">
        <v>1488753537506077.3</v>
      </c>
    </row>
    <row r="11" spans="2:12" x14ac:dyDescent="0.3">
      <c r="B11" s="13" t="s">
        <v>86</v>
      </c>
      <c r="C11" s="67">
        <v>1466195</v>
      </c>
      <c r="D11" s="67">
        <v>2052340</v>
      </c>
      <c r="E11" s="77">
        <v>7598198</v>
      </c>
      <c r="F11" s="25">
        <v>512127</v>
      </c>
      <c r="H11" s="104" t="s">
        <v>33</v>
      </c>
      <c r="I11" s="104">
        <v>4</v>
      </c>
      <c r="J11" s="104">
        <v>387510639</v>
      </c>
      <c r="K11" s="104">
        <v>96877659.75</v>
      </c>
      <c r="L11" s="104">
        <v>978246177709450.63</v>
      </c>
    </row>
    <row r="12" spans="2:12" x14ac:dyDescent="0.3">
      <c r="B12" s="14" t="s">
        <v>35</v>
      </c>
      <c r="C12" s="65">
        <v>38883616</v>
      </c>
      <c r="D12" s="65">
        <v>45487120</v>
      </c>
      <c r="E12" s="76">
        <v>42618705</v>
      </c>
      <c r="F12" s="22">
        <v>62314015</v>
      </c>
      <c r="H12" s="104" t="s">
        <v>28</v>
      </c>
      <c r="I12" s="104">
        <v>4</v>
      </c>
      <c r="J12" s="104">
        <v>1947762</v>
      </c>
      <c r="K12" s="104">
        <v>486940.5</v>
      </c>
      <c r="L12" s="104">
        <v>170451093144.33334</v>
      </c>
    </row>
    <row r="13" spans="2:12" x14ac:dyDescent="0.3">
      <c r="B13" s="13" t="s">
        <v>12</v>
      </c>
      <c r="C13" s="67">
        <v>15302792</v>
      </c>
      <c r="D13" s="67">
        <v>83357901</v>
      </c>
      <c r="E13" s="77">
        <v>107498956</v>
      </c>
      <c r="F13" s="21">
        <v>70935939</v>
      </c>
      <c r="H13" s="104" t="s">
        <v>86</v>
      </c>
      <c r="I13" s="104">
        <v>4</v>
      </c>
      <c r="J13" s="104">
        <v>11628860</v>
      </c>
      <c r="K13" s="104">
        <v>2907215</v>
      </c>
      <c r="L13" s="104">
        <v>10183039313352.666</v>
      </c>
    </row>
    <row r="14" spans="2:12" x14ac:dyDescent="0.3">
      <c r="B14" s="14" t="s">
        <v>38</v>
      </c>
      <c r="C14" s="122">
        <v>598853</v>
      </c>
      <c r="D14" s="122">
        <v>926953</v>
      </c>
      <c r="E14" s="76">
        <v>1458118</v>
      </c>
      <c r="F14" s="22">
        <v>3961508</v>
      </c>
      <c r="H14" s="104" t="s">
        <v>35</v>
      </c>
      <c r="I14" s="104">
        <v>4</v>
      </c>
      <c r="J14" s="104">
        <v>189303456</v>
      </c>
      <c r="K14" s="104">
        <v>47325864</v>
      </c>
      <c r="L14" s="104">
        <v>107151515680374</v>
      </c>
    </row>
    <row r="15" spans="2:12" x14ac:dyDescent="0.3">
      <c r="B15" s="13" t="s">
        <v>41</v>
      </c>
      <c r="C15" s="67">
        <v>12467380</v>
      </c>
      <c r="D15" s="67">
        <v>64211765</v>
      </c>
      <c r="E15" s="77">
        <v>124292606</v>
      </c>
      <c r="F15" s="21">
        <v>109938030</v>
      </c>
      <c r="H15" s="104" t="s">
        <v>12</v>
      </c>
      <c r="I15" s="104">
        <v>4</v>
      </c>
      <c r="J15" s="104">
        <v>277095588</v>
      </c>
      <c r="K15" s="104">
        <v>69273897</v>
      </c>
      <c r="L15" s="104">
        <v>1525052287585428</v>
      </c>
    </row>
    <row r="16" spans="2:12" x14ac:dyDescent="0.3">
      <c r="B16" s="14" t="s">
        <v>42</v>
      </c>
      <c r="C16" s="122">
        <v>20147</v>
      </c>
      <c r="D16" s="122">
        <v>77612</v>
      </c>
      <c r="E16" s="123">
        <v>129000</v>
      </c>
      <c r="F16" s="26">
        <v>50</v>
      </c>
      <c r="H16" s="104" t="s">
        <v>38</v>
      </c>
      <c r="I16" s="104">
        <v>4</v>
      </c>
      <c r="J16" s="104">
        <v>6945432</v>
      </c>
      <c r="K16" s="104">
        <v>1736358</v>
      </c>
      <c r="L16" s="104">
        <v>2325921366383.3335</v>
      </c>
    </row>
    <row r="17" spans="2:12" x14ac:dyDescent="0.3">
      <c r="B17" s="13" t="s">
        <v>23</v>
      </c>
      <c r="C17" s="67">
        <v>12569185</v>
      </c>
      <c r="D17" s="67">
        <v>21903829</v>
      </c>
      <c r="E17" s="77">
        <v>19866654</v>
      </c>
      <c r="F17" s="21">
        <v>6547449</v>
      </c>
      <c r="H17" s="104" t="s">
        <v>41</v>
      </c>
      <c r="I17" s="104">
        <v>4</v>
      </c>
      <c r="J17" s="104">
        <v>310909781</v>
      </c>
      <c r="K17" s="104">
        <v>77727445.25</v>
      </c>
      <c r="L17" s="104">
        <v>2549128564888256</v>
      </c>
    </row>
    <row r="18" spans="2:12" x14ac:dyDescent="0.3">
      <c r="B18" s="14" t="s">
        <v>36</v>
      </c>
      <c r="C18" s="122">
        <v>925849</v>
      </c>
      <c r="D18" s="65">
        <v>4474792</v>
      </c>
      <c r="E18" s="76">
        <v>1128838</v>
      </c>
      <c r="F18" s="22">
        <v>29042515</v>
      </c>
      <c r="H18" s="104" t="s">
        <v>42</v>
      </c>
      <c r="I18" s="104">
        <v>4</v>
      </c>
      <c r="J18" s="104">
        <v>226809</v>
      </c>
      <c r="K18" s="104">
        <v>56702.25</v>
      </c>
      <c r="L18" s="104">
        <v>3403315344.25</v>
      </c>
    </row>
    <row r="19" spans="2:12" x14ac:dyDescent="0.3">
      <c r="B19" s="13" t="s">
        <v>27</v>
      </c>
      <c r="C19" s="67">
        <v>66815298</v>
      </c>
      <c r="D19" s="67">
        <v>100429691</v>
      </c>
      <c r="E19" s="77">
        <v>160305789</v>
      </c>
      <c r="F19" s="21">
        <v>219484699</v>
      </c>
      <c r="H19" s="104" t="s">
        <v>23</v>
      </c>
      <c r="I19" s="104">
        <v>4</v>
      </c>
      <c r="J19" s="104">
        <v>60887117</v>
      </c>
      <c r="K19" s="104">
        <v>15221779.25</v>
      </c>
      <c r="L19" s="104">
        <v>49501637281953.586</v>
      </c>
    </row>
    <row r="20" spans="2:12" x14ac:dyDescent="0.3">
      <c r="B20" s="14" t="s">
        <v>17</v>
      </c>
      <c r="C20" s="65">
        <v>96844144</v>
      </c>
      <c r="D20" s="65">
        <v>252955320</v>
      </c>
      <c r="E20" s="76">
        <v>222186195</v>
      </c>
      <c r="F20" s="22">
        <v>336469000</v>
      </c>
      <c r="H20" s="104" t="s">
        <v>36</v>
      </c>
      <c r="I20" s="104">
        <v>4</v>
      </c>
      <c r="J20" s="104">
        <v>35571994</v>
      </c>
      <c r="K20" s="104">
        <v>8892998.5</v>
      </c>
      <c r="L20" s="104">
        <v>183093741095175</v>
      </c>
    </row>
    <row r="21" spans="2:12" x14ac:dyDescent="0.3">
      <c r="B21" s="13" t="s">
        <v>49</v>
      </c>
      <c r="C21" s="67">
        <v>5536912</v>
      </c>
      <c r="D21" s="67">
        <v>15802011</v>
      </c>
      <c r="E21" s="77">
        <v>10293307</v>
      </c>
      <c r="F21" s="21">
        <v>5910617</v>
      </c>
      <c r="H21" s="104" t="s">
        <v>27</v>
      </c>
      <c r="I21" s="104">
        <v>4</v>
      </c>
      <c r="J21" s="104">
        <v>547035477</v>
      </c>
      <c r="K21" s="104">
        <v>136758869.25</v>
      </c>
      <c r="L21" s="104">
        <v>4536644229687675</v>
      </c>
    </row>
    <row r="22" spans="2:12" x14ac:dyDescent="0.3">
      <c r="B22" s="14" t="s">
        <v>13</v>
      </c>
      <c r="C22" s="65">
        <v>16835001</v>
      </c>
      <c r="D22" s="65">
        <v>60214814</v>
      </c>
      <c r="E22" s="76">
        <v>48642332</v>
      </c>
      <c r="F22" s="22">
        <v>61111319</v>
      </c>
      <c r="H22" s="104" t="s">
        <v>17</v>
      </c>
      <c r="I22" s="104">
        <v>4</v>
      </c>
      <c r="J22" s="104">
        <v>908454659</v>
      </c>
      <c r="K22" s="104">
        <v>227113664.75</v>
      </c>
      <c r="L22" s="104">
        <v>9873602829423862</v>
      </c>
    </row>
    <row r="23" spans="2:12" x14ac:dyDescent="0.3">
      <c r="B23" s="13" t="s">
        <v>19</v>
      </c>
      <c r="C23" s="67">
        <v>5003434</v>
      </c>
      <c r="D23" s="67">
        <v>7411651</v>
      </c>
      <c r="E23" s="77">
        <v>2009119</v>
      </c>
      <c r="F23" s="21">
        <v>6904054</v>
      </c>
      <c r="H23" s="104" t="s">
        <v>49</v>
      </c>
      <c r="I23" s="104">
        <v>4</v>
      </c>
      <c r="J23" s="104">
        <v>37542847</v>
      </c>
      <c r="K23" s="104">
        <v>9385711.75</v>
      </c>
      <c r="L23" s="104">
        <v>22960722746816.918</v>
      </c>
    </row>
    <row r="24" spans="2:12" x14ac:dyDescent="0.3">
      <c r="B24" s="14" t="s">
        <v>15</v>
      </c>
      <c r="C24" s="65">
        <v>14580907</v>
      </c>
      <c r="D24" s="65">
        <v>20000713</v>
      </c>
      <c r="E24" s="76">
        <v>12371573</v>
      </c>
      <c r="F24" s="22">
        <v>19707242</v>
      </c>
      <c r="H24" s="104" t="s">
        <v>13</v>
      </c>
      <c r="I24" s="104">
        <v>4</v>
      </c>
      <c r="J24" s="104">
        <v>186803466</v>
      </c>
      <c r="K24" s="104">
        <v>46700866.5</v>
      </c>
      <c r="L24" s="104">
        <v>428675709546431</v>
      </c>
    </row>
    <row r="25" spans="2:12" x14ac:dyDescent="0.3">
      <c r="B25" s="13" t="s">
        <v>10</v>
      </c>
      <c r="C25" s="67">
        <v>141110441</v>
      </c>
      <c r="D25" s="67">
        <v>183826809</v>
      </c>
      <c r="E25" s="77">
        <v>196563497</v>
      </c>
      <c r="F25" s="21">
        <v>265011249</v>
      </c>
      <c r="H25" s="104" t="s">
        <v>19</v>
      </c>
      <c r="I25" s="104">
        <v>4</v>
      </c>
      <c r="J25" s="104">
        <v>21328258</v>
      </c>
      <c r="K25" s="104">
        <v>5332064.5</v>
      </c>
      <c r="L25" s="104">
        <v>5981931933531</v>
      </c>
    </row>
    <row r="26" spans="2:12" x14ac:dyDescent="0.3">
      <c r="B26" s="14" t="s">
        <v>11</v>
      </c>
      <c r="C26" s="65">
        <v>23853704</v>
      </c>
      <c r="D26" s="65">
        <v>63126929</v>
      </c>
      <c r="E26" s="76">
        <v>66223160</v>
      </c>
      <c r="F26" s="22">
        <v>101523082</v>
      </c>
      <c r="H26" s="104" t="s">
        <v>15</v>
      </c>
      <c r="I26" s="104">
        <v>4</v>
      </c>
      <c r="J26" s="104">
        <v>66660435</v>
      </c>
      <c r="K26" s="104">
        <v>16665108.75</v>
      </c>
      <c r="L26" s="104">
        <v>14386392198201.584</v>
      </c>
    </row>
    <row r="27" spans="2:12" x14ac:dyDescent="0.3">
      <c r="B27" s="13" t="s">
        <v>31</v>
      </c>
      <c r="C27" s="67">
        <v>53450830</v>
      </c>
      <c r="D27" s="67">
        <v>53225507</v>
      </c>
      <c r="E27" s="77">
        <v>55820212</v>
      </c>
      <c r="F27" s="21">
        <v>51039922</v>
      </c>
      <c r="H27" s="104" t="s">
        <v>10</v>
      </c>
      <c r="I27" s="104">
        <v>4</v>
      </c>
      <c r="J27" s="104">
        <v>786511996</v>
      </c>
      <c r="K27" s="104">
        <v>196627999</v>
      </c>
      <c r="L27" s="104">
        <v>2640780917589994.5</v>
      </c>
    </row>
    <row r="28" spans="2:12" x14ac:dyDescent="0.3">
      <c r="B28" s="14" t="s">
        <v>14</v>
      </c>
      <c r="C28" s="65">
        <v>77134865</v>
      </c>
      <c r="D28" s="65">
        <v>148892403</v>
      </c>
      <c r="E28" s="76">
        <v>120102501</v>
      </c>
      <c r="F28" s="22">
        <v>194473055</v>
      </c>
      <c r="H28" s="104" t="s">
        <v>11</v>
      </c>
      <c r="I28" s="104">
        <v>4</v>
      </c>
      <c r="J28" s="104">
        <v>254726875</v>
      </c>
      <c r="K28" s="104">
        <v>63681718.75</v>
      </c>
      <c r="L28" s="104">
        <v>1008335415612858</v>
      </c>
    </row>
    <row r="29" spans="2:12" x14ac:dyDescent="0.3">
      <c r="B29" s="13" t="s">
        <v>18</v>
      </c>
      <c r="C29" s="67">
        <v>29703421</v>
      </c>
      <c r="D29" s="67">
        <v>48241748</v>
      </c>
      <c r="E29" s="77">
        <v>57836379</v>
      </c>
      <c r="F29" s="21">
        <v>54241075</v>
      </c>
      <c r="H29" s="104" t="s">
        <v>31</v>
      </c>
      <c r="I29" s="104">
        <v>4</v>
      </c>
      <c r="J29" s="104">
        <v>213536471</v>
      </c>
      <c r="K29" s="104">
        <v>53384117.75</v>
      </c>
      <c r="L29" s="104">
        <v>3819805601172.25</v>
      </c>
    </row>
    <row r="30" spans="2:12" x14ac:dyDescent="0.3">
      <c r="B30" s="14" t="s">
        <v>26</v>
      </c>
      <c r="C30" s="65">
        <v>2344365</v>
      </c>
      <c r="D30" s="65">
        <v>3621857</v>
      </c>
      <c r="E30" s="76">
        <v>8965847</v>
      </c>
      <c r="F30" s="22">
        <v>29157405</v>
      </c>
      <c r="H30" s="104" t="s">
        <v>14</v>
      </c>
      <c r="I30" s="104">
        <v>4</v>
      </c>
      <c r="J30" s="104">
        <v>540602824</v>
      </c>
      <c r="K30" s="104">
        <v>135150706</v>
      </c>
      <c r="L30" s="104">
        <v>2433420535992304</v>
      </c>
    </row>
    <row r="31" spans="2:12" x14ac:dyDescent="0.3">
      <c r="B31" s="13" t="s">
        <v>39</v>
      </c>
      <c r="C31" s="67">
        <v>56231333</v>
      </c>
      <c r="D31" s="67">
        <v>149458114</v>
      </c>
      <c r="E31" s="77">
        <v>221365911</v>
      </c>
      <c r="F31" s="21">
        <v>213196082</v>
      </c>
      <c r="H31" s="104" t="s">
        <v>18</v>
      </c>
      <c r="I31" s="104">
        <v>4</v>
      </c>
      <c r="J31" s="104">
        <v>190022623</v>
      </c>
      <c r="K31" s="104">
        <v>47505655.75</v>
      </c>
      <c r="L31" s="104">
        <v>156517036411993.34</v>
      </c>
    </row>
    <row r="32" spans="2:12" x14ac:dyDescent="0.3">
      <c r="B32" s="14" t="s">
        <v>47</v>
      </c>
      <c r="C32" s="122">
        <v>809746</v>
      </c>
      <c r="D32" s="65">
        <v>1684179</v>
      </c>
      <c r="E32" s="76">
        <v>1772692</v>
      </c>
      <c r="F32" s="22">
        <v>3095265</v>
      </c>
      <c r="H32" s="104" t="s">
        <v>26</v>
      </c>
      <c r="I32" s="104">
        <v>4</v>
      </c>
      <c r="J32" s="104">
        <v>44089474</v>
      </c>
      <c r="K32" s="104">
        <v>11022368.5</v>
      </c>
      <c r="L32" s="104">
        <v>154394714914646.34</v>
      </c>
    </row>
    <row r="33" spans="2:14" x14ac:dyDescent="0.3">
      <c r="B33" s="13" t="s">
        <v>29</v>
      </c>
      <c r="C33" s="125">
        <v>0</v>
      </c>
      <c r="D33" s="67">
        <v>70000248</v>
      </c>
      <c r="E33" s="77">
        <v>300478433</v>
      </c>
      <c r="F33" s="21">
        <v>216513728</v>
      </c>
      <c r="H33" s="104" t="s">
        <v>39</v>
      </c>
      <c r="I33" s="104">
        <v>4</v>
      </c>
      <c r="J33" s="104">
        <v>640251440</v>
      </c>
      <c r="K33" s="104">
        <v>160062860</v>
      </c>
      <c r="L33" s="104">
        <v>5824883326295376</v>
      </c>
    </row>
    <row r="34" spans="2:14" x14ac:dyDescent="0.3">
      <c r="B34" s="14" t="s">
        <v>37</v>
      </c>
      <c r="C34" s="65">
        <v>14810080</v>
      </c>
      <c r="D34" s="65">
        <v>38697026</v>
      </c>
      <c r="E34" s="76">
        <v>54041053</v>
      </c>
      <c r="F34" s="22">
        <v>146477709</v>
      </c>
      <c r="H34" s="104" t="s">
        <v>47</v>
      </c>
      <c r="I34" s="104">
        <v>4</v>
      </c>
      <c r="J34" s="104">
        <v>7361882</v>
      </c>
      <c r="K34" s="104">
        <v>1840470.5</v>
      </c>
      <c r="L34" s="104">
        <v>888641063388.33337</v>
      </c>
    </row>
    <row r="35" spans="2:14" x14ac:dyDescent="0.3">
      <c r="B35" s="13" t="s">
        <v>40</v>
      </c>
      <c r="C35" s="125">
        <v>18926</v>
      </c>
      <c r="D35" s="125">
        <v>10193</v>
      </c>
      <c r="E35" s="126">
        <v>49589</v>
      </c>
      <c r="F35" s="25">
        <v>0</v>
      </c>
      <c r="H35" s="104" t="s">
        <v>29</v>
      </c>
      <c r="I35" s="104">
        <v>4</v>
      </c>
      <c r="J35" s="104">
        <v>586992409</v>
      </c>
      <c r="K35" s="104">
        <v>146748102.25</v>
      </c>
      <c r="L35" s="104">
        <v>1.8641831924916384E+16</v>
      </c>
    </row>
    <row r="36" spans="2:14" ht="15" thickBot="1" x14ac:dyDescent="0.35">
      <c r="B36" s="129" t="s">
        <v>9</v>
      </c>
      <c r="C36" s="130">
        <f>SUM(C3:C35)</f>
        <v>1758080897</v>
      </c>
      <c r="D36" s="131">
        <f>SUM(D3:D35)</f>
        <v>3415815949</v>
      </c>
      <c r="E36" s="131">
        <f>SUM(E3:E35)</f>
        <v>4384106683</v>
      </c>
      <c r="F36" s="24">
        <f>SUM(F3:F35)</f>
        <v>5046416677</v>
      </c>
      <c r="H36" s="104" t="s">
        <v>37</v>
      </c>
      <c r="I36" s="104">
        <v>4</v>
      </c>
      <c r="J36" s="104">
        <v>254025868</v>
      </c>
      <c r="K36" s="104">
        <v>63506467</v>
      </c>
      <c r="L36" s="104">
        <v>3320222510266736</v>
      </c>
    </row>
    <row r="37" spans="2:14" ht="15" thickTop="1" x14ac:dyDescent="0.3">
      <c r="H37" s="104" t="s">
        <v>40</v>
      </c>
      <c r="I37" s="104">
        <v>4</v>
      </c>
      <c r="J37" s="104">
        <v>78708</v>
      </c>
      <c r="K37" s="104">
        <v>19677</v>
      </c>
      <c r="L37" s="104">
        <v>457474110</v>
      </c>
    </row>
    <row r="38" spans="2:14" x14ac:dyDescent="0.3">
      <c r="H38" s="104"/>
      <c r="I38" s="104"/>
      <c r="J38" s="104"/>
      <c r="K38" s="104"/>
      <c r="L38" s="104"/>
    </row>
    <row r="39" spans="2:14" x14ac:dyDescent="0.3">
      <c r="H39" s="104">
        <v>2017</v>
      </c>
      <c r="I39" s="104">
        <v>33</v>
      </c>
      <c r="J39" s="104">
        <v>1758080897</v>
      </c>
      <c r="K39" s="104">
        <v>53275178.696969695</v>
      </c>
      <c r="L39" s="104">
        <v>1.4643321200077202E+16</v>
      </c>
    </row>
    <row r="40" spans="2:14" x14ac:dyDescent="0.3">
      <c r="H40" s="104">
        <v>2018</v>
      </c>
      <c r="I40" s="104">
        <v>33</v>
      </c>
      <c r="J40" s="104">
        <v>3415815949</v>
      </c>
      <c r="K40" s="104">
        <v>103509574.21212122</v>
      </c>
      <c r="L40" s="104">
        <v>5.2454946610955136E+16</v>
      </c>
    </row>
    <row r="41" spans="2:14" x14ac:dyDescent="0.3">
      <c r="H41" s="104">
        <v>2019</v>
      </c>
      <c r="I41" s="104">
        <v>33</v>
      </c>
      <c r="J41" s="104">
        <v>4384106683</v>
      </c>
      <c r="K41" s="104">
        <v>132851717.66666667</v>
      </c>
      <c r="L41" s="104">
        <v>9.8072567356487712E+16</v>
      </c>
    </row>
    <row r="42" spans="2:14" ht="15" thickBot="1" x14ac:dyDescent="0.35">
      <c r="H42" s="105">
        <v>2020</v>
      </c>
      <c r="I42" s="105">
        <v>33</v>
      </c>
      <c r="J42" s="105">
        <v>5046416677</v>
      </c>
      <c r="K42" s="105">
        <v>152921717.4848485</v>
      </c>
      <c r="L42" s="105">
        <v>1.1062592648380074E+17</v>
      </c>
    </row>
    <row r="45" spans="2:14" ht="15" thickBot="1" x14ac:dyDescent="0.35">
      <c r="H45" t="s">
        <v>100</v>
      </c>
    </row>
    <row r="46" spans="2:14" x14ac:dyDescent="0.3">
      <c r="H46" s="106" t="s">
        <v>101</v>
      </c>
      <c r="I46" s="106" t="s">
        <v>102</v>
      </c>
      <c r="J46" s="106" t="s">
        <v>103</v>
      </c>
      <c r="K46" s="106" t="s">
        <v>104</v>
      </c>
      <c r="L46" s="106" t="s">
        <v>105</v>
      </c>
      <c r="M46" s="106" t="s">
        <v>106</v>
      </c>
      <c r="N46" s="106" t="s">
        <v>107</v>
      </c>
    </row>
    <row r="47" spans="2:14" x14ac:dyDescent="0.3">
      <c r="H47" s="104" t="s">
        <v>108</v>
      </c>
      <c r="I47" s="104">
        <v>7.8659478867491891E+18</v>
      </c>
      <c r="J47" s="104">
        <v>32</v>
      </c>
      <c r="K47" s="104">
        <v>2.4581087146091216E+17</v>
      </c>
      <c r="L47" s="104">
        <v>24.592653734809439</v>
      </c>
      <c r="M47" s="104">
        <v>1.2508758112142953E-33</v>
      </c>
      <c r="N47" s="104">
        <v>1.5640484969210962</v>
      </c>
    </row>
    <row r="48" spans="2:14" x14ac:dyDescent="0.3">
      <c r="H48" s="104" t="s">
        <v>109</v>
      </c>
      <c r="I48" s="104">
        <v>1.8554810107008717E+17</v>
      </c>
      <c r="J48" s="104">
        <v>3</v>
      </c>
      <c r="K48" s="104">
        <v>6.1849367023362392E+16</v>
      </c>
      <c r="L48" s="104">
        <v>6.1878470137744195</v>
      </c>
      <c r="M48" s="104">
        <v>6.8768333219716401E-4</v>
      </c>
      <c r="N48" s="104">
        <v>2.6993925975521802</v>
      </c>
    </row>
    <row r="49" spans="8:14" x14ac:dyDescent="0.3">
      <c r="H49" s="104" t="s">
        <v>110</v>
      </c>
      <c r="I49" s="104">
        <v>9.5954848609307341E+17</v>
      </c>
      <c r="J49" s="104">
        <v>96</v>
      </c>
      <c r="K49" s="104">
        <v>9995296730136182</v>
      </c>
      <c r="L49" s="104"/>
      <c r="M49" s="104"/>
      <c r="N49" s="104"/>
    </row>
    <row r="50" spans="8:14" x14ac:dyDescent="0.3">
      <c r="H50" s="104"/>
      <c r="I50" s="104"/>
      <c r="J50" s="104"/>
      <c r="K50" s="104"/>
      <c r="L50" s="104"/>
      <c r="M50" s="104"/>
      <c r="N50" s="104"/>
    </row>
    <row r="51" spans="8:14" ht="15" thickBot="1" x14ac:dyDescent="0.35">
      <c r="H51" s="105" t="s">
        <v>9</v>
      </c>
      <c r="I51" s="105">
        <v>9.0110444739123497E+18</v>
      </c>
      <c r="J51" s="105">
        <v>131</v>
      </c>
      <c r="K51" s="105"/>
      <c r="L51" s="105"/>
      <c r="M51" s="105"/>
      <c r="N51" s="10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2017</vt:lpstr>
      <vt:lpstr>2018</vt:lpstr>
      <vt:lpstr>2019</vt:lpstr>
      <vt:lpstr>2020</vt:lpstr>
      <vt:lpstr>Progress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2021-11-20T12:22:01Z</dcterms:created>
  <dcterms:modified xsi:type="dcterms:W3CDTF">2021-12-21T12:44:41Z</dcterms:modified>
</cp:coreProperties>
</file>