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3.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Matkul\Literasi Data\tugas\"/>
    </mc:Choice>
  </mc:AlternateContent>
  <xr:revisionPtr revIDLastSave="0" documentId="13_ncr:1_{4D913963-CCF6-4824-89CC-A33E84E95051}" xr6:coauthVersionLast="47" xr6:coauthVersionMax="47" xr10:uidLastSave="{00000000-0000-0000-0000-000000000000}"/>
  <bookViews>
    <workbookView xWindow="-108" yWindow="-108" windowWidth="23256" windowHeight="12456" activeTab="3" xr2:uid="{554E6EBE-21BF-4F9D-A20A-C3A9147CCE6E}"/>
  </bookViews>
  <sheets>
    <sheet name="Data" sheetId="1" r:id="rId1"/>
    <sheet name="No 1" sheetId="2" r:id="rId2"/>
    <sheet name="No 2" sheetId="4" r:id="rId3"/>
    <sheet name="No 3" sheetId="6" r:id="rId4"/>
    <sheet name="extra" sheetId="5" r:id="rId5"/>
    <sheet name="Sheet1" sheetId="7" r:id="rId6"/>
    <sheet name="Sheet2" sheetId="8" r:id="rId7"/>
    <sheet name="Sheet3" sheetId="9" r:id="rId8"/>
  </sheets>
  <externalReferences>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21" i="2" l="1"/>
  <c r="P33" i="4"/>
  <c r="F48" i="5"/>
  <c r="E48" i="5"/>
  <c r="D48" i="5"/>
  <c r="C48" i="5"/>
  <c r="I15" i="7"/>
  <c r="I14" i="7"/>
  <c r="I13" i="7"/>
  <c r="I12" i="7"/>
  <c r="F9" i="7"/>
  <c r="E9" i="7"/>
  <c r="D9" i="7"/>
  <c r="C9" i="7"/>
  <c r="F24" i="5" l="1"/>
  <c r="E24" i="5"/>
  <c r="D24" i="5"/>
  <c r="C24" i="5"/>
  <c r="G23" i="5"/>
  <c r="G22" i="5"/>
  <c r="G21" i="5"/>
  <c r="G20" i="5"/>
  <c r="G19" i="5"/>
  <c r="G18" i="5"/>
  <c r="G17" i="5"/>
  <c r="G16" i="5"/>
  <c r="G15" i="5"/>
  <c r="G14" i="5"/>
  <c r="G13" i="5"/>
  <c r="G12" i="5"/>
  <c r="G11" i="5"/>
  <c r="G10" i="5"/>
  <c r="G9" i="5"/>
  <c r="G8" i="5"/>
  <c r="G7" i="5"/>
  <c r="G6" i="5"/>
  <c r="G5" i="5"/>
  <c r="G4" i="5"/>
  <c r="G3" i="5"/>
  <c r="G24" i="5" l="1"/>
  <c r="AC25" i="1"/>
  <c r="AB25" i="1"/>
  <c r="AA25" i="1"/>
  <c r="Z25" i="1"/>
  <c r="AD25" i="1" s="1"/>
  <c r="AD24" i="1"/>
  <c r="AD23" i="1"/>
  <c r="AD22" i="1"/>
  <c r="AD21" i="1"/>
  <c r="AD20" i="1"/>
  <c r="AD19" i="1"/>
  <c r="AD18" i="1"/>
  <c r="AD17" i="1"/>
  <c r="AD16" i="1"/>
  <c r="AD15" i="1"/>
  <c r="AD14" i="1"/>
  <c r="AD13" i="1"/>
  <c r="AD12" i="1"/>
  <c r="AD11" i="1"/>
  <c r="AD10" i="1"/>
  <c r="K10" i="1"/>
  <c r="J10" i="1"/>
  <c r="I10" i="1"/>
  <c r="H10" i="1"/>
  <c r="E10" i="1"/>
  <c r="D10" i="1"/>
  <c r="C10" i="1"/>
  <c r="B10" i="1"/>
  <c r="AD9" i="1"/>
  <c r="AD8" i="1"/>
  <c r="AD7" i="1"/>
  <c r="AJ6" i="1"/>
  <c r="AI6" i="1"/>
  <c r="AH6" i="1"/>
  <c r="AG6" i="1"/>
  <c r="AD6" i="1"/>
  <c r="AK5" i="1"/>
  <c r="AD5" i="1"/>
  <c r="AK4" i="1"/>
  <c r="AD4" i="1"/>
  <c r="AK6" i="1" l="1"/>
</calcChain>
</file>

<file path=xl/sharedStrings.xml><?xml version="1.0" encoding="utf-8"?>
<sst xmlns="http://schemas.openxmlformats.org/spreadsheetml/2006/main" count="634" uniqueCount="157">
  <si>
    <t>Jumlah korban berdasarkan umur</t>
  </si>
  <si>
    <t>Jumlah Kerugian berdasarkan umur</t>
  </si>
  <si>
    <t>Age</t>
  </si>
  <si>
    <t>Crime Type</t>
  </si>
  <si>
    <t>Industry</t>
  </si>
  <si>
    <t>Average</t>
  </si>
  <si>
    <t>&lt; 20</t>
  </si>
  <si>
    <t>Phishing/Vishing/Smishing/Pharming</t>
  </si>
  <si>
    <t>BEC/EAC</t>
  </si>
  <si>
    <t>Unknown</t>
  </si>
  <si>
    <t>Total Victims</t>
  </si>
  <si>
    <t>20 - 29</t>
  </si>
  <si>
    <t>Non-Payment/Non-Delivery</t>
  </si>
  <si>
    <t>Confidence Fraud/Romance</t>
  </si>
  <si>
    <t>Public</t>
  </si>
  <si>
    <t>Total Loss</t>
  </si>
  <si>
    <t>30 - 39</t>
  </si>
  <si>
    <t>Extortion</t>
  </si>
  <si>
    <t>Investment</t>
  </si>
  <si>
    <t>Healthcare</t>
  </si>
  <si>
    <t>Loss/Victims</t>
  </si>
  <si>
    <t>40 - 49</t>
  </si>
  <si>
    <t>Personal Data Breach</t>
  </si>
  <si>
    <t>Finance</t>
  </si>
  <si>
    <t>50 - 59</t>
  </si>
  <si>
    <t>Identity Theft</t>
  </si>
  <si>
    <t>Professional</t>
  </si>
  <si>
    <t>&gt; 60</t>
  </si>
  <si>
    <t>Information</t>
  </si>
  <si>
    <t>Total</t>
  </si>
  <si>
    <t>Manufacturing</t>
  </si>
  <si>
    <t>Education</t>
  </si>
  <si>
    <t>Retail</t>
  </si>
  <si>
    <t>Accommodation</t>
  </si>
  <si>
    <t>Mining</t>
  </si>
  <si>
    <t>Entertainment</t>
  </si>
  <si>
    <t>Other Services</t>
  </si>
  <si>
    <t>Transportation</t>
  </si>
  <si>
    <t>Real Estate</t>
  </si>
  <si>
    <t>Construction</t>
  </si>
  <si>
    <t>Administrative</t>
  </si>
  <si>
    <t>Utilities</t>
  </si>
  <si>
    <t>Trade</t>
  </si>
  <si>
    <t>Agriculture</t>
  </si>
  <si>
    <t>Management</t>
  </si>
  <si>
    <t>Tahun</t>
  </si>
  <si>
    <t>Jumlah Korban</t>
  </si>
  <si>
    <t>Jumlah kerugian</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</si>
  <si>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</si>
  <si>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</si>
  <si>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</si>
  <si>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</si>
  <si>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</si>
  <si>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</si>
  <si>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</si>
  <si>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</si>
  <si>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</si>
  <si>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</si>
  <si>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</si>
  <si>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</si>
  <si>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</si>
  <si>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</si>
  <si>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</si>
  <si>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</si>
  <si>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</si>
  <si>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</si>
  <si>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</si>
  <si>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</si>
  <si>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</si>
  <si>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</si>
  <si>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</si>
  <si>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PROBABILITY OUTPUT</t>
  </si>
  <si>
    <t>Percentile</t>
  </si>
  <si>
    <t>Jika konstanta 0:</t>
  </si>
  <si>
    <t>Jika konstanta tidak 0:</t>
  </si>
  <si>
    <t>Anova: Two-Factor Without Replication</t>
  </si>
  <si>
    <t>SUMMARY</t>
  </si>
  <si>
    <t>Count</t>
  </si>
  <si>
    <t>Sum</t>
  </si>
  <si>
    <t>Variance</t>
  </si>
  <si>
    <t>Source of Variation</t>
  </si>
  <si>
    <t>F crit</t>
  </si>
  <si>
    <t>Rows</t>
  </si>
  <si>
    <t>Columns</t>
  </si>
  <si>
    <t>Error</t>
  </si>
  <si>
    <t>Anova: Single Factor</t>
  </si>
  <si>
    <t>Groups</t>
  </si>
  <si>
    <t>Between Groups</t>
  </si>
  <si>
    <t>Within Groups</t>
  </si>
  <si>
    <t>X Variable 1</t>
  </si>
  <si>
    <t>&lt;20</t>
  </si>
  <si>
    <t>RESIDUAL OUTPUT</t>
  </si>
  <si>
    <t>Observation</t>
  </si>
  <si>
    <t>Predicted Jumlah Korban</t>
  </si>
  <si>
    <t>Residuals</t>
  </si>
  <si>
    <t>Standard Residuals</t>
  </si>
  <si>
    <t>Overpayment</t>
  </si>
  <si>
    <t>Advanced Fee</t>
  </si>
  <si>
    <t>Seseorang dikirimi pembayaran/komisi dan diperintahkan untuk menyimpan sebagian dari pembayaran dan mengirimkan sisanya ke individu atau bisnis lain.</t>
  </si>
  <si>
    <t>Seorang individu membayar uang kepada seseorang untuk mengantisipasi menerima sesuatu yang bernilai lebih besar sebagai imbalannya, tetapi sebaliknya, menerima jauh lebih sedikit dari yang diharapkan atau tidak sama sekali.</t>
  </si>
  <si>
    <t>BEC adalah bisnis penargetan scam (bukan individu) yang bekerja dengan pemasok asing dan/atau bisnis yang secara teratur melakukan pembayaran transfer kawat. EAC adalah penipuan serupa yang menargetkan individu. Penipuan canggih ini dilakukan oleh penipu yang mengkompromikan akun email melalui rekayasa sosial atau teknik intrusi komputer untuk melakukan transfer dana yang tidak sah.</t>
  </si>
  <si>
    <t>Charity</t>
  </si>
  <si>
    <t>Pelaku membuat amal palsu, biasanya setelah bencana alam, dan mendapat untung dari individu yang percaya bahwa mereka memberikan sumbangan ke organisasi amal yang sah.</t>
  </si>
  <si>
    <t>Civil Matter</t>
  </si>
  <si>
    <t>Confidence/Romance Fraud</t>
  </si>
  <si>
    <t>Corporate Data Breach</t>
  </si>
  <si>
    <t>Credit Card Fraud</t>
  </si>
  <si>
    <t>Crimes Against Children</t>
  </si>
  <si>
    <t>Denial of Service/TDoS</t>
  </si>
  <si>
    <t>Employment</t>
  </si>
  <si>
    <t>Gambling</t>
  </si>
  <si>
    <t>Government Impersonation</t>
  </si>
  <si>
    <t>Hacktivist</t>
  </si>
  <si>
    <t>Harassment/Threats of Violence</t>
  </si>
  <si>
    <t>Health Care Related</t>
  </si>
  <si>
    <t>IPR/Copyright and Counterfeit</t>
  </si>
  <si>
    <t>Lottery/Sweepstakes/Inheritance</t>
  </si>
  <si>
    <t>Malware/Scareware/Virus</t>
  </si>
  <si>
    <t>Misrepresentation</t>
  </si>
  <si>
    <t>Ransomware</t>
  </si>
  <si>
    <t>Re-shipping</t>
  </si>
  <si>
    <t>Real Estate/Rental</t>
  </si>
  <si>
    <t>Spoofing</t>
  </si>
  <si>
    <t>Social Media</t>
  </si>
  <si>
    <t>Tech Support</t>
  </si>
  <si>
    <t>Terrorism</t>
  </si>
  <si>
    <t>Virtual Currency</t>
  </si>
  <si>
    <t>Litigasi perdata umumnya mencakup semua perselisihan yang secara resmi diajukan ke pengadilan, tentang subjek apa pun di mana satu pihak diklaim telah melakukan kesalahan tetapi bukan kejahatan. Secara umum, ini adalah proses hukum yang kebanyakan orang pikirkan ketika kata “gugatan” digunakan.</t>
  </si>
  <si>
    <t>Seseorang percaya bahwa mereka berada dalam suatu hubungan (keluarga, persahabatan, atau romantis) dan ditipu untuk mengirim uang, informasi pribadi dan keuangan, atau barang berharga kepada pelaku atau untuk mencuci uang atau barang untuk membantu pelaku. Ini termasuk Skema Kakek-Nenek dan skema apa pun di mana pelaku memangsa "hati" pengadu.</t>
  </si>
  <si>
    <t>Kebocoran atau tumpahan data bisnis yang dilepaskan dari lokasi yang aman ke lingkungan yang tidak tepercaya. Ini juga dapat merujuk pada pelanggaran data dalam perusahaan atau bisnis di mana data sensitif, dilindungi, atau rahasia disalin, dikirim, dilihat, dicuri, atau digunakan oleh individu yang tidak berwenang untuk melakukannya.</t>
  </si>
  <si>
    <t>Penipuan kartu kredit adalah istilah luas untuk pencurian dan penipuan yang dilakukan menggunakan kartu kredit atau mekanisme pembayaran serupa (ACH. EFT, biaya berulang, dll.) sebagai sumber penipuan dana dalam suatu transaksi.</t>
  </si>
  <si>
    <t>Segala sesuatu yang berhubungan dengan eksploitasi anak, termasuk kekerasan terhadap anak.</t>
  </si>
  <si>
    <t>Serangan Denial of Service (DoS) membanjiri jaringan/sistem atau Telephony Denial of Service (TDoS) membanjiri layanan suara dengan banyak permintaan, memperlambat atau mengganggu layanan.</t>
  </si>
  <si>
    <t>Pengambilan uang atau properti secara tidak sah melalui intimidasi atau penggunaan wewenang yang tidak semestinya. Ini mungkin termasuk ancaman bahaya fisik, tuntutan pidana, atau paparan publik.</t>
  </si>
  <si>
    <t>Seseorang percaya bahwa mereka dipekerjakan secara sah dan kehilangan uang, atau mencuci uang/barang selama masa kerja mereka.</t>
  </si>
  <si>
    <t>Perjudian online, juga dikenal sebagai perjudian Internet dan iGambling, adalah istilah umum untuk perjudian menggunakan Internet.</t>
  </si>
  <si>
    <t>Seorang pejabat pemerintah menyamar dalam upaya untuk mengumpulkan uang.</t>
  </si>
  <si>
    <t>Seorang hacker komputer yang aktivitasnya ditujukan untuk mempromosikan tujuan sosial atau politik.</t>
  </si>
  <si>
    <t>Pelecehan terjadi ketika pelaku menggunakan tuduhan palsu atau pernyataan fakta untuk mengintimidasi korban. Ancaman Kekerasan mengacu pada ekspresi niat untuk menimbulkan rasa sakit, cedera, atau hukuman, yang tidak mengacu pada persyaratan pembayaran.</t>
  </si>
  <si>
    <t>Skema yang mencoba menipu program perawatan kesehatan swasta atau pemerintah yang biasanya melibatkan penyedia layanan kesehatan, perusahaan, atau individu. Skema dapat mencakup penawaran untuk kartu asuransi palsu, bantuan pasar asuransi kesehatan, informasi kesehatan yang dicuri, atau berbagai penipuan lain dan/atau skema apa pun yang melibatkan obat-obatan, suplemen, produk penurun berat badan, atau praktik pengalihan/pabrik pil. Penipuan ini sering dimulai melalui email spam, iklan Internet, tautan di forum/media sosial, dan situs web penipuan.</t>
  </si>
  <si>
    <t>Pencurian ilegal dan penggunaan ide, penemuan, dan ekspresi kreatif orang lain – yang disebut kekayaan intelektual – semuanya mulai dari rahasia dagang dan produk serta suku cadang berpemilik hingga film, musik, dan perangkat lunak.</t>
  </si>
  <si>
    <t>Seseorang mencuri dan menggunakan informasi pengenal pribadi, seperti nama atau nomor Jaminan Sosial, tanpa izin untuk melakukan penipuan atau kejahatan lainnya dan/atau (Pengambilalihan Akun) penipu memperoleh informasi akun untuk melakukan penipuan pada akun yang ada.</t>
  </si>
  <si>
    <t>Praktik penipuan yang mendorong investor untuk melakukan pembelian atas dasar informasi palsu. Penipuan ini biasanya menawarkan pengembalian besar kepada korban dengan risiko minimal. (Pensiun, 401K, Ponzi, Piramida, dll.).</t>
  </si>
  <si>
    <t>Seseorang dihubungi tentang memenangkan lotre atau undian yang tidak pernah mereka ikuti, atau untuk mengumpulkan warisan dari kerabat yang tidak dikenal.</t>
  </si>
  <si>
    <t>Perangkat lunak atau kode yang dimaksudkan untuk merusak, melumpuhkan, atau mampu menggandakan dirinya sendiri ke dalam komputer dan/atau sistem komputer untuk memberikan efek yang merugikan atau menghancurkan data.</t>
  </si>
  <si>
    <t>Barang dagangan atau layanan dibeli atau dikontrak oleh individu secara online yang pembayarannya diberikan oleh pembeli. Barang atau jasa yang diterima memiliki kualitas atau kuantitas yang jauh lebih rendah daripada yang dijelaskan oleh penjual.</t>
  </si>
  <si>
    <t>Dalam situasi non-pembayaran, barang dan jasa dikirim, tetapi pembayaran tidak pernah diberikan. Dalam situasi non-pengiriman, pembayaran dikirim, tetapi barang dan jasa tidak pernah diterima.</t>
  </si>
  <si>
    <t>Kebocoran/tumpahan data pribadi yang dilepaskan dari lokasi yang aman ke lingkungan yang tidak tepercaya. Juga, insiden keamanan di mana data sensitif, dilindungi, atau rahasia seseorang disalin, dikirim, dilihat, dicuri, atau digunakan oleh individu yang tidak berwenang.</t>
  </si>
  <si>
    <t>Penggunaan email, pesan teks, dan panggilan telepon yang tidak diminta yang konon dari perusahaan sah yang meminta kredensial pribadi, keuangan, dan/atau login.</t>
  </si>
  <si>
    <t>Jenis perangkat lunak berbahaya yang dirancang untuk memblokir akses ke sistem komputer hingga uang dibayarkan.</t>
  </si>
  <si>
    <t>Individu menerima paket di tempat tinggal mereka dan kemudian mengemas ulang barang dagangan untuk pengiriman, biasanya ke luar negeri.</t>
  </si>
  <si>
    <t>Kehilangan dana dari investasi real estate atau penipuan yang melibatkan sewa atau properti timeshare.</t>
  </si>
  <si>
    <t>Informasi kontak (nomor telepon, email, dan situs web) sengaja dipalsukan untuk menyesatkan dan seolah-olah berasal dari sumber yang sah. Misalnya, nomor telepon palsu yang membuat panggilan robo massal; email palsu mengirim spam massal; situs web palsu yang digunakan untuk menyesatkan dan mengumpulkan informasi pribadi. Sering digunakan sehubungan dengan jenis kejahatan lainnya.</t>
  </si>
  <si>
    <t>Pengaduan yang menuduh penggunaan jejaring sosial atau media sosial (Facebook, Twitter, Instagram, chat room, dll) sebagai vektor penipuan. Media Sosial tidak termasuk situs kencan.</t>
  </si>
  <si>
    <t>Subjek menyamar sebagai dukungan/layanan teknis atau pelanggan.</t>
  </si>
  <si>
    <t>Tindakan kekerasan yang dimaksudkan untuk menciptakan ketakutan yang dilakukan untuk tujuan agama, politik, atau ideologis dan dengan sengaja menargetkan atau mengabaikan keselamatan non-pejuang.</t>
  </si>
  <si>
    <t>Keluhan yang menyebutkan bentuk cryptocurrency virtual, seperti Bitcoin, Litecoin, atau Potcoin.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</si>
</sst>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409]* #,##0.00_ ;_-[$$-409]* \-#,##0.00\ ;_-[$$-409]* &quot;-&quot;??_ ;_-@_ "/>
    <numFmt numFmtId="165" formatCode="_-[$$-409]* #,##0.0_ ;_-[$$-409]* \-#,##0.0\ ;_-[$$-409]* &quot;-&quot;?_ ;_-@_ "/>
    <numFmt numFmtId="166" formatCode="#,##0.00000"/>
    <numFmt numFmtId="167" formatCode="#,##0.000"/>
    <numFmt numFmtId="168"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b/>
      <i/>
      <sz val="11"/>
      <color indexed="16"/>
      <name val="Calibri"/>
      <family val="2"/>
      <scheme val="minor"/>
    </font>
    <font>
      <sz val="11"/>
      <color indexed="8"/>
      <name val="Calibri"/>
      <family val="2"/>
      <scheme val="minor"/>
    </font>
    <font>
      <b/>
      <sz val="11"/>
      <color indexed="8"/>
      <name val="Calibri"/>
      <family val="2"/>
      <scheme val="minor"/>
    </font>
    <font>
      <b/>
      <i/>
      <sz val="11"/>
      <color indexed="16"/>
      <name val="Calibri"/>
      <family val="2"/>
      <scheme val="minor"/>
    </font>
    <font>
      <i/>
      <sz val="11"/>
      <color theme="1"/>
      <name val="Calibri"/>
      <family val="2"/>
      <scheme val="minor"/>
    </font>
    <font>
      <b/>
      <i/>
      <sz val="11"/>
      <name val="Calibri"/>
      <family val="2"/>
      <scheme val="minor"/>
    </font>
    <font>
      <b/>
      <i/>
      <sz val="11"/>
      <color theme="1"/>
      <name val="Calibri"/>
      <family val="2"/>
      <scheme val="minor"/>
    </font>
    <font>
      <b/>
      <i/>
      <sz val="11"/>
      <color indexed="16"/>
      <name val="Calibri"/>
      <family val="2"/>
      <scheme val="minor"/>
    </font>
    <font>
      <b/>
      <i/>
      <sz val="11"/>
      <color indexed="16"/>
      <name val="Calibri"/>
      <family val="2"/>
      <scheme val="minor"/>
    </font>
    <font>
      <b/>
      <i/>
      <sz val="11"/>
      <color indexed="16"/>
      <name val="Calibri"/>
      <family val="2"/>
      <scheme val="minor"/>
    </font>
    <font>
      <b/>
      <sz val="11"/>
      <color indexed="8"/>
      <name val="Calibri"/>
      <family val="2"/>
      <scheme val="minor"/>
    </font>
  </fonts>
  <fills count="4">
    <fill>
      <patternFill patternType="none"/>
    </fill>
    <fill>
      <patternFill patternType="gray125"/>
    </fill>
    <fill>
      <patternFill patternType="solid">
        <fgColor indexed="22"/>
        <bgColor indexed="24"/>
      </patternFill>
    </fill>
    <fill>
      <patternFill patternType="solid">
        <fgColor indexed="9"/>
        <bgColor indexed="24"/>
      </patternFill>
    </fill>
  </fills>
  <borders count="14">
    <border>
      <left/>
      <right/>
      <top/>
      <bottom/>
      <diagonal/>
    </border>
    <border>
      <left/>
      <right/>
      <top/>
      <bottom style="thick">
        <color indexed="21"/>
      </bottom>
      <diagonal/>
    </border>
    <border>
      <left style="thin">
        <color indexed="21"/>
      </left>
      <right/>
      <top style="thick">
        <color indexed="21"/>
      </top>
      <bottom style="thin">
        <color indexed="64"/>
      </bottom>
      <diagonal/>
    </border>
    <border>
      <left/>
      <right/>
      <top style="thick">
        <color indexed="21"/>
      </top>
      <bottom style="thin">
        <color indexed="64"/>
      </bottom>
      <diagonal/>
    </border>
    <border>
      <left/>
      <right style="thin">
        <color indexed="21"/>
      </right>
      <top style="thick">
        <color indexed="21"/>
      </top>
      <bottom style="thin">
        <color indexed="64"/>
      </bottom>
      <diagonal/>
    </border>
    <border>
      <left style="thin">
        <color indexed="21"/>
      </left>
      <right/>
      <top/>
      <bottom/>
      <diagonal/>
    </border>
    <border>
      <left/>
      <right style="thin">
        <color indexed="21"/>
      </right>
      <top/>
      <bottom/>
      <diagonal/>
    </border>
    <border>
      <left style="thin">
        <color indexed="21"/>
      </left>
      <right/>
      <top style="thin">
        <color indexed="64"/>
      </top>
      <bottom style="thick">
        <color indexed="21"/>
      </bottom>
      <diagonal/>
    </border>
    <border>
      <left/>
      <right/>
      <top style="thin">
        <color indexed="64"/>
      </top>
      <bottom style="thick">
        <color indexed="21"/>
      </bottom>
      <diagonal/>
    </border>
    <border>
      <left/>
      <right style="thin">
        <color indexed="21"/>
      </right>
      <top style="thin">
        <color indexed="64"/>
      </top>
      <bottom style="thick">
        <color indexed="21"/>
      </bottom>
      <diagonal/>
    </border>
    <border>
      <left style="thin">
        <color indexed="21"/>
      </left>
      <right/>
      <top/>
      <bottom style="thick">
        <color indexed="21"/>
      </bottom>
      <diagonal/>
    </border>
    <border>
      <left/>
      <right style="thin">
        <color indexed="21"/>
      </right>
      <top/>
      <bottom style="thick">
        <color indexed="21"/>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116">
    <xf numFmtId="0" fontId="0" fillId="0" borderId="0" xfId="0"/>
    <xf numFmtId="3" fontId="0" fillId="0" borderId="0" xfId="0" applyNumberFormat="1"/>
    <xf numFmtId="0" fontId="3" fillId="2" borderId="2" xfId="0" applyFont="1" applyFill="1" applyBorder="1" applyAlignment="1">
      <alignment horizontal="left" vertical="center"/>
    </xf>
    <xf numFmtId="0" fontId="3" fillId="2" borderId="3" xfId="0" applyFont="1" applyFill="1" applyBorder="1" applyAlignment="1">
      <alignment horizontal="center" vertic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2" xfId="0" applyFont="1" applyFill="1" applyBorder="1" applyAlignment="1">
      <alignment horizontal="center"/>
    </xf>
    <xf numFmtId="0" fontId="3" fillId="2" borderId="2" xfId="0" applyFont="1" applyFill="1" applyBorder="1" applyAlignment="1">
      <alignment horizontal="left"/>
    </xf>
    <xf numFmtId="0" fontId="4" fillId="2" borderId="2" xfId="0" applyFont="1" applyFill="1" applyBorder="1" applyAlignment="1"/>
    <xf numFmtId="0" fontId="4" fillId="2" borderId="5" xfId="0" applyFont="1" applyFill="1" applyBorder="1" applyAlignment="1">
      <alignment horizontal="left" vertical="center" wrapText="1"/>
    </xf>
    <xf numFmtId="3" fontId="4" fillId="2" borderId="0" xfId="0" applyNumberFormat="1" applyFont="1" applyFill="1" applyBorder="1" applyAlignment="1">
      <alignment vertical="center" shrinkToFit="1"/>
    </xf>
    <xf numFmtId="3" fontId="4" fillId="2" borderId="0" xfId="0" applyNumberFormat="1" applyFont="1" applyFill="1" applyBorder="1" applyAlignment="1">
      <alignment vertical="center"/>
    </xf>
    <xf numFmtId="3" fontId="4" fillId="2" borderId="6" xfId="0" applyNumberFormat="1" applyFont="1" applyFill="1" applyBorder="1" applyAlignment="1">
      <alignment vertical="center" shrinkToFit="1"/>
    </xf>
    <xf numFmtId="164" fontId="4" fillId="2" borderId="0" xfId="0" applyNumberFormat="1" applyFont="1" applyFill="1" applyBorder="1" applyAlignment="1">
      <alignment vertical="center" wrapText="1"/>
    </xf>
    <xf numFmtId="165" fontId="4" fillId="2" borderId="0" xfId="0" applyNumberFormat="1" applyFont="1" applyFill="1" applyBorder="1" applyAlignment="1">
      <alignment vertical="center"/>
    </xf>
    <xf numFmtId="164" fontId="4" fillId="2" borderId="6" xfId="0" applyNumberFormat="1" applyFont="1" applyFill="1" applyBorder="1" applyAlignment="1">
      <alignment vertical="center" wrapText="1"/>
    </xf>
    <xf numFmtId="0" fontId="4" fillId="2" borderId="5" xfId="0" applyFont="1" applyFill="1" applyBorder="1" applyAlignment="1">
      <alignment vertical="center" wrapText="1"/>
    </xf>
    <xf numFmtId="164" fontId="4" fillId="2" borderId="0" xfId="1" applyNumberFormat="1" applyFont="1" applyFill="1" applyBorder="1" applyAlignment="1">
      <alignment vertical="center" wrapText="1"/>
    </xf>
    <xf numFmtId="0" fontId="4" fillId="2" borderId="0" xfId="0" applyFont="1" applyFill="1" applyBorder="1" applyAlignment="1"/>
    <xf numFmtId="0" fontId="5" fillId="2" borderId="6" xfId="0" applyFont="1" applyFill="1" applyBorder="1" applyAlignment="1"/>
    <xf numFmtId="0" fontId="4" fillId="2" borderId="5" xfId="0" applyFont="1" applyFill="1" applyBorder="1" applyAlignment="1">
      <alignment horizontal="left"/>
    </xf>
    <xf numFmtId="3" fontId="4" fillId="2" borderId="0" xfId="0" applyNumberFormat="1" applyFont="1" applyFill="1" applyBorder="1" applyAlignment="1"/>
    <xf numFmtId="3" fontId="4" fillId="2" borderId="6" xfId="0" applyNumberFormat="1" applyFont="1" applyFill="1" applyBorder="1" applyAlignment="1"/>
    <xf numFmtId="0" fontId="4" fillId="3" borderId="5" xfId="0" applyFont="1" applyFill="1" applyBorder="1" applyAlignment="1">
      <alignment horizontal="left" vertical="center" wrapText="1"/>
    </xf>
    <xf numFmtId="3" fontId="4" fillId="3" borderId="0" xfId="0" applyNumberFormat="1" applyFont="1" applyFill="1" applyBorder="1" applyAlignment="1">
      <alignment vertical="center" shrinkToFit="1"/>
    </xf>
    <xf numFmtId="3" fontId="4" fillId="3" borderId="0" xfId="0" applyNumberFormat="1" applyFont="1" applyFill="1" applyBorder="1" applyAlignment="1">
      <alignment vertical="center"/>
    </xf>
    <xf numFmtId="3" fontId="4" fillId="3" borderId="6" xfId="0" applyNumberFormat="1" applyFont="1" applyFill="1" applyBorder="1" applyAlignment="1">
      <alignment vertical="center" shrinkToFit="1"/>
    </xf>
    <xf numFmtId="164" fontId="4" fillId="3" borderId="0" xfId="0" applyNumberFormat="1" applyFont="1" applyFill="1" applyBorder="1" applyAlignment="1">
      <alignment vertical="center" wrapText="1"/>
    </xf>
    <xf numFmtId="165" fontId="4" fillId="3" borderId="0" xfId="0" applyNumberFormat="1" applyFont="1" applyFill="1" applyBorder="1" applyAlignment="1">
      <alignment vertical="center"/>
    </xf>
    <xf numFmtId="164" fontId="4" fillId="3" borderId="6" xfId="0" applyNumberFormat="1" applyFont="1" applyFill="1" applyBorder="1" applyAlignment="1">
      <alignment vertical="center" wrapText="1"/>
    </xf>
    <xf numFmtId="0" fontId="4" fillId="3" borderId="5" xfId="0" applyFont="1" applyFill="1" applyBorder="1" applyAlignment="1">
      <alignment vertical="center" wrapText="1"/>
    </xf>
    <xf numFmtId="164" fontId="4" fillId="3" borderId="0" xfId="1" applyNumberFormat="1" applyFont="1" applyFill="1" applyBorder="1" applyAlignment="1">
      <alignment vertical="center" wrapText="1"/>
    </xf>
    <xf numFmtId="0" fontId="4" fillId="3" borderId="0" xfId="0" applyFont="1" applyFill="1" applyBorder="1" applyAlignment="1"/>
    <xf numFmtId="0" fontId="5" fillId="3" borderId="6" xfId="0" applyFont="1" applyFill="1" applyBorder="1" applyAlignment="1"/>
    <xf numFmtId="0" fontId="4" fillId="3" borderId="5" xfId="0" applyFont="1" applyFill="1" applyBorder="1" applyAlignment="1">
      <alignment horizontal="left"/>
    </xf>
    <xf numFmtId="164" fontId="4" fillId="3" borderId="0" xfId="0" applyNumberFormat="1" applyFont="1" applyFill="1" applyBorder="1" applyAlignment="1"/>
    <xf numFmtId="164" fontId="4" fillId="3" borderId="6" xfId="0" applyNumberFormat="1" applyFont="1" applyFill="1" applyBorder="1" applyAlignment="1"/>
    <xf numFmtId="0" fontId="5" fillId="3" borderId="7" xfId="0" applyFont="1" applyFill="1" applyBorder="1" applyAlignment="1">
      <alignment horizontal="left"/>
    </xf>
    <xf numFmtId="164" fontId="4" fillId="3" borderId="8" xfId="0" applyNumberFormat="1" applyFont="1" applyFill="1" applyBorder="1" applyAlignment="1"/>
    <xf numFmtId="164" fontId="4" fillId="3" borderId="9" xfId="0" applyNumberFormat="1" applyFont="1" applyFill="1" applyBorder="1" applyAlignment="1"/>
    <xf numFmtId="0" fontId="4" fillId="2" borderId="10" xfId="0" applyFont="1" applyFill="1" applyBorder="1" applyAlignment="1">
      <alignment vertical="center" wrapText="1"/>
    </xf>
    <xf numFmtId="3" fontId="4" fillId="2" borderId="1" xfId="0" applyNumberFormat="1" applyFont="1" applyFill="1" applyBorder="1" applyAlignment="1">
      <alignment vertical="center" shrinkToFit="1"/>
    </xf>
    <xf numFmtId="3" fontId="4" fillId="2" borderId="11" xfId="0" applyNumberFormat="1" applyFont="1" applyFill="1" applyBorder="1" applyAlignment="1">
      <alignment vertical="center" shrinkToFit="1"/>
    </xf>
    <xf numFmtId="164" fontId="4" fillId="2" borderId="1" xfId="0" applyNumberFormat="1" applyFont="1" applyFill="1" applyBorder="1" applyAlignment="1">
      <alignment vertical="center" wrapText="1"/>
    </xf>
    <xf numFmtId="164" fontId="4" fillId="2" borderId="1" xfId="1" applyNumberFormat="1" applyFont="1" applyFill="1" applyBorder="1" applyAlignment="1">
      <alignment vertical="center" wrapText="1"/>
    </xf>
    <xf numFmtId="164" fontId="4" fillId="2" borderId="11" xfId="0" applyNumberFormat="1" applyFont="1" applyFill="1" applyBorder="1" applyAlignment="1">
      <alignment vertical="center" wrapText="1"/>
    </xf>
    <xf numFmtId="0" fontId="5" fillId="3" borderId="7" xfId="0" applyFont="1" applyFill="1" applyBorder="1" applyAlignment="1">
      <alignment horizontal="left" vertical="center" wrapText="1"/>
    </xf>
    <xf numFmtId="3" fontId="4" fillId="3" borderId="8" xfId="0" applyNumberFormat="1" applyFont="1" applyFill="1" applyBorder="1" applyAlignment="1"/>
    <xf numFmtId="3" fontId="4" fillId="3" borderId="9" xfId="0" applyNumberFormat="1" applyFont="1" applyFill="1" applyBorder="1" applyAlignment="1"/>
    <xf numFmtId="0" fontId="4" fillId="3" borderId="8" xfId="0" applyFont="1" applyFill="1" applyBorder="1" applyAlignment="1"/>
    <xf numFmtId="0" fontId="5" fillId="3" borderId="9" xfId="0" applyFont="1" applyFill="1" applyBorder="1" applyAlignment="1"/>
    <xf numFmtId="0" fontId="2" fillId="0" borderId="0" xfId="0" applyFont="1" applyFill="1" applyBorder="1"/>
    <xf numFmtId="0" fontId="0" fillId="0" borderId="0" xfId="0" applyAlignment="1">
      <alignment vertical="center"/>
    </xf>
    <xf numFmtId="0" fontId="6" fillId="2" borderId="2" xfId="0" applyFont="1" applyFill="1" applyBorder="1" applyAlignment="1">
      <alignment horizontal="center" vertical="center"/>
    </xf>
    <xf numFmtId="0" fontId="6" fillId="2" borderId="4" xfId="0" applyFont="1" applyFill="1" applyBorder="1" applyAlignment="1">
      <alignment horizontal="center" vertical="center"/>
    </xf>
    <xf numFmtId="0" fontId="4" fillId="2" borderId="5" xfId="0" applyFont="1" applyFill="1" applyBorder="1" applyAlignment="1">
      <alignment vertical="center"/>
    </xf>
    <xf numFmtId="164" fontId="4" fillId="2" borderId="6" xfId="0" applyNumberFormat="1" applyFont="1" applyFill="1" applyBorder="1" applyAlignment="1">
      <alignment vertical="center"/>
    </xf>
    <xf numFmtId="0" fontId="4" fillId="3" borderId="5" xfId="0" applyFont="1" applyFill="1" applyBorder="1" applyAlignment="1">
      <alignment vertical="center"/>
    </xf>
    <xf numFmtId="164" fontId="4" fillId="3" borderId="6" xfId="0" applyNumberFormat="1" applyFont="1" applyFill="1" applyBorder="1" applyAlignment="1">
      <alignment vertical="center"/>
    </xf>
    <xf numFmtId="0" fontId="4" fillId="3" borderId="10" xfId="0" applyFont="1" applyFill="1" applyBorder="1" applyAlignment="1">
      <alignment vertical="center"/>
    </xf>
    <xf numFmtId="3" fontId="4" fillId="3" borderId="1" xfId="0" applyNumberFormat="1" applyFont="1" applyFill="1" applyBorder="1" applyAlignment="1">
      <alignment vertical="center"/>
    </xf>
    <xf numFmtId="164" fontId="4" fillId="3" borderId="11" xfId="0" applyNumberFormat="1" applyFont="1" applyFill="1" applyBorder="1" applyAlignment="1">
      <alignment vertical="center"/>
    </xf>
    <xf numFmtId="0" fontId="0" fillId="0" borderId="0" xfId="0" applyFill="1" applyBorder="1" applyAlignment="1"/>
    <xf numFmtId="0" fontId="0" fillId="0" borderId="12" xfId="0" applyFill="1" applyBorder="1" applyAlignment="1"/>
    <xf numFmtId="0" fontId="7" fillId="0" borderId="13" xfId="0" applyFont="1" applyFill="1" applyBorder="1" applyAlignment="1">
      <alignment horizontal="center"/>
    </xf>
    <xf numFmtId="0" fontId="7" fillId="0" borderId="13" xfId="0" applyFont="1" applyFill="1" applyBorder="1" applyAlignment="1">
      <alignment horizontal="centerContinuous"/>
    </xf>
    <xf numFmtId="0" fontId="7" fillId="0" borderId="13" xfId="0" applyFont="1" applyFill="1" applyBorder="1" applyAlignment="1">
      <alignment horizontal="centerContinuous" vertical="center"/>
    </xf>
    <xf numFmtId="0" fontId="0" fillId="0" borderId="0" xfId="0" applyFill="1" applyBorder="1" applyAlignment="1">
      <alignment vertical="center"/>
    </xf>
    <xf numFmtId="0" fontId="0" fillId="0" borderId="12" xfId="0" applyFill="1" applyBorder="1" applyAlignment="1">
      <alignment vertical="center"/>
    </xf>
    <xf numFmtId="0" fontId="7" fillId="0" borderId="13" xfId="0" applyFont="1" applyFill="1" applyBorder="1" applyAlignment="1">
      <alignment horizontal="center" vertical="center"/>
    </xf>
    <xf numFmtId="0" fontId="8" fillId="0" borderId="0" xfId="0" applyFont="1" applyFill="1" applyBorder="1" applyAlignment="1">
      <alignment horizontal="left" vertical="center"/>
    </xf>
    <xf numFmtId="0" fontId="9" fillId="0" borderId="0" xfId="0" applyFont="1" applyAlignment="1">
      <alignment horizontal="left" vertical="center"/>
    </xf>
    <xf numFmtId="0" fontId="0" fillId="0" borderId="0" xfId="0" applyAlignment="1">
      <alignment vertical="center" wrapText="1"/>
    </xf>
    <xf numFmtId="166" fontId="0" fillId="0" borderId="0" xfId="0" applyNumberFormat="1" applyFill="1" applyBorder="1" applyAlignment="1"/>
    <xf numFmtId="4" fontId="0" fillId="0" borderId="0" xfId="0" applyNumberFormat="1" applyFill="1" applyBorder="1" applyAlignment="1"/>
    <xf numFmtId="4" fontId="0" fillId="0" borderId="12" xfId="0" applyNumberFormat="1" applyFill="1" applyBorder="1" applyAlignment="1"/>
    <xf numFmtId="3" fontId="4" fillId="3" borderId="6" xfId="0" applyNumberFormat="1" applyFont="1" applyFill="1" applyBorder="1" applyAlignment="1">
      <alignment vertical="center"/>
    </xf>
    <xf numFmtId="3" fontId="4" fillId="3" borderId="11" xfId="0" applyNumberFormat="1" applyFont="1" applyFill="1" applyBorder="1" applyAlignment="1">
      <alignment vertical="center"/>
    </xf>
    <xf numFmtId="3" fontId="4" fillId="2" borderId="6" xfId="0" applyNumberFormat="1" applyFont="1" applyFill="1" applyBorder="1" applyAlignment="1">
      <alignment vertical="center"/>
    </xf>
    <xf numFmtId="0" fontId="10" fillId="2" borderId="2" xfId="0" applyFont="1" applyFill="1" applyBorder="1" applyAlignment="1">
      <alignment horizontal="center" vertical="center"/>
    </xf>
    <xf numFmtId="0" fontId="10" fillId="2" borderId="4" xfId="0" applyFont="1" applyFill="1" applyBorder="1" applyAlignment="1">
      <alignment horizontal="center" vertical="center"/>
    </xf>
    <xf numFmtId="3" fontId="0" fillId="0" borderId="0" xfId="0" applyNumberFormat="1" applyFill="1" applyBorder="1" applyAlignment="1"/>
    <xf numFmtId="3" fontId="0" fillId="0" borderId="12" xfId="0" applyNumberFormat="1" applyFill="1" applyBorder="1" applyAlignment="1"/>
    <xf numFmtId="0" fontId="0" fillId="0" borderId="0" xfId="0" applyBorder="1"/>
    <xf numFmtId="0" fontId="7" fillId="0" borderId="0" xfId="0" applyFont="1" applyFill="1" applyBorder="1" applyAlignment="1">
      <alignment horizontal="center"/>
    </xf>
    <xf numFmtId="0" fontId="5" fillId="3" borderId="0" xfId="0" applyFont="1" applyFill="1" applyBorder="1" applyAlignment="1">
      <alignment horizontal="left" vertical="center" wrapText="1"/>
    </xf>
    <xf numFmtId="3" fontId="4" fillId="3" borderId="0" xfId="0" applyNumberFormat="1" applyFont="1" applyFill="1" applyBorder="1" applyAlignment="1"/>
    <xf numFmtId="0" fontId="4" fillId="3" borderId="10" xfId="0" applyFont="1" applyFill="1" applyBorder="1" applyAlignment="1">
      <alignment vertical="center" wrapText="1"/>
    </xf>
    <xf numFmtId="3" fontId="4" fillId="3" borderId="1" xfId="0" applyNumberFormat="1" applyFont="1" applyFill="1" applyBorder="1" applyAlignment="1">
      <alignment vertical="center" shrinkToFit="1"/>
    </xf>
    <xf numFmtId="3" fontId="4" fillId="3" borderId="11" xfId="0" applyNumberFormat="1" applyFont="1" applyFill="1" applyBorder="1" applyAlignment="1">
      <alignment vertical="center" shrinkToFit="1"/>
    </xf>
    <xf numFmtId="0" fontId="10" fillId="2" borderId="3" xfId="0" applyFont="1" applyFill="1" applyBorder="1" applyAlignment="1">
      <alignment horizontal="center" vertical="center"/>
    </xf>
    <xf numFmtId="0" fontId="10" fillId="2" borderId="3" xfId="0" applyFont="1" applyFill="1" applyBorder="1" applyAlignment="1">
      <alignment horizontal="center"/>
    </xf>
    <xf numFmtId="0" fontId="10" fillId="2" borderId="4" xfId="0" applyFont="1" applyFill="1" applyBorder="1" applyAlignment="1">
      <alignment horizontal="center"/>
    </xf>
    <xf numFmtId="0" fontId="4" fillId="3" borderId="5" xfId="0" applyFont="1" applyFill="1" applyBorder="1" applyAlignment="1"/>
    <xf numFmtId="0" fontId="4" fillId="3" borderId="10" xfId="0" applyFont="1" applyFill="1" applyBorder="1" applyAlignment="1"/>
    <xf numFmtId="0" fontId="4" fillId="2" borderId="5" xfId="0" applyFont="1" applyFill="1" applyBorder="1" applyAlignment="1"/>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2" fillId="2" borderId="2" xfId="0" applyFont="1" applyFill="1" applyBorder="1" applyAlignment="1">
      <alignment horizontal="left"/>
    </xf>
    <xf numFmtId="0" fontId="12" fillId="2" borderId="3" xfId="0" applyFont="1" applyFill="1" applyBorder="1" applyAlignment="1">
      <alignment horizontal="center"/>
    </xf>
    <xf numFmtId="0" fontId="12" fillId="2" borderId="4" xfId="0" applyFont="1" applyFill="1" applyBorder="1" applyAlignment="1">
      <alignment horizontal="center"/>
    </xf>
    <xf numFmtId="0" fontId="13" fillId="3" borderId="7" xfId="0" applyFont="1" applyFill="1" applyBorder="1" applyAlignment="1">
      <alignment horizontal="left" vertical="center" wrapText="1"/>
    </xf>
    <xf numFmtId="0" fontId="4" fillId="3" borderId="9" xfId="0" applyFont="1" applyFill="1" applyBorder="1" applyAlignment="1"/>
    <xf numFmtId="167" fontId="0" fillId="0" borderId="0" xfId="0" applyNumberFormat="1" applyFill="1" applyBorder="1" applyAlignment="1"/>
    <xf numFmtId="167" fontId="0" fillId="0" borderId="12" xfId="0" applyNumberFormat="1" applyFill="1" applyBorder="1" applyAlignment="1"/>
    <xf numFmtId="4" fontId="0" fillId="0" borderId="0" xfId="0" applyNumberFormat="1" applyAlignment="1">
      <alignment vertical="center"/>
    </xf>
    <xf numFmtId="168" fontId="0" fillId="0" borderId="0" xfId="0" applyNumberFormat="1" applyFill="1" applyBorder="1" applyAlignment="1"/>
    <xf numFmtId="168" fontId="0" fillId="0" borderId="12" xfId="0" applyNumberFormat="1" applyFill="1" applyBorder="1" applyAlignment="1"/>
    <xf numFmtId="0" fontId="7" fillId="0" borderId="12" xfId="0" applyFont="1" applyFill="1" applyBorder="1" applyAlignment="1">
      <alignment horizontal="center"/>
    </xf>
    <xf numFmtId="0" fontId="0" fillId="0" borderId="13" xfId="0" applyFill="1" applyBorder="1" applyAlignment="1"/>
    <xf numFmtId="0" fontId="7" fillId="0" borderId="0" xfId="0" applyFont="1" applyFill="1" applyBorder="1" applyAlignment="1">
      <alignment horizontal="center" vertical="center"/>
    </xf>
    <xf numFmtId="0" fontId="7" fillId="0" borderId="12" xfId="0" applyFont="1" applyFill="1" applyBorder="1" applyAlignment="1">
      <alignment horizontal="center" vertical="center"/>
    </xf>
    <xf numFmtId="0" fontId="0" fillId="0" borderId="13" xfId="0" applyFill="1" applyBorder="1" applyAlignment="1">
      <alignment vertical="center"/>
    </xf>
    <xf numFmtId="0" fontId="0" fillId="0" borderId="1" xfId="0"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20" normalizeH="0" baseline="0">
                <a:solidFill>
                  <a:schemeClr val="tx1">
                    <a:lumMod val="65000"/>
                    <a:lumOff val="35000"/>
                  </a:schemeClr>
                </a:solidFill>
                <a:latin typeface="+mn-lt"/>
                <a:ea typeface="+mn-ea"/>
                <a:cs typeface="+mn-cs"/>
              </a:defRPr>
            </a:pPr>
            <a:r>
              <a:rPr lang="en-ID" sz="1400"/>
              <a:t>victims count by age</a:t>
            </a:r>
          </a:p>
        </c:rich>
      </c:tx>
      <c:overlay val="0"/>
      <c:spPr>
        <a:noFill/>
        <a:ln>
          <a:noFill/>
        </a:ln>
        <a:effectLst/>
      </c:spPr>
      <c:txPr>
        <a:bodyPr rot="0" spcFirstLastPara="1" vertOverflow="ellipsis" vert="horz" wrap="square" anchor="ctr" anchorCtr="1"/>
        <a:lstStyle/>
        <a:p>
          <a:pPr>
            <a:defRPr sz="1400" b="1" i="0" u="none" strike="noStrike" kern="1200" cap="all" spc="120" normalizeH="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tx>
            <c:strRef>
              <c:f>[1]Progress!$A$4</c:f>
              <c:strCache>
                <c:ptCount val="1"/>
                <c:pt idx="0">
                  <c:v>&lt; 20</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[1]Progress!$B$3:$E$3</c:f>
              <c:numCache>
                <c:formatCode>General</c:formatCode>
                <c:ptCount val="4"/>
                <c:pt idx="0">
                  <c:v>2017</c:v>
                </c:pt>
                <c:pt idx="1">
                  <c:v>2018</c:v>
                </c:pt>
                <c:pt idx="2">
                  <c:v>2019</c:v>
                </c:pt>
                <c:pt idx="3">
                  <c:v>2020</c:v>
                </c:pt>
              </c:numCache>
            </c:numRef>
          </c:cat>
          <c:val>
            <c:numRef>
              <c:f>[1]Progress!$B$4:$E$4</c:f>
              <c:numCache>
                <c:formatCode>General</c:formatCode>
                <c:ptCount val="4"/>
                <c:pt idx="0">
                  <c:v>9053</c:v>
                </c:pt>
                <c:pt idx="1">
                  <c:v>9129</c:v>
                </c:pt>
                <c:pt idx="2">
                  <c:v>10724</c:v>
                </c:pt>
                <c:pt idx="3">
                  <c:v>23186</c:v>
                </c:pt>
              </c:numCache>
            </c:numRef>
          </c:val>
          <c:extLst>
            <c:ext xmlns:c16="http://schemas.microsoft.com/office/drawing/2014/chart" uri="{C3380CC4-5D6E-409C-BE32-E72D297353CC}">
              <c16:uniqueId val="{00000000-5EDF-4E93-9A1D-101893D67270}"/>
            </c:ext>
          </c:extLst>
        </c:ser>
        <c:ser>
          <c:idx val="1"/>
          <c:order val="1"/>
          <c:tx>
            <c:strRef>
              <c:f>[1]Progress!$A$5</c:f>
              <c:strCache>
                <c:ptCount val="1"/>
                <c:pt idx="0">
                  <c:v>20 - 29</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[1]Progress!$B$3:$E$3</c:f>
              <c:numCache>
                <c:formatCode>General</c:formatCode>
                <c:ptCount val="4"/>
                <c:pt idx="0">
                  <c:v>2017</c:v>
                </c:pt>
                <c:pt idx="1">
                  <c:v>2018</c:v>
                </c:pt>
                <c:pt idx="2">
                  <c:v>2019</c:v>
                </c:pt>
                <c:pt idx="3">
                  <c:v>2020</c:v>
                </c:pt>
              </c:numCache>
            </c:numRef>
          </c:cat>
          <c:val>
            <c:numRef>
              <c:f>[1]Progress!$B$5:$E$5</c:f>
              <c:numCache>
                <c:formatCode>General</c:formatCode>
                <c:ptCount val="4"/>
                <c:pt idx="0">
                  <c:v>41132</c:v>
                </c:pt>
                <c:pt idx="1">
                  <c:v>40924</c:v>
                </c:pt>
                <c:pt idx="2">
                  <c:v>44496</c:v>
                </c:pt>
                <c:pt idx="3">
                  <c:v>70791</c:v>
                </c:pt>
              </c:numCache>
            </c:numRef>
          </c:val>
          <c:extLst>
            <c:ext xmlns:c16="http://schemas.microsoft.com/office/drawing/2014/chart" uri="{C3380CC4-5D6E-409C-BE32-E72D297353CC}">
              <c16:uniqueId val="{00000001-5EDF-4E93-9A1D-101893D67270}"/>
            </c:ext>
          </c:extLst>
        </c:ser>
        <c:ser>
          <c:idx val="2"/>
          <c:order val="2"/>
          <c:tx>
            <c:strRef>
              <c:f>[1]Progress!$A$6</c:f>
              <c:strCache>
                <c:ptCount val="1"/>
                <c:pt idx="0">
                  <c:v>30 - 39</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[1]Progress!$B$3:$E$3</c:f>
              <c:numCache>
                <c:formatCode>General</c:formatCode>
                <c:ptCount val="4"/>
                <c:pt idx="0">
                  <c:v>2017</c:v>
                </c:pt>
                <c:pt idx="1">
                  <c:v>2018</c:v>
                </c:pt>
                <c:pt idx="2">
                  <c:v>2019</c:v>
                </c:pt>
                <c:pt idx="3">
                  <c:v>2020</c:v>
                </c:pt>
              </c:numCache>
            </c:numRef>
          </c:cat>
          <c:val>
            <c:numRef>
              <c:f>[1]Progress!$B$6:$E$6</c:f>
              <c:numCache>
                <c:formatCode>General</c:formatCode>
                <c:ptCount val="4"/>
                <c:pt idx="0">
                  <c:v>45458</c:v>
                </c:pt>
                <c:pt idx="1">
                  <c:v>46342</c:v>
                </c:pt>
                <c:pt idx="2">
                  <c:v>52820</c:v>
                </c:pt>
                <c:pt idx="3">
                  <c:v>88364</c:v>
                </c:pt>
              </c:numCache>
            </c:numRef>
          </c:val>
          <c:extLst>
            <c:ext xmlns:c16="http://schemas.microsoft.com/office/drawing/2014/chart" uri="{C3380CC4-5D6E-409C-BE32-E72D297353CC}">
              <c16:uniqueId val="{00000002-5EDF-4E93-9A1D-101893D67270}"/>
            </c:ext>
          </c:extLst>
        </c:ser>
        <c:ser>
          <c:idx val="3"/>
          <c:order val="3"/>
          <c:tx>
            <c:strRef>
              <c:f>[1]Progress!$A$7</c:f>
              <c:strCache>
                <c:ptCount val="1"/>
                <c:pt idx="0">
                  <c:v>40 - 49</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[1]Progress!$B$3:$E$3</c:f>
              <c:numCache>
                <c:formatCode>General</c:formatCode>
                <c:ptCount val="4"/>
                <c:pt idx="0">
                  <c:v>2017</c:v>
                </c:pt>
                <c:pt idx="1">
                  <c:v>2018</c:v>
                </c:pt>
                <c:pt idx="2">
                  <c:v>2019</c:v>
                </c:pt>
                <c:pt idx="3">
                  <c:v>2020</c:v>
                </c:pt>
              </c:numCache>
            </c:numRef>
          </c:cat>
          <c:val>
            <c:numRef>
              <c:f>[1]Progress!$B$7:$E$7</c:f>
              <c:numCache>
                <c:formatCode>General</c:formatCode>
                <c:ptCount val="4"/>
                <c:pt idx="0">
                  <c:v>44878</c:v>
                </c:pt>
                <c:pt idx="1">
                  <c:v>50545</c:v>
                </c:pt>
                <c:pt idx="2">
                  <c:v>51864</c:v>
                </c:pt>
                <c:pt idx="3">
                  <c:v>91568</c:v>
                </c:pt>
              </c:numCache>
            </c:numRef>
          </c:val>
          <c:extLst>
            <c:ext xmlns:c16="http://schemas.microsoft.com/office/drawing/2014/chart" uri="{C3380CC4-5D6E-409C-BE32-E72D297353CC}">
              <c16:uniqueId val="{00000003-5EDF-4E93-9A1D-101893D67270}"/>
            </c:ext>
          </c:extLst>
        </c:ser>
        <c:ser>
          <c:idx val="4"/>
          <c:order val="4"/>
          <c:tx>
            <c:strRef>
              <c:f>[1]Progress!$A$8</c:f>
              <c:strCache>
                <c:ptCount val="1"/>
                <c:pt idx="0">
                  <c:v>50 - 59</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[1]Progress!$B$3:$E$3</c:f>
              <c:numCache>
                <c:formatCode>General</c:formatCode>
                <c:ptCount val="4"/>
                <c:pt idx="0">
                  <c:v>2017</c:v>
                </c:pt>
                <c:pt idx="1">
                  <c:v>2018</c:v>
                </c:pt>
                <c:pt idx="2">
                  <c:v>2019</c:v>
                </c:pt>
                <c:pt idx="3">
                  <c:v>2020</c:v>
                </c:pt>
              </c:numCache>
            </c:numRef>
          </c:cat>
          <c:val>
            <c:numRef>
              <c:f>[1]Progress!$B$8:$E$8</c:f>
              <c:numCache>
                <c:formatCode>General</c:formatCode>
                <c:ptCount val="4"/>
                <c:pt idx="0">
                  <c:v>43764</c:v>
                </c:pt>
                <c:pt idx="1">
                  <c:v>48642</c:v>
                </c:pt>
                <c:pt idx="2">
                  <c:v>50608</c:v>
                </c:pt>
                <c:pt idx="3">
                  <c:v>85967</c:v>
                </c:pt>
              </c:numCache>
            </c:numRef>
          </c:val>
          <c:extLst>
            <c:ext xmlns:c16="http://schemas.microsoft.com/office/drawing/2014/chart" uri="{C3380CC4-5D6E-409C-BE32-E72D297353CC}">
              <c16:uniqueId val="{00000004-5EDF-4E93-9A1D-101893D67270}"/>
            </c:ext>
          </c:extLst>
        </c:ser>
        <c:ser>
          <c:idx val="5"/>
          <c:order val="5"/>
          <c:tx>
            <c:strRef>
              <c:f>[1]Progress!$A$9</c:f>
              <c:strCache>
                <c:ptCount val="1"/>
                <c:pt idx="0">
                  <c:v>&gt; 60</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[1]Progress!$B$3:$E$3</c:f>
              <c:numCache>
                <c:formatCode>General</c:formatCode>
                <c:ptCount val="4"/>
                <c:pt idx="0">
                  <c:v>2017</c:v>
                </c:pt>
                <c:pt idx="1">
                  <c:v>2018</c:v>
                </c:pt>
                <c:pt idx="2">
                  <c:v>2019</c:v>
                </c:pt>
                <c:pt idx="3">
                  <c:v>2020</c:v>
                </c:pt>
              </c:numCache>
            </c:numRef>
          </c:cat>
          <c:val>
            <c:numRef>
              <c:f>[1]Progress!$B$9:$E$9</c:f>
              <c:numCache>
                <c:formatCode>General</c:formatCode>
                <c:ptCount val="4"/>
                <c:pt idx="0">
                  <c:v>49523</c:v>
                </c:pt>
                <c:pt idx="1">
                  <c:v>62085</c:v>
                </c:pt>
                <c:pt idx="2">
                  <c:v>68013</c:v>
                </c:pt>
                <c:pt idx="3">
                  <c:v>105301</c:v>
                </c:pt>
              </c:numCache>
            </c:numRef>
          </c:val>
          <c:extLst>
            <c:ext xmlns:c16="http://schemas.microsoft.com/office/drawing/2014/chart" uri="{C3380CC4-5D6E-409C-BE32-E72D297353CC}">
              <c16:uniqueId val="{00000005-5EDF-4E93-9A1D-101893D67270}"/>
            </c:ext>
          </c:extLst>
        </c:ser>
        <c:dLbls>
          <c:dLblPos val="outEnd"/>
          <c:showLegendKey val="0"/>
          <c:showVal val="1"/>
          <c:showCatName val="0"/>
          <c:showSerName val="0"/>
          <c:showPercent val="0"/>
          <c:showBubbleSize val="0"/>
        </c:dLbls>
        <c:gapWidth val="444"/>
        <c:overlap val="-90"/>
        <c:axId val="1489794751"/>
        <c:axId val="1238942063"/>
      </c:barChart>
      <c:catAx>
        <c:axId val="1489794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id-ID"/>
          </a:p>
        </c:txPr>
        <c:crossAx val="1238942063"/>
        <c:crosses val="autoZero"/>
        <c:auto val="1"/>
        <c:lblAlgn val="ctr"/>
        <c:lblOffset val="100"/>
        <c:noMultiLvlLbl val="0"/>
      </c:catAx>
      <c:valAx>
        <c:axId val="1238942063"/>
        <c:scaling>
          <c:orientation val="minMax"/>
        </c:scaling>
        <c:delete val="0"/>
        <c:axPos val="l"/>
        <c:minorGridlines>
          <c:spPr>
            <a:ln>
              <a:solidFill>
                <a:schemeClr val="tx1">
                  <a:lumMod val="5000"/>
                  <a:lumOff val="95000"/>
                </a:schemeClr>
              </a:solidFill>
            </a:ln>
            <a:effectLst/>
          </c:spPr>
        </c:min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89794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d-ID"/>
              <a:t>Tahun  Residual Plot</a:t>
            </a:r>
          </a:p>
        </c:rich>
      </c:tx>
      <c:overlay val="0"/>
    </c:title>
    <c:autoTitleDeleted val="0"/>
    <c:plotArea>
      <c:layout/>
      <c:scatterChart>
        <c:scatterStyle val="lineMarker"/>
        <c:varyColors val="0"/>
        <c:ser>
          <c:idx val="0"/>
          <c:order val="0"/>
          <c:spPr>
            <a:ln w="19050">
              <a:noFill/>
            </a:ln>
          </c:spPr>
          <c:xVal>
            <c:numRef>
              <c:f>'No 1'!$B$3:$B$6</c:f>
              <c:numCache>
                <c:formatCode>General</c:formatCode>
                <c:ptCount val="4"/>
                <c:pt idx="0">
                  <c:v>2017</c:v>
                </c:pt>
                <c:pt idx="1">
                  <c:v>2018</c:v>
                </c:pt>
                <c:pt idx="2">
                  <c:v>2019</c:v>
                </c:pt>
                <c:pt idx="3">
                  <c:v>2020</c:v>
                </c:pt>
              </c:numCache>
            </c:numRef>
          </c:xVal>
          <c:yVal>
            <c:numRef>
              <c:f>'No 1'!$G$58:$G$61</c:f>
              <c:numCache>
                <c:formatCode>General</c:formatCode>
                <c:ptCount val="4"/>
                <c:pt idx="0">
                  <c:v>-176329.66185994132</c:v>
                </c:pt>
                <c:pt idx="1">
                  <c:v>-126209.60269378364</c:v>
                </c:pt>
                <c:pt idx="2">
                  <c:v>-11022.543527625909</c:v>
                </c:pt>
                <c:pt idx="3">
                  <c:v>313169.51563853177</c:v>
                </c:pt>
              </c:numCache>
            </c:numRef>
          </c:yVal>
          <c:smooth val="0"/>
          <c:extLst>
            <c:ext xmlns:c16="http://schemas.microsoft.com/office/drawing/2014/chart" uri="{C3380CC4-5D6E-409C-BE32-E72D297353CC}">
              <c16:uniqueId val="{00000001-913D-43B8-9F06-BE89CCE23507}"/>
            </c:ext>
          </c:extLst>
        </c:ser>
        <c:dLbls>
          <c:showLegendKey val="0"/>
          <c:showVal val="0"/>
          <c:showCatName val="0"/>
          <c:showSerName val="0"/>
          <c:showPercent val="0"/>
          <c:showBubbleSize val="0"/>
        </c:dLbls>
        <c:axId val="1866205360"/>
        <c:axId val="1866204528"/>
      </c:scatterChart>
      <c:valAx>
        <c:axId val="1866205360"/>
        <c:scaling>
          <c:orientation val="minMax"/>
        </c:scaling>
        <c:delete val="0"/>
        <c:axPos val="b"/>
        <c:title>
          <c:tx>
            <c:rich>
              <a:bodyPr/>
              <a:lstStyle/>
              <a:p>
                <a:pPr>
                  <a:defRPr/>
                </a:pPr>
                <a:r>
                  <a:rPr lang="id-ID"/>
                  <a:t>Tahun</a:t>
                </a:r>
              </a:p>
            </c:rich>
          </c:tx>
          <c:overlay val="0"/>
        </c:title>
        <c:numFmt formatCode="General" sourceLinked="1"/>
        <c:majorTickMark val="out"/>
        <c:minorTickMark val="none"/>
        <c:tickLblPos val="nextTo"/>
        <c:crossAx val="1866204528"/>
        <c:crosses val="autoZero"/>
        <c:crossBetween val="midCat"/>
      </c:valAx>
      <c:valAx>
        <c:axId val="1866204528"/>
        <c:scaling>
          <c:orientation val="minMax"/>
        </c:scaling>
        <c:delete val="0"/>
        <c:axPos val="l"/>
        <c:title>
          <c:tx>
            <c:rich>
              <a:bodyPr/>
              <a:lstStyle/>
              <a:p>
                <a:pPr>
                  <a:defRPr/>
                </a:pPr>
                <a:r>
                  <a:rPr lang="id-ID"/>
                  <a:t>Residuals</a:t>
                </a:r>
              </a:p>
            </c:rich>
          </c:tx>
          <c:overlay val="0"/>
        </c:title>
        <c:numFmt formatCode="General" sourceLinked="1"/>
        <c:majorTickMark val="out"/>
        <c:minorTickMark val="none"/>
        <c:tickLblPos val="nextTo"/>
        <c:crossAx val="186620536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d-ID"/>
              <a:t>Tahun Line Fit  Plot</a:t>
            </a:r>
          </a:p>
        </c:rich>
      </c:tx>
      <c:overlay val="0"/>
    </c:title>
    <c:autoTitleDeleted val="0"/>
    <c:plotArea>
      <c:layout/>
      <c:scatterChart>
        <c:scatterStyle val="lineMarker"/>
        <c:varyColors val="0"/>
        <c:ser>
          <c:idx val="0"/>
          <c:order val="0"/>
          <c:tx>
            <c:v>Jumlah Korban</c:v>
          </c:tx>
          <c:spPr>
            <a:ln w="19050">
              <a:noFill/>
            </a:ln>
          </c:spPr>
          <c:xVal>
            <c:numRef>
              <c:f>'No 1'!$B$3:$B$6</c:f>
              <c:numCache>
                <c:formatCode>General</c:formatCode>
                <c:ptCount val="4"/>
                <c:pt idx="0">
                  <c:v>2017</c:v>
                </c:pt>
                <c:pt idx="1">
                  <c:v>2018</c:v>
                </c:pt>
                <c:pt idx="2">
                  <c:v>2019</c:v>
                </c:pt>
                <c:pt idx="3">
                  <c:v>2020</c:v>
                </c:pt>
              </c:numCache>
            </c:numRef>
          </c:xVal>
          <c:yVal>
            <c:numRef>
              <c:f>'No 1'!$C$3:$C$6</c:f>
              <c:numCache>
                <c:formatCode>#,##0</c:formatCode>
                <c:ptCount val="4"/>
                <c:pt idx="0">
                  <c:v>301580</c:v>
                </c:pt>
                <c:pt idx="1">
                  <c:v>351937</c:v>
                </c:pt>
                <c:pt idx="2">
                  <c:v>467361</c:v>
                </c:pt>
                <c:pt idx="3">
                  <c:v>791790</c:v>
                </c:pt>
              </c:numCache>
            </c:numRef>
          </c:yVal>
          <c:smooth val="0"/>
          <c:extLst>
            <c:ext xmlns:c16="http://schemas.microsoft.com/office/drawing/2014/chart" uri="{C3380CC4-5D6E-409C-BE32-E72D297353CC}">
              <c16:uniqueId val="{00000001-BEDC-4DDD-A12B-19C24CB267D7}"/>
            </c:ext>
          </c:extLst>
        </c:ser>
        <c:ser>
          <c:idx val="1"/>
          <c:order val="1"/>
          <c:tx>
            <c:v>Predicted Jumlah Korban</c:v>
          </c:tx>
          <c:spPr>
            <a:ln w="19050">
              <a:noFill/>
            </a:ln>
          </c:spPr>
          <c:xVal>
            <c:numRef>
              <c:f>'No 1'!$B$3:$B$6</c:f>
              <c:numCache>
                <c:formatCode>General</c:formatCode>
                <c:ptCount val="4"/>
                <c:pt idx="0">
                  <c:v>2017</c:v>
                </c:pt>
                <c:pt idx="1">
                  <c:v>2018</c:v>
                </c:pt>
                <c:pt idx="2">
                  <c:v>2019</c:v>
                </c:pt>
                <c:pt idx="3">
                  <c:v>2020</c:v>
                </c:pt>
              </c:numCache>
            </c:numRef>
          </c:xVal>
          <c:yVal>
            <c:numRef>
              <c:f>'No 1'!$F$58:$F$61</c:f>
              <c:numCache>
                <c:formatCode>General</c:formatCode>
                <c:ptCount val="4"/>
                <c:pt idx="0">
                  <c:v>477909.66185994132</c:v>
                </c:pt>
                <c:pt idx="1">
                  <c:v>478146.60269378364</c:v>
                </c:pt>
                <c:pt idx="2">
                  <c:v>478383.54352762591</c:v>
                </c:pt>
                <c:pt idx="3">
                  <c:v>478620.48436146823</c:v>
                </c:pt>
              </c:numCache>
            </c:numRef>
          </c:yVal>
          <c:smooth val="0"/>
          <c:extLst>
            <c:ext xmlns:c16="http://schemas.microsoft.com/office/drawing/2014/chart" uri="{C3380CC4-5D6E-409C-BE32-E72D297353CC}">
              <c16:uniqueId val="{00000002-BEDC-4DDD-A12B-19C24CB267D7}"/>
            </c:ext>
          </c:extLst>
        </c:ser>
        <c:dLbls>
          <c:showLegendKey val="0"/>
          <c:showVal val="0"/>
          <c:showCatName val="0"/>
          <c:showSerName val="0"/>
          <c:showPercent val="0"/>
          <c:showBubbleSize val="0"/>
        </c:dLbls>
        <c:axId val="1866215344"/>
        <c:axId val="1866200784"/>
      </c:scatterChart>
      <c:valAx>
        <c:axId val="1866215344"/>
        <c:scaling>
          <c:orientation val="minMax"/>
        </c:scaling>
        <c:delete val="0"/>
        <c:axPos val="b"/>
        <c:title>
          <c:tx>
            <c:rich>
              <a:bodyPr/>
              <a:lstStyle/>
              <a:p>
                <a:pPr>
                  <a:defRPr/>
                </a:pPr>
                <a:r>
                  <a:rPr lang="id-ID"/>
                  <a:t>Tahun</a:t>
                </a:r>
              </a:p>
            </c:rich>
          </c:tx>
          <c:overlay val="0"/>
        </c:title>
        <c:numFmt formatCode="General" sourceLinked="1"/>
        <c:majorTickMark val="out"/>
        <c:minorTickMark val="none"/>
        <c:tickLblPos val="nextTo"/>
        <c:crossAx val="1866200784"/>
        <c:crosses val="autoZero"/>
        <c:crossBetween val="midCat"/>
      </c:valAx>
      <c:valAx>
        <c:axId val="1866200784"/>
        <c:scaling>
          <c:orientation val="minMax"/>
        </c:scaling>
        <c:delete val="0"/>
        <c:axPos val="l"/>
        <c:title>
          <c:tx>
            <c:rich>
              <a:bodyPr/>
              <a:lstStyle/>
              <a:p>
                <a:pPr>
                  <a:defRPr/>
                </a:pPr>
                <a:r>
                  <a:rPr lang="id-ID"/>
                  <a:t>Jumlah Korban</a:t>
                </a:r>
              </a:p>
            </c:rich>
          </c:tx>
          <c:overlay val="0"/>
        </c:title>
        <c:numFmt formatCode="#,##0" sourceLinked="1"/>
        <c:majorTickMark val="out"/>
        <c:minorTickMark val="none"/>
        <c:tickLblPos val="nextTo"/>
        <c:crossAx val="186621534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d-ID"/>
              <a:t>Normal Probability Plot</a:t>
            </a:r>
          </a:p>
        </c:rich>
      </c:tx>
      <c:overlay val="0"/>
    </c:title>
    <c:autoTitleDeleted val="0"/>
    <c:plotArea>
      <c:layout/>
      <c:scatterChart>
        <c:scatterStyle val="lineMarker"/>
        <c:varyColors val="0"/>
        <c:ser>
          <c:idx val="0"/>
          <c:order val="0"/>
          <c:spPr>
            <a:ln w="19050">
              <a:noFill/>
            </a:ln>
          </c:spPr>
          <c:xVal>
            <c:numRef>
              <c:f>'No 1'!$J$58:$J$61</c:f>
              <c:numCache>
                <c:formatCode>General</c:formatCode>
                <c:ptCount val="4"/>
                <c:pt idx="0">
                  <c:v>12.5</c:v>
                </c:pt>
                <c:pt idx="1">
                  <c:v>37.5</c:v>
                </c:pt>
                <c:pt idx="2">
                  <c:v>62.5</c:v>
                </c:pt>
                <c:pt idx="3">
                  <c:v>87.5</c:v>
                </c:pt>
              </c:numCache>
            </c:numRef>
          </c:xVal>
          <c:yVal>
            <c:numRef>
              <c:f>'No 1'!$K$58:$K$61</c:f>
              <c:numCache>
                <c:formatCode>General</c:formatCode>
                <c:ptCount val="4"/>
                <c:pt idx="0">
                  <c:v>301580</c:v>
                </c:pt>
                <c:pt idx="1">
                  <c:v>351937</c:v>
                </c:pt>
                <c:pt idx="2">
                  <c:v>467361</c:v>
                </c:pt>
                <c:pt idx="3">
                  <c:v>791790</c:v>
                </c:pt>
              </c:numCache>
            </c:numRef>
          </c:yVal>
          <c:smooth val="0"/>
          <c:extLst>
            <c:ext xmlns:c16="http://schemas.microsoft.com/office/drawing/2014/chart" uri="{C3380CC4-5D6E-409C-BE32-E72D297353CC}">
              <c16:uniqueId val="{00000001-11FD-4F73-B4F2-E9B5F35AC90E}"/>
            </c:ext>
          </c:extLst>
        </c:ser>
        <c:dLbls>
          <c:showLegendKey val="0"/>
          <c:showVal val="0"/>
          <c:showCatName val="0"/>
          <c:showSerName val="0"/>
          <c:showPercent val="0"/>
          <c:showBubbleSize val="0"/>
        </c:dLbls>
        <c:axId val="1866204944"/>
        <c:axId val="1866201616"/>
      </c:scatterChart>
      <c:valAx>
        <c:axId val="1866204944"/>
        <c:scaling>
          <c:orientation val="minMax"/>
        </c:scaling>
        <c:delete val="0"/>
        <c:axPos val="b"/>
        <c:title>
          <c:tx>
            <c:rich>
              <a:bodyPr/>
              <a:lstStyle/>
              <a:p>
                <a:pPr>
                  <a:defRPr/>
                </a:pPr>
                <a:r>
                  <a:rPr lang="id-ID"/>
                  <a:t>Sample Percentile</a:t>
                </a:r>
              </a:p>
            </c:rich>
          </c:tx>
          <c:overlay val="0"/>
        </c:title>
        <c:numFmt formatCode="General" sourceLinked="1"/>
        <c:majorTickMark val="out"/>
        <c:minorTickMark val="none"/>
        <c:tickLblPos val="nextTo"/>
        <c:crossAx val="1866201616"/>
        <c:crosses val="autoZero"/>
        <c:crossBetween val="midCat"/>
      </c:valAx>
      <c:valAx>
        <c:axId val="1866201616"/>
        <c:scaling>
          <c:orientation val="minMax"/>
        </c:scaling>
        <c:delete val="0"/>
        <c:axPos val="l"/>
        <c:title>
          <c:tx>
            <c:rich>
              <a:bodyPr/>
              <a:lstStyle/>
              <a:p>
                <a:pPr>
                  <a:defRPr/>
                </a:pPr>
                <a:r>
                  <a:rPr lang="id-ID"/>
                  <a:t>Jumlah Korban</a:t>
                </a:r>
              </a:p>
            </c:rich>
          </c:tx>
          <c:overlay val="0"/>
        </c:title>
        <c:numFmt formatCode="General" sourceLinked="1"/>
        <c:majorTickMark val="out"/>
        <c:minorTickMark val="none"/>
        <c:tickLblPos val="nextTo"/>
        <c:crossAx val="186620494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D"/>
              <a:t>Normal Probability Plot</a:t>
            </a:r>
          </a:p>
        </c:rich>
      </c:tx>
      <c:overlay val="0"/>
    </c:title>
    <c:autoTitleDeleted val="0"/>
    <c:plotArea>
      <c:layout/>
      <c:scatterChart>
        <c:scatterStyle val="lineMarker"/>
        <c:varyColors val="0"/>
        <c:ser>
          <c:idx val="0"/>
          <c:order val="0"/>
          <c:spPr>
            <a:ln w="19050">
              <a:noFill/>
            </a:ln>
          </c:spPr>
          <c:xVal>
            <c:numRef>
              <c:f>'No 2'!$E$28:$E$31</c:f>
              <c:numCache>
                <c:formatCode>General</c:formatCode>
                <c:ptCount val="4"/>
                <c:pt idx="0">
                  <c:v>12.5</c:v>
                </c:pt>
                <c:pt idx="1">
                  <c:v>37.5</c:v>
                </c:pt>
                <c:pt idx="2">
                  <c:v>62.5</c:v>
                </c:pt>
                <c:pt idx="3">
                  <c:v>87.5</c:v>
                </c:pt>
              </c:numCache>
            </c:numRef>
          </c:xVal>
          <c:yVal>
            <c:numRef>
              <c:f>'No 2'!$F$28:$F$31</c:f>
              <c:numCache>
                <c:formatCode>General</c:formatCode>
                <c:ptCount val="4"/>
                <c:pt idx="0">
                  <c:v>1426668409</c:v>
                </c:pt>
                <c:pt idx="1">
                  <c:v>2709160726</c:v>
                </c:pt>
                <c:pt idx="2">
                  <c:v>3633089225.5</c:v>
                </c:pt>
                <c:pt idx="3">
                  <c:v>4169074294</c:v>
                </c:pt>
              </c:numCache>
            </c:numRef>
          </c:yVal>
          <c:smooth val="0"/>
          <c:extLst>
            <c:ext xmlns:c16="http://schemas.microsoft.com/office/drawing/2014/chart" uri="{C3380CC4-5D6E-409C-BE32-E72D297353CC}">
              <c16:uniqueId val="{00000001-1388-4E49-9DCB-AAD4FF184524}"/>
            </c:ext>
          </c:extLst>
        </c:ser>
        <c:dLbls>
          <c:showLegendKey val="0"/>
          <c:showVal val="0"/>
          <c:showCatName val="0"/>
          <c:showSerName val="0"/>
          <c:showPercent val="0"/>
          <c:showBubbleSize val="0"/>
        </c:dLbls>
        <c:axId val="258968416"/>
        <c:axId val="152596144"/>
      </c:scatterChart>
      <c:valAx>
        <c:axId val="258968416"/>
        <c:scaling>
          <c:orientation val="minMax"/>
        </c:scaling>
        <c:delete val="0"/>
        <c:axPos val="b"/>
        <c:title>
          <c:tx>
            <c:rich>
              <a:bodyPr/>
              <a:lstStyle/>
              <a:p>
                <a:pPr>
                  <a:defRPr/>
                </a:pPr>
                <a:r>
                  <a:rPr lang="en-ID"/>
                  <a:t>Sample Percentile</a:t>
                </a:r>
              </a:p>
            </c:rich>
          </c:tx>
          <c:overlay val="0"/>
        </c:title>
        <c:numFmt formatCode="General" sourceLinked="1"/>
        <c:majorTickMark val="out"/>
        <c:minorTickMark val="none"/>
        <c:tickLblPos val="nextTo"/>
        <c:crossAx val="152596144"/>
        <c:crosses val="autoZero"/>
        <c:crossBetween val="midCat"/>
      </c:valAx>
      <c:valAx>
        <c:axId val="152596144"/>
        <c:scaling>
          <c:orientation val="minMax"/>
        </c:scaling>
        <c:delete val="0"/>
        <c:axPos val="l"/>
        <c:title>
          <c:tx>
            <c:rich>
              <a:bodyPr/>
              <a:lstStyle/>
              <a:p>
                <a:pPr>
                  <a:defRPr/>
                </a:pPr>
                <a:r>
                  <a:rPr lang="en-ID"/>
                  <a:t>Jumlah kerugian</a:t>
                </a:r>
              </a:p>
            </c:rich>
          </c:tx>
          <c:overlay val="0"/>
        </c:title>
        <c:numFmt formatCode="General" sourceLinked="1"/>
        <c:majorTickMark val="out"/>
        <c:minorTickMark val="none"/>
        <c:tickLblPos val="nextTo"/>
        <c:crossAx val="25896841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D"/>
              <a:t>Normal Probability Plot</a:t>
            </a:r>
          </a:p>
        </c:rich>
      </c:tx>
      <c:overlay val="0"/>
    </c:title>
    <c:autoTitleDeleted val="0"/>
    <c:plotArea>
      <c:layout/>
      <c:scatterChart>
        <c:scatterStyle val="lineMarker"/>
        <c:varyColors val="0"/>
        <c:ser>
          <c:idx val="0"/>
          <c:order val="0"/>
          <c:spPr>
            <a:ln w="19050">
              <a:noFill/>
            </a:ln>
          </c:spPr>
          <c:xVal>
            <c:numRef>
              <c:f>'No 2'!$O$28:$O$31</c:f>
              <c:numCache>
                <c:formatCode>General</c:formatCode>
                <c:ptCount val="4"/>
                <c:pt idx="0">
                  <c:v>12.5</c:v>
                </c:pt>
                <c:pt idx="1">
                  <c:v>37.5</c:v>
                </c:pt>
                <c:pt idx="2">
                  <c:v>62.5</c:v>
                </c:pt>
                <c:pt idx="3">
                  <c:v>87.5</c:v>
                </c:pt>
              </c:numCache>
            </c:numRef>
          </c:xVal>
          <c:yVal>
            <c:numRef>
              <c:f>'No 2'!$P$28:$P$31</c:f>
              <c:numCache>
                <c:formatCode>General</c:formatCode>
                <c:ptCount val="4"/>
                <c:pt idx="0">
                  <c:v>1426668409</c:v>
                </c:pt>
                <c:pt idx="1">
                  <c:v>2709160726</c:v>
                </c:pt>
                <c:pt idx="2">
                  <c:v>3633089225.5</c:v>
                </c:pt>
                <c:pt idx="3">
                  <c:v>4169074294</c:v>
                </c:pt>
              </c:numCache>
            </c:numRef>
          </c:yVal>
          <c:smooth val="0"/>
          <c:extLst>
            <c:ext xmlns:c16="http://schemas.microsoft.com/office/drawing/2014/chart" uri="{C3380CC4-5D6E-409C-BE32-E72D297353CC}">
              <c16:uniqueId val="{00000001-F755-447B-92F7-582F8CE14253}"/>
            </c:ext>
          </c:extLst>
        </c:ser>
        <c:dLbls>
          <c:showLegendKey val="0"/>
          <c:showVal val="0"/>
          <c:showCatName val="0"/>
          <c:showSerName val="0"/>
          <c:showPercent val="0"/>
          <c:showBubbleSize val="0"/>
        </c:dLbls>
        <c:axId val="199899264"/>
        <c:axId val="152577008"/>
      </c:scatterChart>
      <c:valAx>
        <c:axId val="199899264"/>
        <c:scaling>
          <c:orientation val="minMax"/>
        </c:scaling>
        <c:delete val="0"/>
        <c:axPos val="b"/>
        <c:title>
          <c:tx>
            <c:rich>
              <a:bodyPr/>
              <a:lstStyle/>
              <a:p>
                <a:pPr>
                  <a:defRPr/>
                </a:pPr>
                <a:r>
                  <a:rPr lang="en-ID"/>
                  <a:t>Sample Percentile</a:t>
                </a:r>
              </a:p>
            </c:rich>
          </c:tx>
          <c:overlay val="0"/>
        </c:title>
        <c:numFmt formatCode="General" sourceLinked="1"/>
        <c:majorTickMark val="out"/>
        <c:minorTickMark val="none"/>
        <c:tickLblPos val="nextTo"/>
        <c:crossAx val="152577008"/>
        <c:crosses val="autoZero"/>
        <c:crossBetween val="midCat"/>
      </c:valAx>
      <c:valAx>
        <c:axId val="152577008"/>
        <c:scaling>
          <c:orientation val="minMax"/>
        </c:scaling>
        <c:delete val="0"/>
        <c:axPos val="l"/>
        <c:title>
          <c:tx>
            <c:rich>
              <a:bodyPr/>
              <a:lstStyle/>
              <a:p>
                <a:pPr>
                  <a:defRPr/>
                </a:pPr>
                <a:r>
                  <a:rPr lang="en-ID"/>
                  <a:t>Jumlah kerugian</a:t>
                </a:r>
              </a:p>
            </c:rich>
          </c:tx>
          <c:overlay val="0"/>
        </c:title>
        <c:numFmt formatCode="General" sourceLinked="1"/>
        <c:majorTickMark val="out"/>
        <c:minorTickMark val="none"/>
        <c:tickLblPos val="nextTo"/>
        <c:crossAx val="19989926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ID" sz="1400"/>
              <a:t>VICTIMS</a:t>
            </a:r>
            <a:r>
              <a:rPr lang="en-ID" sz="1400" baseline="0"/>
              <a:t> LOSS BY AGE</a:t>
            </a:r>
            <a:endParaRPr lang="en-ID"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id-ID"/>
        </a:p>
      </c:txPr>
    </c:title>
    <c:autoTitleDeleted val="0"/>
    <c:plotArea>
      <c:layout/>
      <c:barChart>
        <c:barDir val="col"/>
        <c:grouping val="clustered"/>
        <c:varyColors val="0"/>
        <c:ser>
          <c:idx val="0"/>
          <c:order val="0"/>
          <c:tx>
            <c:strRef>
              <c:f>[1]Progress!$G$4</c:f>
              <c:strCache>
                <c:ptCount val="1"/>
                <c:pt idx="0">
                  <c:v>&lt; 20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f>[1]Progress!$H$3:$K$3</c:f>
              <c:numCache>
                <c:formatCode>General</c:formatCode>
                <c:ptCount val="4"/>
                <c:pt idx="0">
                  <c:v>2017</c:v>
                </c:pt>
                <c:pt idx="1">
                  <c:v>2018</c:v>
                </c:pt>
                <c:pt idx="2">
                  <c:v>2019</c:v>
                </c:pt>
                <c:pt idx="3">
                  <c:v>2020</c:v>
                </c:pt>
              </c:numCache>
            </c:numRef>
          </c:cat>
          <c:val>
            <c:numRef>
              <c:f>[1]Progress!$H$4:$K$4</c:f>
              <c:numCache>
                <c:formatCode>General</c:formatCode>
                <c:ptCount val="4"/>
                <c:pt idx="0">
                  <c:v>8271311</c:v>
                </c:pt>
                <c:pt idx="1">
                  <c:v>12553082</c:v>
                </c:pt>
                <c:pt idx="2">
                  <c:v>421169232</c:v>
                </c:pt>
                <c:pt idx="3">
                  <c:v>70980763</c:v>
                </c:pt>
              </c:numCache>
            </c:numRef>
          </c:val>
          <c:extLst>
            <c:ext xmlns:c16="http://schemas.microsoft.com/office/drawing/2014/chart" uri="{C3380CC4-5D6E-409C-BE32-E72D297353CC}">
              <c16:uniqueId val="{00000000-CC47-40F0-988C-BA633E9ACA77}"/>
            </c:ext>
          </c:extLst>
        </c:ser>
        <c:ser>
          <c:idx val="1"/>
          <c:order val="1"/>
          <c:tx>
            <c:strRef>
              <c:f>[1]Progress!$G$5</c:f>
              <c:strCache>
                <c:ptCount val="1"/>
                <c:pt idx="0">
                  <c:v>20 - 29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numRef>
              <c:f>[1]Progress!$H$3:$K$3</c:f>
              <c:numCache>
                <c:formatCode>General</c:formatCode>
                <c:ptCount val="4"/>
                <c:pt idx="0">
                  <c:v>2017</c:v>
                </c:pt>
                <c:pt idx="1">
                  <c:v>2018</c:v>
                </c:pt>
                <c:pt idx="2">
                  <c:v>2019</c:v>
                </c:pt>
                <c:pt idx="3">
                  <c:v>2020</c:v>
                </c:pt>
              </c:numCache>
            </c:numRef>
          </c:cat>
          <c:val>
            <c:numRef>
              <c:f>[1]Progress!$H$5:$K$5</c:f>
              <c:numCache>
                <c:formatCode>General</c:formatCode>
                <c:ptCount val="4"/>
                <c:pt idx="0">
                  <c:v>67981630</c:v>
                </c:pt>
                <c:pt idx="1">
                  <c:v>134485965</c:v>
                </c:pt>
                <c:pt idx="2">
                  <c:v>174673470</c:v>
                </c:pt>
                <c:pt idx="3">
                  <c:v>197402240</c:v>
                </c:pt>
              </c:numCache>
            </c:numRef>
          </c:val>
          <c:extLst>
            <c:ext xmlns:c16="http://schemas.microsoft.com/office/drawing/2014/chart" uri="{C3380CC4-5D6E-409C-BE32-E72D297353CC}">
              <c16:uniqueId val="{00000001-CC47-40F0-988C-BA633E9ACA77}"/>
            </c:ext>
          </c:extLst>
        </c:ser>
        <c:ser>
          <c:idx val="2"/>
          <c:order val="2"/>
          <c:tx>
            <c:strRef>
              <c:f>[1]Progress!$G$6</c:f>
              <c:strCache>
                <c:ptCount val="1"/>
                <c:pt idx="0">
                  <c:v>30 - 39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numRef>
              <c:f>[1]Progress!$H$3:$K$3</c:f>
              <c:numCache>
                <c:formatCode>General</c:formatCode>
                <c:ptCount val="4"/>
                <c:pt idx="0">
                  <c:v>2017</c:v>
                </c:pt>
                <c:pt idx="1">
                  <c:v>2018</c:v>
                </c:pt>
                <c:pt idx="2">
                  <c:v>2019</c:v>
                </c:pt>
                <c:pt idx="3">
                  <c:v>2020</c:v>
                </c:pt>
              </c:numCache>
            </c:numRef>
          </c:cat>
          <c:val>
            <c:numRef>
              <c:f>[1]Progress!$H$6:$K$6</c:f>
              <c:numCache>
                <c:formatCode>General</c:formatCode>
                <c:ptCount val="4"/>
                <c:pt idx="0">
                  <c:v>156287698</c:v>
                </c:pt>
                <c:pt idx="1">
                  <c:v>305699977</c:v>
                </c:pt>
                <c:pt idx="2">
                  <c:v>332208189</c:v>
                </c:pt>
                <c:pt idx="3">
                  <c:v>492176845</c:v>
                </c:pt>
              </c:numCache>
            </c:numRef>
          </c:val>
          <c:extLst>
            <c:ext xmlns:c16="http://schemas.microsoft.com/office/drawing/2014/chart" uri="{C3380CC4-5D6E-409C-BE32-E72D297353CC}">
              <c16:uniqueId val="{00000002-CC47-40F0-988C-BA633E9ACA77}"/>
            </c:ext>
          </c:extLst>
        </c:ser>
        <c:ser>
          <c:idx val="3"/>
          <c:order val="3"/>
          <c:tx>
            <c:strRef>
              <c:f>[1]Progress!$G$7</c:f>
              <c:strCache>
                <c:ptCount val="1"/>
                <c:pt idx="0">
                  <c:v>40 - 49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numRef>
              <c:f>[1]Progress!$H$3:$K$3</c:f>
              <c:numCache>
                <c:formatCode>General</c:formatCode>
                <c:ptCount val="4"/>
                <c:pt idx="0">
                  <c:v>2017</c:v>
                </c:pt>
                <c:pt idx="1">
                  <c:v>2018</c:v>
                </c:pt>
                <c:pt idx="2">
                  <c:v>2019</c:v>
                </c:pt>
                <c:pt idx="3">
                  <c:v>2020</c:v>
                </c:pt>
              </c:numCache>
            </c:numRef>
          </c:cat>
          <c:val>
            <c:numRef>
              <c:f>[1]Progress!$H$7:$K$7</c:f>
              <c:numCache>
                <c:formatCode>General</c:formatCode>
                <c:ptCount val="4"/>
                <c:pt idx="0">
                  <c:v>244561364</c:v>
                </c:pt>
                <c:pt idx="1">
                  <c:v>405612455</c:v>
                </c:pt>
                <c:pt idx="2">
                  <c:v>529231267</c:v>
                </c:pt>
                <c:pt idx="3">
                  <c:v>717161726</c:v>
                </c:pt>
              </c:numCache>
            </c:numRef>
          </c:val>
          <c:extLst>
            <c:ext xmlns:c16="http://schemas.microsoft.com/office/drawing/2014/chart" uri="{C3380CC4-5D6E-409C-BE32-E72D297353CC}">
              <c16:uniqueId val="{00000003-CC47-40F0-988C-BA633E9ACA77}"/>
            </c:ext>
          </c:extLst>
        </c:ser>
        <c:ser>
          <c:idx val="4"/>
          <c:order val="4"/>
          <c:tx>
            <c:strRef>
              <c:f>[1]Progress!$G$8</c:f>
              <c:strCache>
                <c:ptCount val="1"/>
                <c:pt idx="0">
                  <c:v>50 - 59</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numRef>
              <c:f>[1]Progress!$H$3:$K$3</c:f>
              <c:numCache>
                <c:formatCode>General</c:formatCode>
                <c:ptCount val="4"/>
                <c:pt idx="0">
                  <c:v>2017</c:v>
                </c:pt>
                <c:pt idx="1">
                  <c:v>2018</c:v>
                </c:pt>
                <c:pt idx="2">
                  <c:v>2019</c:v>
                </c:pt>
                <c:pt idx="3">
                  <c:v>2020</c:v>
                </c:pt>
              </c:numCache>
            </c:numRef>
          </c:cat>
          <c:val>
            <c:numRef>
              <c:f>[1]Progress!$H$8:$K$8</c:f>
              <c:numCache>
                <c:formatCode>General</c:formatCode>
                <c:ptCount val="4"/>
                <c:pt idx="0">
                  <c:v>275621946</c:v>
                </c:pt>
                <c:pt idx="1">
                  <c:v>494926300</c:v>
                </c:pt>
                <c:pt idx="2">
                  <c:v>589624844</c:v>
                </c:pt>
                <c:pt idx="3">
                  <c:v>847948101</c:v>
                </c:pt>
              </c:numCache>
            </c:numRef>
          </c:val>
          <c:extLst>
            <c:ext xmlns:c16="http://schemas.microsoft.com/office/drawing/2014/chart" uri="{C3380CC4-5D6E-409C-BE32-E72D297353CC}">
              <c16:uniqueId val="{00000004-CC47-40F0-988C-BA633E9ACA77}"/>
            </c:ext>
          </c:extLst>
        </c:ser>
        <c:ser>
          <c:idx val="5"/>
          <c:order val="5"/>
          <c:tx>
            <c:strRef>
              <c:f>[1]Progress!$G$9</c:f>
              <c:strCache>
                <c:ptCount val="1"/>
                <c:pt idx="0">
                  <c:v>&gt; 60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numRef>
              <c:f>[1]Progress!$H$3:$K$3</c:f>
              <c:numCache>
                <c:formatCode>General</c:formatCode>
                <c:ptCount val="4"/>
                <c:pt idx="0">
                  <c:v>2017</c:v>
                </c:pt>
                <c:pt idx="1">
                  <c:v>2018</c:v>
                </c:pt>
                <c:pt idx="2">
                  <c:v>2019</c:v>
                </c:pt>
                <c:pt idx="3">
                  <c:v>2020</c:v>
                </c:pt>
              </c:numCache>
            </c:numRef>
          </c:cat>
          <c:val>
            <c:numRef>
              <c:f>[1]Progress!$H$9:$K$9</c:f>
              <c:numCache>
                <c:formatCode>General</c:formatCode>
                <c:ptCount val="4"/>
                <c:pt idx="0">
                  <c:v>342531972</c:v>
                </c:pt>
                <c:pt idx="1">
                  <c:v>649227724</c:v>
                </c:pt>
                <c:pt idx="2">
                  <c:v>835164766</c:v>
                </c:pt>
                <c:pt idx="3">
                  <c:v>966062236</c:v>
                </c:pt>
              </c:numCache>
            </c:numRef>
          </c:val>
          <c:extLst>
            <c:ext xmlns:c16="http://schemas.microsoft.com/office/drawing/2014/chart" uri="{C3380CC4-5D6E-409C-BE32-E72D297353CC}">
              <c16:uniqueId val="{00000005-CC47-40F0-988C-BA633E9ACA77}"/>
            </c:ext>
          </c:extLst>
        </c:ser>
        <c:dLbls>
          <c:showLegendKey val="0"/>
          <c:showVal val="0"/>
          <c:showCatName val="0"/>
          <c:showSerName val="0"/>
          <c:showPercent val="0"/>
          <c:showBubbleSize val="0"/>
        </c:dLbls>
        <c:gapWidth val="100"/>
        <c:overlap val="-24"/>
        <c:axId val="1489825551"/>
        <c:axId val="1238870511"/>
      </c:barChart>
      <c:catAx>
        <c:axId val="148982555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d-ID"/>
          </a:p>
        </c:txPr>
        <c:crossAx val="1238870511"/>
        <c:crosses val="autoZero"/>
        <c:auto val="1"/>
        <c:lblAlgn val="ctr"/>
        <c:lblOffset val="100"/>
        <c:noMultiLvlLbl val="0"/>
      </c:catAx>
      <c:valAx>
        <c:axId val="1238870511"/>
        <c:scaling>
          <c:orientation val="minMax"/>
        </c:scaling>
        <c:delete val="0"/>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d-ID"/>
          </a:p>
        </c:txPr>
        <c:crossAx val="1489825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20" normalizeH="0" baseline="0">
                <a:solidFill>
                  <a:schemeClr val="tx1">
                    <a:lumMod val="65000"/>
                    <a:lumOff val="35000"/>
                  </a:schemeClr>
                </a:solidFill>
                <a:latin typeface="+mn-lt"/>
                <a:ea typeface="+mn-ea"/>
                <a:cs typeface="+mn-cs"/>
              </a:defRPr>
            </a:pPr>
            <a:r>
              <a:rPr lang="en-US" sz="1400"/>
              <a:t>Top 5 Crime type by count</a:t>
            </a:r>
          </a:p>
        </c:rich>
      </c:tx>
      <c:overlay val="0"/>
      <c:spPr>
        <a:noFill/>
        <a:ln>
          <a:noFill/>
        </a:ln>
        <a:effectLst/>
      </c:spPr>
      <c:txPr>
        <a:bodyPr rot="0" spcFirstLastPara="1" vertOverflow="ellipsis" vert="horz" wrap="square" anchor="ctr" anchorCtr="1"/>
        <a:lstStyle/>
        <a:p>
          <a:pPr>
            <a:defRPr sz="1400" b="1" i="0" u="none" strike="noStrike" kern="1200" cap="all" spc="120" normalizeH="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tx>
            <c:strRef>
              <c:f>[1]Progress!$M$4</c:f>
              <c:strCache>
                <c:ptCount val="1"/>
                <c:pt idx="0">
                  <c:v>Phishing/Vishing/Smishing/Pharming</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[1]Progress!$N$3:$Q$3</c:f>
              <c:numCache>
                <c:formatCode>General</c:formatCode>
                <c:ptCount val="4"/>
                <c:pt idx="0">
                  <c:v>2017</c:v>
                </c:pt>
                <c:pt idx="1">
                  <c:v>2018</c:v>
                </c:pt>
                <c:pt idx="2">
                  <c:v>2019</c:v>
                </c:pt>
                <c:pt idx="3">
                  <c:v>2020</c:v>
                </c:pt>
              </c:numCache>
            </c:numRef>
          </c:cat>
          <c:val>
            <c:numRef>
              <c:f>[1]Progress!$N$4:$Q$4</c:f>
              <c:numCache>
                <c:formatCode>General</c:formatCode>
                <c:ptCount val="4"/>
                <c:pt idx="0">
                  <c:v>25344</c:v>
                </c:pt>
                <c:pt idx="1">
                  <c:v>26379</c:v>
                </c:pt>
                <c:pt idx="2">
                  <c:v>114702</c:v>
                </c:pt>
                <c:pt idx="3">
                  <c:v>241342</c:v>
                </c:pt>
              </c:numCache>
            </c:numRef>
          </c:val>
          <c:extLst>
            <c:ext xmlns:c16="http://schemas.microsoft.com/office/drawing/2014/chart" uri="{C3380CC4-5D6E-409C-BE32-E72D297353CC}">
              <c16:uniqueId val="{00000000-C6AD-414C-851A-4919348CE932}"/>
            </c:ext>
          </c:extLst>
        </c:ser>
        <c:ser>
          <c:idx val="1"/>
          <c:order val="1"/>
          <c:tx>
            <c:strRef>
              <c:f>[1]Progress!$M$5</c:f>
              <c:strCache>
                <c:ptCount val="1"/>
                <c:pt idx="0">
                  <c:v>Non-Payment/Non-Delivery</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[1]Progress!$N$3:$Q$3</c:f>
              <c:numCache>
                <c:formatCode>General</c:formatCode>
                <c:ptCount val="4"/>
                <c:pt idx="0">
                  <c:v>2017</c:v>
                </c:pt>
                <c:pt idx="1">
                  <c:v>2018</c:v>
                </c:pt>
                <c:pt idx="2">
                  <c:v>2019</c:v>
                </c:pt>
                <c:pt idx="3">
                  <c:v>2020</c:v>
                </c:pt>
              </c:numCache>
            </c:numRef>
          </c:cat>
          <c:val>
            <c:numRef>
              <c:f>[1]Progress!$N$5:$Q$5</c:f>
              <c:numCache>
                <c:formatCode>General</c:formatCode>
                <c:ptCount val="4"/>
                <c:pt idx="0">
                  <c:v>84079</c:v>
                </c:pt>
                <c:pt idx="1">
                  <c:v>65116</c:v>
                </c:pt>
                <c:pt idx="2">
                  <c:v>61832</c:v>
                </c:pt>
                <c:pt idx="3">
                  <c:v>108869</c:v>
                </c:pt>
              </c:numCache>
            </c:numRef>
          </c:val>
          <c:extLst>
            <c:ext xmlns:c16="http://schemas.microsoft.com/office/drawing/2014/chart" uri="{C3380CC4-5D6E-409C-BE32-E72D297353CC}">
              <c16:uniqueId val="{00000001-C6AD-414C-851A-4919348CE932}"/>
            </c:ext>
          </c:extLst>
        </c:ser>
        <c:ser>
          <c:idx val="2"/>
          <c:order val="2"/>
          <c:tx>
            <c:strRef>
              <c:f>[1]Progress!$M$6</c:f>
              <c:strCache>
                <c:ptCount val="1"/>
                <c:pt idx="0">
                  <c:v>Extortion</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[1]Progress!$N$3:$Q$3</c:f>
              <c:numCache>
                <c:formatCode>General</c:formatCode>
                <c:ptCount val="4"/>
                <c:pt idx="0">
                  <c:v>2017</c:v>
                </c:pt>
                <c:pt idx="1">
                  <c:v>2018</c:v>
                </c:pt>
                <c:pt idx="2">
                  <c:v>2019</c:v>
                </c:pt>
                <c:pt idx="3">
                  <c:v>2020</c:v>
                </c:pt>
              </c:numCache>
            </c:numRef>
          </c:cat>
          <c:val>
            <c:numRef>
              <c:f>[1]Progress!$N$6:$Q$6</c:f>
              <c:numCache>
                <c:formatCode>General</c:formatCode>
                <c:ptCount val="4"/>
                <c:pt idx="0">
                  <c:v>14938</c:v>
                </c:pt>
                <c:pt idx="1">
                  <c:v>51146</c:v>
                </c:pt>
                <c:pt idx="2">
                  <c:v>43101</c:v>
                </c:pt>
                <c:pt idx="3">
                  <c:v>76741</c:v>
                </c:pt>
              </c:numCache>
            </c:numRef>
          </c:val>
          <c:extLst>
            <c:ext xmlns:c16="http://schemas.microsoft.com/office/drawing/2014/chart" uri="{C3380CC4-5D6E-409C-BE32-E72D297353CC}">
              <c16:uniqueId val="{00000002-C6AD-414C-851A-4919348CE932}"/>
            </c:ext>
          </c:extLst>
        </c:ser>
        <c:ser>
          <c:idx val="3"/>
          <c:order val="3"/>
          <c:tx>
            <c:strRef>
              <c:f>[1]Progress!$M$7</c:f>
              <c:strCache>
                <c:ptCount val="1"/>
                <c:pt idx="0">
                  <c:v>Personal Data Breach</c:v>
                </c:pt>
              </c:strCache>
            </c:strRef>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[1]Progress!$N$3:$Q$3</c:f>
              <c:numCache>
                <c:formatCode>General</c:formatCode>
                <c:ptCount val="4"/>
                <c:pt idx="0">
                  <c:v>2017</c:v>
                </c:pt>
                <c:pt idx="1">
                  <c:v>2018</c:v>
                </c:pt>
                <c:pt idx="2">
                  <c:v>2019</c:v>
                </c:pt>
                <c:pt idx="3">
                  <c:v>2020</c:v>
                </c:pt>
              </c:numCache>
            </c:numRef>
          </c:cat>
          <c:val>
            <c:numRef>
              <c:f>[1]Progress!$N$7:$Q$7</c:f>
              <c:numCache>
                <c:formatCode>General</c:formatCode>
                <c:ptCount val="4"/>
                <c:pt idx="0">
                  <c:v>30904</c:v>
                </c:pt>
                <c:pt idx="1">
                  <c:v>50642</c:v>
                </c:pt>
                <c:pt idx="2">
                  <c:v>38218</c:v>
                </c:pt>
                <c:pt idx="3">
                  <c:v>45330</c:v>
                </c:pt>
              </c:numCache>
            </c:numRef>
          </c:val>
          <c:extLst>
            <c:ext xmlns:c16="http://schemas.microsoft.com/office/drawing/2014/chart" uri="{C3380CC4-5D6E-409C-BE32-E72D297353CC}">
              <c16:uniqueId val="{00000003-C6AD-414C-851A-4919348CE932}"/>
            </c:ext>
          </c:extLst>
        </c:ser>
        <c:ser>
          <c:idx val="4"/>
          <c:order val="4"/>
          <c:tx>
            <c:strRef>
              <c:f>[1]Progress!$M$8</c:f>
              <c:strCache>
                <c:ptCount val="1"/>
                <c:pt idx="0">
                  <c:v>Identity Theft</c:v>
                </c:pt>
              </c:strCache>
            </c:strRef>
          </c:tx>
          <c:spPr>
            <a:solidFill>
              <a:schemeClr val="accent3">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[1]Progress!$N$3:$Q$3</c:f>
              <c:numCache>
                <c:formatCode>General</c:formatCode>
                <c:ptCount val="4"/>
                <c:pt idx="0">
                  <c:v>2017</c:v>
                </c:pt>
                <c:pt idx="1">
                  <c:v>2018</c:v>
                </c:pt>
                <c:pt idx="2">
                  <c:v>2019</c:v>
                </c:pt>
                <c:pt idx="3">
                  <c:v>2020</c:v>
                </c:pt>
              </c:numCache>
            </c:numRef>
          </c:cat>
          <c:val>
            <c:numRef>
              <c:f>[1]Progress!$N$8:$Q$8</c:f>
              <c:numCache>
                <c:formatCode>General</c:formatCode>
                <c:ptCount val="4"/>
                <c:pt idx="0">
                  <c:v>17636</c:v>
                </c:pt>
                <c:pt idx="1">
                  <c:v>16128</c:v>
                </c:pt>
                <c:pt idx="2">
                  <c:v>16053</c:v>
                </c:pt>
                <c:pt idx="3">
                  <c:v>43330</c:v>
                </c:pt>
              </c:numCache>
            </c:numRef>
          </c:val>
          <c:extLst>
            <c:ext xmlns:c16="http://schemas.microsoft.com/office/drawing/2014/chart" uri="{C3380CC4-5D6E-409C-BE32-E72D297353CC}">
              <c16:uniqueId val="{00000004-C6AD-414C-851A-4919348CE932}"/>
            </c:ext>
          </c:extLst>
        </c:ser>
        <c:dLbls>
          <c:dLblPos val="outEnd"/>
          <c:showLegendKey val="0"/>
          <c:showVal val="1"/>
          <c:showCatName val="0"/>
          <c:showSerName val="0"/>
          <c:showPercent val="0"/>
          <c:showBubbleSize val="0"/>
        </c:dLbls>
        <c:gapWidth val="444"/>
        <c:overlap val="-90"/>
        <c:axId val="1498094911"/>
        <c:axId val="1491751103"/>
      </c:barChart>
      <c:catAx>
        <c:axId val="14980949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id-ID"/>
          </a:p>
        </c:txPr>
        <c:crossAx val="1491751103"/>
        <c:crosses val="autoZero"/>
        <c:auto val="1"/>
        <c:lblAlgn val="ctr"/>
        <c:lblOffset val="100"/>
        <c:noMultiLvlLbl val="0"/>
      </c:catAx>
      <c:valAx>
        <c:axId val="1491751103"/>
        <c:scaling>
          <c:orientation val="minMax"/>
        </c:scaling>
        <c:delete val="0"/>
        <c:axPos val="l"/>
        <c:minorGridlines>
          <c:spPr>
            <a:ln>
              <a:solidFill>
                <a:schemeClr val="tx1">
                  <a:lumMod val="5000"/>
                  <a:lumOff val="95000"/>
                </a:schemeClr>
              </a:solidFill>
            </a:ln>
            <a:effectLst/>
          </c:spPr>
        </c:min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98094911"/>
        <c:crosses val="autoZero"/>
        <c:crossBetween val="between"/>
      </c:valAx>
      <c:spPr>
        <a:noFill/>
        <a:ln>
          <a:noFill/>
        </a:ln>
        <a:effectLst/>
      </c:spPr>
    </c:plotArea>
    <c:legend>
      <c:legendPos val="b"/>
      <c:layout>
        <c:manualLayout>
          <c:xMode val="edge"/>
          <c:yMode val="edge"/>
          <c:x val="0.1403983027381607"/>
          <c:y val="0.75499842519685034"/>
          <c:w val="0.79349759957568455"/>
          <c:h val="0.218334908136482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20" normalizeH="0" baseline="0">
                <a:solidFill>
                  <a:schemeClr val="tx1">
                    <a:lumMod val="65000"/>
                    <a:lumOff val="35000"/>
                  </a:schemeClr>
                </a:solidFill>
                <a:latin typeface="+mn-lt"/>
                <a:ea typeface="+mn-ea"/>
                <a:cs typeface="+mn-cs"/>
              </a:defRPr>
            </a:pPr>
            <a:r>
              <a:rPr lang="en-ID" sz="1400"/>
              <a:t>top 5 crime type by loss</a:t>
            </a:r>
          </a:p>
        </c:rich>
      </c:tx>
      <c:overlay val="0"/>
      <c:spPr>
        <a:noFill/>
        <a:ln>
          <a:noFill/>
        </a:ln>
        <a:effectLst/>
      </c:spPr>
      <c:txPr>
        <a:bodyPr rot="0" spcFirstLastPara="1" vertOverflow="ellipsis" vert="horz" wrap="square" anchor="ctr" anchorCtr="1"/>
        <a:lstStyle/>
        <a:p>
          <a:pPr>
            <a:defRPr sz="1400" b="1" i="0" u="none" strike="noStrike" kern="1200" cap="all" spc="120" normalizeH="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tx>
            <c:strRef>
              <c:f>[1]Progress!$S$4</c:f>
              <c:strCache>
                <c:ptCount val="1"/>
                <c:pt idx="0">
                  <c:v>BEC/EAC</c:v>
                </c:pt>
              </c:strCache>
            </c:strRef>
          </c:tx>
          <c:spPr>
            <a:solidFill>
              <a:schemeClr val="accent1"/>
            </a:solidFill>
            <a:ln>
              <a:noFill/>
            </a:ln>
            <a:effectLst/>
          </c:spPr>
          <c:invertIfNegative val="0"/>
          <c:dLbls>
            <c:dLbl>
              <c:idx val="2"/>
              <c:layout>
                <c:manualLayout>
                  <c:x val="2.8629856850715823E-2"/>
                  <c:y val="9.37054557903582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F20-4E8C-AE82-B4D3081AEF90}"/>
                </c:ext>
              </c:extLst>
            </c:dLbl>
            <c:dLbl>
              <c:idx val="3"/>
              <c:layout>
                <c:manualLayout>
                  <c:x val="2.8629856850715747E-2"/>
                  <c:y val="5.780347120641539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20-4E8C-AE82-B4D3081AEF90}"/>
                </c:ext>
              </c:extLst>
            </c:dLbl>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[1]Progress!$T$3:$W$3</c:f>
              <c:numCache>
                <c:formatCode>General</c:formatCode>
                <c:ptCount val="4"/>
                <c:pt idx="0">
                  <c:v>2017</c:v>
                </c:pt>
                <c:pt idx="1">
                  <c:v>2018</c:v>
                </c:pt>
                <c:pt idx="2">
                  <c:v>2019</c:v>
                </c:pt>
                <c:pt idx="3">
                  <c:v>2020</c:v>
                </c:pt>
              </c:numCache>
            </c:numRef>
          </c:cat>
          <c:val>
            <c:numRef>
              <c:f>[1]Progress!$T$4:$W$4</c:f>
              <c:numCache>
                <c:formatCode>General</c:formatCode>
                <c:ptCount val="4"/>
                <c:pt idx="0">
                  <c:v>676151185</c:v>
                </c:pt>
                <c:pt idx="1">
                  <c:v>1297803489</c:v>
                </c:pt>
                <c:pt idx="2">
                  <c:v>1776549688</c:v>
                </c:pt>
                <c:pt idx="3">
                  <c:v>1866642107</c:v>
                </c:pt>
              </c:numCache>
            </c:numRef>
          </c:val>
          <c:extLst>
            <c:ext xmlns:c16="http://schemas.microsoft.com/office/drawing/2014/chart" uri="{C3380CC4-5D6E-409C-BE32-E72D297353CC}">
              <c16:uniqueId val="{00000002-5F20-4E8C-AE82-B4D3081AEF90}"/>
            </c:ext>
          </c:extLst>
        </c:ser>
        <c:ser>
          <c:idx val="1"/>
          <c:order val="1"/>
          <c:tx>
            <c:strRef>
              <c:f>[1]Progress!$S$5</c:f>
              <c:strCache>
                <c:ptCount val="1"/>
                <c:pt idx="0">
                  <c:v>Confidence Fraud/Romance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[1]Progress!$T$3:$W$3</c:f>
              <c:numCache>
                <c:formatCode>General</c:formatCode>
                <c:ptCount val="4"/>
                <c:pt idx="0">
                  <c:v>2017</c:v>
                </c:pt>
                <c:pt idx="1">
                  <c:v>2018</c:v>
                </c:pt>
                <c:pt idx="2">
                  <c:v>2019</c:v>
                </c:pt>
                <c:pt idx="3">
                  <c:v>2020</c:v>
                </c:pt>
              </c:numCache>
            </c:numRef>
          </c:cat>
          <c:val>
            <c:numRef>
              <c:f>[1]Progress!$T$5:$W$5</c:f>
              <c:numCache>
                <c:formatCode>General</c:formatCode>
                <c:ptCount val="4"/>
                <c:pt idx="0">
                  <c:v>211382989</c:v>
                </c:pt>
                <c:pt idx="1">
                  <c:v>362500761</c:v>
                </c:pt>
                <c:pt idx="2">
                  <c:v>475014032</c:v>
                </c:pt>
                <c:pt idx="3">
                  <c:v>600249821</c:v>
                </c:pt>
              </c:numCache>
            </c:numRef>
          </c:val>
          <c:extLst>
            <c:ext xmlns:c16="http://schemas.microsoft.com/office/drawing/2014/chart" uri="{C3380CC4-5D6E-409C-BE32-E72D297353CC}">
              <c16:uniqueId val="{00000003-5F20-4E8C-AE82-B4D3081AEF90}"/>
            </c:ext>
          </c:extLst>
        </c:ser>
        <c:ser>
          <c:idx val="2"/>
          <c:order val="2"/>
          <c:tx>
            <c:strRef>
              <c:f>[1]Progress!$S$6</c:f>
              <c:strCache>
                <c:ptCount val="1"/>
                <c:pt idx="0">
                  <c:v>Investment</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[1]Progress!$T$3:$W$3</c:f>
              <c:numCache>
                <c:formatCode>General</c:formatCode>
                <c:ptCount val="4"/>
                <c:pt idx="0">
                  <c:v>2017</c:v>
                </c:pt>
                <c:pt idx="1">
                  <c:v>2018</c:v>
                </c:pt>
                <c:pt idx="2">
                  <c:v>2019</c:v>
                </c:pt>
                <c:pt idx="3">
                  <c:v>2020</c:v>
                </c:pt>
              </c:numCache>
            </c:numRef>
          </c:cat>
          <c:val>
            <c:numRef>
              <c:f>[1]Progress!$T$6:$W$6</c:f>
              <c:numCache>
                <c:formatCode>General</c:formatCode>
                <c:ptCount val="4"/>
                <c:pt idx="0">
                  <c:v>96844144</c:v>
                </c:pt>
                <c:pt idx="1">
                  <c:v>252955320</c:v>
                </c:pt>
                <c:pt idx="2">
                  <c:v>222186195</c:v>
                </c:pt>
                <c:pt idx="3">
                  <c:v>336469000</c:v>
                </c:pt>
              </c:numCache>
            </c:numRef>
          </c:val>
          <c:extLst>
            <c:ext xmlns:c16="http://schemas.microsoft.com/office/drawing/2014/chart" uri="{C3380CC4-5D6E-409C-BE32-E72D297353CC}">
              <c16:uniqueId val="{00000004-5F20-4E8C-AE82-B4D3081AEF90}"/>
            </c:ext>
          </c:extLst>
        </c:ser>
        <c:ser>
          <c:idx val="3"/>
          <c:order val="3"/>
          <c:tx>
            <c:strRef>
              <c:f>[1]Progress!$S$7</c:f>
              <c:strCache>
                <c:ptCount val="1"/>
                <c:pt idx="0">
                  <c:v>Non-Payment/Non-Delivery</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[1]Progress!$T$3:$W$3</c:f>
              <c:numCache>
                <c:formatCode>General</c:formatCode>
                <c:ptCount val="4"/>
                <c:pt idx="0">
                  <c:v>2017</c:v>
                </c:pt>
                <c:pt idx="1">
                  <c:v>2018</c:v>
                </c:pt>
                <c:pt idx="2">
                  <c:v>2019</c:v>
                </c:pt>
                <c:pt idx="3">
                  <c:v>2020</c:v>
                </c:pt>
              </c:numCache>
            </c:numRef>
          </c:cat>
          <c:val>
            <c:numRef>
              <c:f>[1]Progress!$T$7:$W$7</c:f>
              <c:numCache>
                <c:formatCode>General</c:formatCode>
                <c:ptCount val="4"/>
                <c:pt idx="0">
                  <c:v>141110441</c:v>
                </c:pt>
                <c:pt idx="1">
                  <c:v>183826809</c:v>
                </c:pt>
                <c:pt idx="2">
                  <c:v>196563497</c:v>
                </c:pt>
                <c:pt idx="3">
                  <c:v>265011249</c:v>
                </c:pt>
              </c:numCache>
            </c:numRef>
          </c:val>
          <c:extLst>
            <c:ext xmlns:c16="http://schemas.microsoft.com/office/drawing/2014/chart" uri="{C3380CC4-5D6E-409C-BE32-E72D297353CC}">
              <c16:uniqueId val="{00000005-5F20-4E8C-AE82-B4D3081AEF90}"/>
            </c:ext>
          </c:extLst>
        </c:ser>
        <c:ser>
          <c:idx val="4"/>
          <c:order val="4"/>
          <c:tx>
            <c:strRef>
              <c:f>[1]Progress!$S$8</c:f>
              <c:strCache>
                <c:ptCount val="1"/>
                <c:pt idx="0">
                  <c:v>Identity Theft</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[1]Progress!$T$3:$W$3</c:f>
              <c:numCache>
                <c:formatCode>General</c:formatCode>
                <c:ptCount val="4"/>
                <c:pt idx="0">
                  <c:v>2017</c:v>
                </c:pt>
                <c:pt idx="1">
                  <c:v>2018</c:v>
                </c:pt>
                <c:pt idx="2">
                  <c:v>2019</c:v>
                </c:pt>
                <c:pt idx="3">
                  <c:v>2020</c:v>
                </c:pt>
              </c:numCache>
            </c:numRef>
          </c:cat>
          <c:val>
            <c:numRef>
              <c:f>[1]Progress!$T$8:$W$8</c:f>
              <c:numCache>
                <c:formatCode>General</c:formatCode>
                <c:ptCount val="4"/>
                <c:pt idx="0">
                  <c:v>66815298</c:v>
                </c:pt>
                <c:pt idx="1">
                  <c:v>100429691</c:v>
                </c:pt>
                <c:pt idx="2">
                  <c:v>160305789</c:v>
                </c:pt>
                <c:pt idx="3">
                  <c:v>219484699</c:v>
                </c:pt>
              </c:numCache>
            </c:numRef>
          </c:val>
          <c:extLst>
            <c:ext xmlns:c16="http://schemas.microsoft.com/office/drawing/2014/chart" uri="{C3380CC4-5D6E-409C-BE32-E72D297353CC}">
              <c16:uniqueId val="{00000006-5F20-4E8C-AE82-B4D3081AEF90}"/>
            </c:ext>
          </c:extLst>
        </c:ser>
        <c:dLbls>
          <c:dLblPos val="outEnd"/>
          <c:showLegendKey val="0"/>
          <c:showVal val="1"/>
          <c:showCatName val="0"/>
          <c:showSerName val="0"/>
          <c:showPercent val="0"/>
          <c:showBubbleSize val="0"/>
        </c:dLbls>
        <c:gapWidth val="444"/>
        <c:overlap val="-90"/>
        <c:axId val="1498058511"/>
        <c:axId val="1439681359"/>
      </c:barChart>
      <c:catAx>
        <c:axId val="1498058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id-ID"/>
          </a:p>
        </c:txPr>
        <c:crossAx val="1439681359"/>
        <c:crosses val="autoZero"/>
        <c:auto val="1"/>
        <c:lblAlgn val="ctr"/>
        <c:lblOffset val="100"/>
        <c:noMultiLvlLbl val="0"/>
      </c:catAx>
      <c:valAx>
        <c:axId val="1439681359"/>
        <c:scaling>
          <c:orientation val="minMax"/>
        </c:scaling>
        <c:delete val="0"/>
        <c:axPos val="l"/>
        <c:minorGridlines>
          <c:spPr>
            <a:ln>
              <a:solidFill>
                <a:schemeClr val="tx1">
                  <a:lumMod val="5000"/>
                  <a:lumOff val="95000"/>
                </a:schemeClr>
              </a:solidFill>
            </a:ln>
            <a:effectLst/>
          </c:spPr>
        </c:min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98058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D"/>
              <a:t>Average Data Breaches in 4 Years</a:t>
            </a:r>
          </a:p>
          <a:p>
            <a:pPr>
              <a:defRPr/>
            </a:pPr>
            <a:r>
              <a:rPr lang="en-ID"/>
              <a:t>by Industry Sector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id-ID"/>
        </a:p>
      </c:txPr>
    </c:title>
    <c:autoTitleDeleted val="0"/>
    <c:plotArea>
      <c:layout>
        <c:manualLayout>
          <c:layoutTarget val="inner"/>
          <c:xMode val="edge"/>
          <c:yMode val="edge"/>
          <c:x val="6.6582856512186955E-2"/>
          <c:y val="0.21000845358465212"/>
          <c:w val="0.70299629437302835"/>
          <c:h val="0.734636071334965"/>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B96-4FA4-8ACD-644F3879950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B96-4FA4-8ACD-644F3879950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B96-4FA4-8ACD-644F3879950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B96-4FA4-8ACD-644F3879950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B96-4FA4-8ACD-644F3879950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B96-4FA4-8ACD-644F3879950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BB96-4FA4-8ACD-644F38799508}"/>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BB96-4FA4-8ACD-644F38799508}"/>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BB96-4FA4-8ACD-644F38799508}"/>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BB96-4FA4-8ACD-644F38799508}"/>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BB96-4FA4-8ACD-644F38799508}"/>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BB96-4FA4-8ACD-644F38799508}"/>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BB96-4FA4-8ACD-644F38799508}"/>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BB96-4FA4-8ACD-644F38799508}"/>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BB96-4FA4-8ACD-644F38799508}"/>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BB96-4FA4-8ACD-644F38799508}"/>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BB96-4FA4-8ACD-644F38799508}"/>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BB96-4FA4-8ACD-644F38799508}"/>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BB96-4FA4-8ACD-644F38799508}"/>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BB96-4FA4-8ACD-644F38799508}"/>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BB96-4FA4-8ACD-644F3879950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id-ID"/>
              </a:p>
            </c:txPr>
            <c:dLblPos val="bestFit"/>
            <c:showLegendKey val="1"/>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[1]Progress!$Y$4:$Y$24</c:f>
              <c:strCache>
                <c:ptCount val="21"/>
                <c:pt idx="0">
                  <c:v>Unknown</c:v>
                </c:pt>
                <c:pt idx="1">
                  <c:v>Public</c:v>
                </c:pt>
                <c:pt idx="2">
                  <c:v>Healthcare</c:v>
                </c:pt>
                <c:pt idx="3">
                  <c:v>Finance</c:v>
                </c:pt>
                <c:pt idx="4">
                  <c:v>Professional</c:v>
                </c:pt>
                <c:pt idx="5">
                  <c:v>Information</c:v>
                </c:pt>
                <c:pt idx="6">
                  <c:v>Manufacturing</c:v>
                </c:pt>
                <c:pt idx="7">
                  <c:v>Education</c:v>
                </c:pt>
                <c:pt idx="8">
                  <c:v>Retail</c:v>
                </c:pt>
                <c:pt idx="9">
                  <c:v>Accommodation</c:v>
                </c:pt>
                <c:pt idx="10">
                  <c:v>Mining</c:v>
                </c:pt>
                <c:pt idx="11">
                  <c:v>Entertainment</c:v>
                </c:pt>
                <c:pt idx="12">
                  <c:v>Other Services</c:v>
                </c:pt>
                <c:pt idx="13">
                  <c:v>Transportation</c:v>
                </c:pt>
                <c:pt idx="14">
                  <c:v>Real Estate</c:v>
                </c:pt>
                <c:pt idx="15">
                  <c:v>Construction</c:v>
                </c:pt>
                <c:pt idx="16">
                  <c:v>Administrative</c:v>
                </c:pt>
                <c:pt idx="17">
                  <c:v>Utilities</c:v>
                </c:pt>
                <c:pt idx="18">
                  <c:v>Trade</c:v>
                </c:pt>
                <c:pt idx="19">
                  <c:v>Agriculture</c:v>
                </c:pt>
                <c:pt idx="20">
                  <c:v>Management</c:v>
                </c:pt>
              </c:strCache>
            </c:strRef>
          </c:cat>
          <c:val>
            <c:numRef>
              <c:f>[1]Progress!$AD$4:$AD$24</c:f>
              <c:numCache>
                <c:formatCode>General</c:formatCode>
                <c:ptCount val="21"/>
                <c:pt idx="0">
                  <c:v>496.25</c:v>
                </c:pt>
                <c:pt idx="1">
                  <c:v>466.25</c:v>
                </c:pt>
                <c:pt idx="2">
                  <c:v>458.25</c:v>
                </c:pt>
                <c:pt idx="3">
                  <c:v>317</c:v>
                </c:pt>
                <c:pt idx="4">
                  <c:v>311.25</c:v>
                </c:pt>
                <c:pt idx="5">
                  <c:v>251.25</c:v>
                </c:pt>
                <c:pt idx="6">
                  <c:v>202.25</c:v>
                </c:pt>
                <c:pt idx="7">
                  <c:v>193</c:v>
                </c:pt>
                <c:pt idx="8">
                  <c:v>154.75</c:v>
                </c:pt>
                <c:pt idx="9">
                  <c:v>132.75</c:v>
                </c:pt>
                <c:pt idx="10">
                  <c:v>93.25</c:v>
                </c:pt>
                <c:pt idx="11">
                  <c:v>62.5</c:v>
                </c:pt>
                <c:pt idx="12">
                  <c:v>55.5</c:v>
                </c:pt>
                <c:pt idx="13">
                  <c:v>47</c:v>
                </c:pt>
                <c:pt idx="14">
                  <c:v>27.75</c:v>
                </c:pt>
                <c:pt idx="15">
                  <c:v>19</c:v>
                </c:pt>
                <c:pt idx="16">
                  <c:v>18.5</c:v>
                </c:pt>
                <c:pt idx="17">
                  <c:v>18</c:v>
                </c:pt>
                <c:pt idx="18">
                  <c:v>17.75</c:v>
                </c:pt>
                <c:pt idx="19">
                  <c:v>9.75</c:v>
                </c:pt>
                <c:pt idx="20">
                  <c:v>7.25</c:v>
                </c:pt>
              </c:numCache>
            </c:numRef>
          </c:val>
          <c:extLst>
            <c:ext xmlns:c16="http://schemas.microsoft.com/office/drawing/2014/chart" uri="{C3380CC4-5D6E-409C-BE32-E72D297353CC}">
              <c16:uniqueId val="{0000002A-BB96-4FA4-8ACD-644F3879950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2050717421730368"/>
          <c:y val="0.14085954419631971"/>
          <c:w val="0.16551892877797053"/>
          <c:h val="0.8068232505772844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id-ID"/>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D"/>
              <a:t>Victims Statistic</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id-ID"/>
        </a:p>
      </c:txPr>
    </c:title>
    <c:autoTitleDeleted val="0"/>
    <c:plotArea>
      <c:layout/>
      <c:barChart>
        <c:barDir val="col"/>
        <c:grouping val="clustered"/>
        <c:varyColors val="0"/>
        <c:ser>
          <c:idx val="0"/>
          <c:order val="0"/>
          <c:tx>
            <c:strRef>
              <c:f>[1]Progress!$AF$4</c:f>
              <c:strCache>
                <c:ptCount val="1"/>
                <c:pt idx="0">
                  <c:v>Total Victims</c:v>
                </c:pt>
              </c:strCache>
            </c:strRef>
          </c:tx>
          <c:spPr>
            <a:solidFill>
              <a:schemeClr val="accent1"/>
            </a:solidFill>
            <a:ln>
              <a:noFill/>
            </a:ln>
            <a:effectLst/>
          </c:spPr>
          <c:invertIfNegative val="0"/>
          <c:cat>
            <c:numRef>
              <c:f>[1]Progress!$AG$3:$AJ$3</c:f>
              <c:numCache>
                <c:formatCode>General</c:formatCode>
                <c:ptCount val="4"/>
                <c:pt idx="0">
                  <c:v>2017</c:v>
                </c:pt>
                <c:pt idx="1">
                  <c:v>2018</c:v>
                </c:pt>
                <c:pt idx="2">
                  <c:v>2019</c:v>
                </c:pt>
                <c:pt idx="3">
                  <c:v>2020</c:v>
                </c:pt>
              </c:numCache>
            </c:numRef>
          </c:cat>
          <c:val>
            <c:numRef>
              <c:f>[1]Progress!$AG$4:$AJ$4</c:f>
              <c:numCache>
                <c:formatCode>General</c:formatCode>
                <c:ptCount val="4"/>
                <c:pt idx="0">
                  <c:v>308641</c:v>
                </c:pt>
                <c:pt idx="1">
                  <c:v>359174</c:v>
                </c:pt>
                <c:pt idx="2">
                  <c:v>366053</c:v>
                </c:pt>
                <c:pt idx="3">
                  <c:v>622790</c:v>
                </c:pt>
              </c:numCache>
            </c:numRef>
          </c:val>
          <c:extLst>
            <c:ext xmlns:c16="http://schemas.microsoft.com/office/drawing/2014/chart" uri="{C3380CC4-5D6E-409C-BE32-E72D297353CC}">
              <c16:uniqueId val="{00000000-F3C0-4F57-ACA7-295F6948D16C}"/>
            </c:ext>
          </c:extLst>
        </c:ser>
        <c:dLbls>
          <c:showLegendKey val="0"/>
          <c:showVal val="0"/>
          <c:showCatName val="0"/>
          <c:showSerName val="0"/>
          <c:showPercent val="0"/>
          <c:showBubbleSize val="0"/>
        </c:dLbls>
        <c:gapWidth val="269"/>
        <c:overlap val="-27"/>
        <c:axId val="1685147055"/>
        <c:axId val="1759873391"/>
      </c:barChart>
      <c:lineChart>
        <c:grouping val="standard"/>
        <c:varyColors val="0"/>
        <c:ser>
          <c:idx val="1"/>
          <c:order val="1"/>
          <c:tx>
            <c:strRef>
              <c:f>[1]Progress!$AF$5</c:f>
              <c:strCache>
                <c:ptCount val="1"/>
                <c:pt idx="0">
                  <c:v>Total Loss</c:v>
                </c:pt>
              </c:strCache>
            </c:strRef>
          </c:tx>
          <c:spPr>
            <a:ln w="38100" cap="rnd">
              <a:solidFill>
                <a:schemeClr val="accent2"/>
              </a:solidFill>
              <a:round/>
            </a:ln>
            <a:effectLst/>
          </c:spPr>
          <c:marker>
            <c:symbol val="circle"/>
            <c:size val="8"/>
            <c:spPr>
              <a:solidFill>
                <a:schemeClr val="accent2"/>
              </a:solidFill>
              <a:ln>
                <a:noFill/>
              </a:ln>
              <a:effectLst/>
            </c:spPr>
          </c:marker>
          <c:val>
            <c:numRef>
              <c:f>[1]Progress!$AG$5:$AJ$5</c:f>
              <c:numCache>
                <c:formatCode>General</c:formatCode>
                <c:ptCount val="4"/>
                <c:pt idx="0">
                  <c:v>1426668409</c:v>
                </c:pt>
                <c:pt idx="1">
                  <c:v>2709160726</c:v>
                </c:pt>
                <c:pt idx="2">
                  <c:v>3633089225.5</c:v>
                </c:pt>
                <c:pt idx="3">
                  <c:v>4169074294</c:v>
                </c:pt>
              </c:numCache>
            </c:numRef>
          </c:val>
          <c:smooth val="0"/>
          <c:extLst>
            <c:ext xmlns:c16="http://schemas.microsoft.com/office/drawing/2014/chart" uri="{C3380CC4-5D6E-409C-BE32-E72D297353CC}">
              <c16:uniqueId val="{00000001-F3C0-4F57-ACA7-295F6948D16C}"/>
            </c:ext>
          </c:extLst>
        </c:ser>
        <c:dLbls>
          <c:showLegendKey val="0"/>
          <c:showVal val="0"/>
          <c:showCatName val="0"/>
          <c:showSerName val="0"/>
          <c:showPercent val="0"/>
          <c:showBubbleSize val="0"/>
        </c:dLbls>
        <c:marker val="1"/>
        <c:smooth val="0"/>
        <c:axId val="1684917855"/>
        <c:axId val="1759875055"/>
      </c:lineChart>
      <c:catAx>
        <c:axId val="16851470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id-ID"/>
          </a:p>
        </c:txPr>
        <c:crossAx val="1759873391"/>
        <c:crosses val="autoZero"/>
        <c:auto val="1"/>
        <c:lblAlgn val="ctr"/>
        <c:lblOffset val="100"/>
        <c:noMultiLvlLbl val="0"/>
      </c:catAx>
      <c:valAx>
        <c:axId val="175987339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D"/>
                  <a:t>Total Victims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85147055"/>
        <c:crosses val="autoZero"/>
        <c:crossBetween val="between"/>
      </c:valAx>
      <c:valAx>
        <c:axId val="1759875055"/>
        <c:scaling>
          <c:orientation val="minMax"/>
        </c:scaling>
        <c:delete val="0"/>
        <c:axPos val="r"/>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D"/>
                  <a:t>Total Loss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84917855"/>
        <c:crosses val="max"/>
        <c:crossBetween val="between"/>
      </c:valAx>
      <c:catAx>
        <c:axId val="1684917855"/>
        <c:scaling>
          <c:orientation val="minMax"/>
        </c:scaling>
        <c:delete val="1"/>
        <c:axPos val="b"/>
        <c:majorTickMark val="out"/>
        <c:minorTickMark val="none"/>
        <c:tickLblPos val="nextTo"/>
        <c:crossAx val="175987505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d-ID"/>
              <a:t>Tahun  Residual Plot</a:t>
            </a:r>
          </a:p>
        </c:rich>
      </c:tx>
      <c:overlay val="0"/>
    </c:title>
    <c:autoTitleDeleted val="0"/>
    <c:plotArea>
      <c:layout/>
      <c:scatterChart>
        <c:scatterStyle val="lineMarker"/>
        <c:varyColors val="0"/>
        <c:ser>
          <c:idx val="0"/>
          <c:order val="0"/>
          <c:spPr>
            <a:ln w="19050">
              <a:noFill/>
            </a:ln>
          </c:spPr>
          <c:xVal>
            <c:numRef>
              <c:f>'No 1'!$B$3:$B$6</c:f>
              <c:numCache>
                <c:formatCode>General</c:formatCode>
                <c:ptCount val="4"/>
                <c:pt idx="0">
                  <c:v>2017</c:v>
                </c:pt>
                <c:pt idx="1">
                  <c:v>2018</c:v>
                </c:pt>
                <c:pt idx="2">
                  <c:v>2019</c:v>
                </c:pt>
                <c:pt idx="3">
                  <c:v>2020</c:v>
                </c:pt>
              </c:numCache>
            </c:numRef>
          </c:xVal>
          <c:yVal>
            <c:numRef>
              <c:f>'No 1'!$G$26:$G$29</c:f>
              <c:numCache>
                <c:formatCode>General</c:formatCode>
                <c:ptCount val="4"/>
                <c:pt idx="0">
                  <c:v>61321.099999964237</c:v>
                </c:pt>
                <c:pt idx="1">
                  <c:v>-46927.300000011921</c:v>
                </c:pt>
                <c:pt idx="2">
                  <c:v>-90108.699999988079</c:v>
                </c:pt>
                <c:pt idx="3">
                  <c:v>75714.899999976158</c:v>
                </c:pt>
              </c:numCache>
            </c:numRef>
          </c:yVal>
          <c:smooth val="0"/>
          <c:extLst>
            <c:ext xmlns:c16="http://schemas.microsoft.com/office/drawing/2014/chart" uri="{C3380CC4-5D6E-409C-BE32-E72D297353CC}">
              <c16:uniqueId val="{00000001-1409-4A45-86A0-1C5A5C89F283}"/>
            </c:ext>
          </c:extLst>
        </c:ser>
        <c:dLbls>
          <c:showLegendKey val="0"/>
          <c:showVal val="0"/>
          <c:showCatName val="0"/>
          <c:showSerName val="0"/>
          <c:showPercent val="0"/>
          <c:showBubbleSize val="0"/>
        </c:dLbls>
        <c:axId val="1866214512"/>
        <c:axId val="1866212848"/>
      </c:scatterChart>
      <c:valAx>
        <c:axId val="1866214512"/>
        <c:scaling>
          <c:orientation val="minMax"/>
        </c:scaling>
        <c:delete val="0"/>
        <c:axPos val="b"/>
        <c:title>
          <c:tx>
            <c:rich>
              <a:bodyPr/>
              <a:lstStyle/>
              <a:p>
                <a:pPr>
                  <a:defRPr/>
                </a:pPr>
                <a:r>
                  <a:rPr lang="id-ID"/>
                  <a:t>Tahun</a:t>
                </a:r>
              </a:p>
            </c:rich>
          </c:tx>
          <c:overlay val="0"/>
        </c:title>
        <c:numFmt formatCode="General" sourceLinked="1"/>
        <c:majorTickMark val="out"/>
        <c:minorTickMark val="none"/>
        <c:tickLblPos val="nextTo"/>
        <c:crossAx val="1866212848"/>
        <c:crosses val="autoZero"/>
        <c:crossBetween val="midCat"/>
      </c:valAx>
      <c:valAx>
        <c:axId val="1866212848"/>
        <c:scaling>
          <c:orientation val="minMax"/>
        </c:scaling>
        <c:delete val="0"/>
        <c:axPos val="l"/>
        <c:title>
          <c:tx>
            <c:rich>
              <a:bodyPr/>
              <a:lstStyle/>
              <a:p>
                <a:pPr>
                  <a:defRPr/>
                </a:pPr>
                <a:r>
                  <a:rPr lang="id-ID"/>
                  <a:t>Residuals</a:t>
                </a:r>
              </a:p>
            </c:rich>
          </c:tx>
          <c:overlay val="0"/>
        </c:title>
        <c:numFmt formatCode="General" sourceLinked="1"/>
        <c:majorTickMark val="out"/>
        <c:minorTickMark val="none"/>
        <c:tickLblPos val="nextTo"/>
        <c:crossAx val="18662145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d-ID"/>
              <a:t>Tahun Line Fit  Plot</a:t>
            </a:r>
          </a:p>
        </c:rich>
      </c:tx>
      <c:overlay val="0"/>
    </c:title>
    <c:autoTitleDeleted val="0"/>
    <c:plotArea>
      <c:layout/>
      <c:scatterChart>
        <c:scatterStyle val="lineMarker"/>
        <c:varyColors val="0"/>
        <c:ser>
          <c:idx val="0"/>
          <c:order val="0"/>
          <c:tx>
            <c:v>Jumlah Korban</c:v>
          </c:tx>
          <c:spPr>
            <a:ln w="19050">
              <a:noFill/>
            </a:ln>
          </c:spPr>
          <c:xVal>
            <c:numRef>
              <c:f>'No 1'!$B$3:$B$6</c:f>
              <c:numCache>
                <c:formatCode>General</c:formatCode>
                <c:ptCount val="4"/>
                <c:pt idx="0">
                  <c:v>2017</c:v>
                </c:pt>
                <c:pt idx="1">
                  <c:v>2018</c:v>
                </c:pt>
                <c:pt idx="2">
                  <c:v>2019</c:v>
                </c:pt>
                <c:pt idx="3">
                  <c:v>2020</c:v>
                </c:pt>
              </c:numCache>
            </c:numRef>
          </c:xVal>
          <c:yVal>
            <c:numRef>
              <c:f>'No 1'!$C$3:$C$6</c:f>
              <c:numCache>
                <c:formatCode>#,##0</c:formatCode>
                <c:ptCount val="4"/>
                <c:pt idx="0">
                  <c:v>301580</c:v>
                </c:pt>
                <c:pt idx="1">
                  <c:v>351937</c:v>
                </c:pt>
                <c:pt idx="2">
                  <c:v>467361</c:v>
                </c:pt>
                <c:pt idx="3">
                  <c:v>791790</c:v>
                </c:pt>
              </c:numCache>
            </c:numRef>
          </c:yVal>
          <c:smooth val="0"/>
          <c:extLst>
            <c:ext xmlns:c16="http://schemas.microsoft.com/office/drawing/2014/chart" uri="{C3380CC4-5D6E-409C-BE32-E72D297353CC}">
              <c16:uniqueId val="{00000001-9686-425A-86C6-DC22BEC44D64}"/>
            </c:ext>
          </c:extLst>
        </c:ser>
        <c:ser>
          <c:idx val="1"/>
          <c:order val="1"/>
          <c:tx>
            <c:v>Predicted Jumlah Korban</c:v>
          </c:tx>
          <c:spPr>
            <a:ln w="19050">
              <a:noFill/>
            </a:ln>
          </c:spPr>
          <c:xVal>
            <c:numRef>
              <c:f>'No 1'!$B$3:$B$6</c:f>
              <c:numCache>
                <c:formatCode>General</c:formatCode>
                <c:ptCount val="4"/>
                <c:pt idx="0">
                  <c:v>2017</c:v>
                </c:pt>
                <c:pt idx="1">
                  <c:v>2018</c:v>
                </c:pt>
                <c:pt idx="2">
                  <c:v>2019</c:v>
                </c:pt>
                <c:pt idx="3">
                  <c:v>2020</c:v>
                </c:pt>
              </c:numCache>
            </c:numRef>
          </c:xVal>
          <c:yVal>
            <c:numRef>
              <c:f>'No 1'!$F$26:$F$29</c:f>
              <c:numCache>
                <c:formatCode>General</c:formatCode>
                <c:ptCount val="4"/>
                <c:pt idx="0">
                  <c:v>240258.90000003576</c:v>
                </c:pt>
                <c:pt idx="1">
                  <c:v>398864.30000001192</c:v>
                </c:pt>
                <c:pt idx="2">
                  <c:v>557469.69999998808</c:v>
                </c:pt>
                <c:pt idx="3">
                  <c:v>716075.10000002384</c:v>
                </c:pt>
              </c:numCache>
            </c:numRef>
          </c:yVal>
          <c:smooth val="0"/>
          <c:extLst>
            <c:ext xmlns:c16="http://schemas.microsoft.com/office/drawing/2014/chart" uri="{C3380CC4-5D6E-409C-BE32-E72D297353CC}">
              <c16:uniqueId val="{00000002-9686-425A-86C6-DC22BEC44D64}"/>
            </c:ext>
          </c:extLst>
        </c:ser>
        <c:dLbls>
          <c:showLegendKey val="0"/>
          <c:showVal val="0"/>
          <c:showCatName val="0"/>
          <c:showSerName val="0"/>
          <c:showPercent val="0"/>
          <c:showBubbleSize val="0"/>
        </c:dLbls>
        <c:axId val="1866219920"/>
        <c:axId val="1866203696"/>
      </c:scatterChart>
      <c:valAx>
        <c:axId val="1866219920"/>
        <c:scaling>
          <c:orientation val="minMax"/>
        </c:scaling>
        <c:delete val="0"/>
        <c:axPos val="b"/>
        <c:title>
          <c:tx>
            <c:rich>
              <a:bodyPr/>
              <a:lstStyle/>
              <a:p>
                <a:pPr>
                  <a:defRPr/>
                </a:pPr>
                <a:r>
                  <a:rPr lang="id-ID"/>
                  <a:t>Tahun</a:t>
                </a:r>
              </a:p>
            </c:rich>
          </c:tx>
          <c:overlay val="0"/>
        </c:title>
        <c:numFmt formatCode="General" sourceLinked="1"/>
        <c:majorTickMark val="out"/>
        <c:minorTickMark val="none"/>
        <c:tickLblPos val="nextTo"/>
        <c:crossAx val="1866203696"/>
        <c:crosses val="autoZero"/>
        <c:crossBetween val="midCat"/>
      </c:valAx>
      <c:valAx>
        <c:axId val="1866203696"/>
        <c:scaling>
          <c:orientation val="minMax"/>
        </c:scaling>
        <c:delete val="0"/>
        <c:axPos val="l"/>
        <c:title>
          <c:tx>
            <c:rich>
              <a:bodyPr/>
              <a:lstStyle/>
              <a:p>
                <a:pPr>
                  <a:defRPr/>
                </a:pPr>
                <a:r>
                  <a:rPr lang="id-ID"/>
                  <a:t>Jumlah Korban</a:t>
                </a:r>
              </a:p>
            </c:rich>
          </c:tx>
          <c:overlay val="0"/>
        </c:title>
        <c:numFmt formatCode="#,##0" sourceLinked="1"/>
        <c:majorTickMark val="out"/>
        <c:minorTickMark val="none"/>
        <c:tickLblPos val="nextTo"/>
        <c:crossAx val="186621992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d-ID"/>
              <a:t>Normal Probability Plot</a:t>
            </a:r>
          </a:p>
        </c:rich>
      </c:tx>
      <c:overlay val="0"/>
    </c:title>
    <c:autoTitleDeleted val="0"/>
    <c:plotArea>
      <c:layout/>
      <c:scatterChart>
        <c:scatterStyle val="lineMarker"/>
        <c:varyColors val="0"/>
        <c:ser>
          <c:idx val="0"/>
          <c:order val="0"/>
          <c:spPr>
            <a:ln w="19050">
              <a:noFill/>
            </a:ln>
          </c:spPr>
          <c:xVal>
            <c:numRef>
              <c:f>'No 1'!$J$26:$J$29</c:f>
              <c:numCache>
                <c:formatCode>General</c:formatCode>
                <c:ptCount val="4"/>
                <c:pt idx="0">
                  <c:v>12.5</c:v>
                </c:pt>
                <c:pt idx="1">
                  <c:v>37.5</c:v>
                </c:pt>
                <c:pt idx="2">
                  <c:v>62.5</c:v>
                </c:pt>
                <c:pt idx="3">
                  <c:v>87.5</c:v>
                </c:pt>
              </c:numCache>
            </c:numRef>
          </c:xVal>
          <c:yVal>
            <c:numRef>
              <c:f>'No 1'!$K$26:$K$29</c:f>
              <c:numCache>
                <c:formatCode>General</c:formatCode>
                <c:ptCount val="4"/>
                <c:pt idx="0">
                  <c:v>301580</c:v>
                </c:pt>
                <c:pt idx="1">
                  <c:v>351937</c:v>
                </c:pt>
                <c:pt idx="2">
                  <c:v>467361</c:v>
                </c:pt>
                <c:pt idx="3">
                  <c:v>791790</c:v>
                </c:pt>
              </c:numCache>
            </c:numRef>
          </c:yVal>
          <c:smooth val="0"/>
          <c:extLst>
            <c:ext xmlns:c16="http://schemas.microsoft.com/office/drawing/2014/chart" uri="{C3380CC4-5D6E-409C-BE32-E72D297353CC}">
              <c16:uniqueId val="{00000001-5CFC-420F-8E94-489834DEAE38}"/>
            </c:ext>
          </c:extLst>
        </c:ser>
        <c:dLbls>
          <c:showLegendKey val="0"/>
          <c:showVal val="0"/>
          <c:showCatName val="0"/>
          <c:showSerName val="0"/>
          <c:showPercent val="0"/>
          <c:showBubbleSize val="0"/>
        </c:dLbls>
        <c:axId val="1866199120"/>
        <c:axId val="1866222000"/>
      </c:scatterChart>
      <c:valAx>
        <c:axId val="1866199120"/>
        <c:scaling>
          <c:orientation val="minMax"/>
        </c:scaling>
        <c:delete val="0"/>
        <c:axPos val="b"/>
        <c:title>
          <c:tx>
            <c:rich>
              <a:bodyPr/>
              <a:lstStyle/>
              <a:p>
                <a:pPr>
                  <a:defRPr/>
                </a:pPr>
                <a:r>
                  <a:rPr lang="id-ID"/>
                  <a:t>Sample Percentile</a:t>
                </a:r>
              </a:p>
            </c:rich>
          </c:tx>
          <c:overlay val="0"/>
        </c:title>
        <c:numFmt formatCode="General" sourceLinked="1"/>
        <c:majorTickMark val="out"/>
        <c:minorTickMark val="none"/>
        <c:tickLblPos val="nextTo"/>
        <c:crossAx val="1866222000"/>
        <c:crosses val="autoZero"/>
        <c:crossBetween val="midCat"/>
      </c:valAx>
      <c:valAx>
        <c:axId val="1866222000"/>
        <c:scaling>
          <c:orientation val="minMax"/>
        </c:scaling>
        <c:delete val="0"/>
        <c:axPos val="l"/>
        <c:title>
          <c:tx>
            <c:rich>
              <a:bodyPr/>
              <a:lstStyle/>
              <a:p>
                <a:pPr>
                  <a:defRPr/>
                </a:pPr>
                <a:r>
                  <a:rPr lang="id-ID"/>
                  <a:t>Jumlah Korban</a:t>
                </a:r>
              </a:p>
            </c:rich>
          </c:tx>
          <c:overlay val="0"/>
        </c:title>
        <c:numFmt formatCode="General" sourceLinked="1"/>
        <c:majorTickMark val="out"/>
        <c:minorTickMark val="none"/>
        <c:tickLblPos val="nextTo"/>
        <c:crossAx val="186619912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30480</xdr:rowOff>
    </xdr:from>
    <xdr:to>
      <xdr:col>7</xdr:col>
      <xdr:colOff>205740</xdr:colOff>
      <xdr:row>26</xdr:row>
      <xdr:rowOff>30480</xdr:rowOff>
    </xdr:to>
    <xdr:graphicFrame macro="">
      <xdr:nvGraphicFramePr>
        <xdr:cNvPr id="2" name="Chart 1">
          <a:extLst>
            <a:ext uri="{FF2B5EF4-FFF2-40B4-BE49-F238E27FC236}">
              <a16:creationId xmlns:a16="http://schemas.microsoft.com/office/drawing/2014/main" id="{5DC0F00E-D434-4AE3-B6AF-7CCA0EFC8E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320040</xdr:colOff>
      <xdr:row>11</xdr:row>
      <xdr:rowOff>22860</xdr:rowOff>
    </xdr:from>
    <xdr:to>
      <xdr:col>11</xdr:col>
      <xdr:colOff>106680</xdr:colOff>
      <xdr:row>26</xdr:row>
      <xdr:rowOff>22860</xdr:rowOff>
    </xdr:to>
    <xdr:graphicFrame macro="">
      <xdr:nvGraphicFramePr>
        <xdr:cNvPr id="3" name="Chart 2">
          <a:extLst>
            <a:ext uri="{FF2B5EF4-FFF2-40B4-BE49-F238E27FC236}">
              <a16:creationId xmlns:a16="http://schemas.microsoft.com/office/drawing/2014/main" id="{AE30C135-5324-4CBF-A088-1AC388235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251460</xdr:colOff>
      <xdr:row>11</xdr:row>
      <xdr:rowOff>53340</xdr:rowOff>
    </xdr:from>
    <xdr:to>
      <xdr:col>17</xdr:col>
      <xdr:colOff>381000</xdr:colOff>
      <xdr:row>26</xdr:row>
      <xdr:rowOff>53340</xdr:rowOff>
    </xdr:to>
    <xdr:graphicFrame macro="">
      <xdr:nvGraphicFramePr>
        <xdr:cNvPr id="4" name="Chart 3">
          <a:extLst>
            <a:ext uri="{FF2B5EF4-FFF2-40B4-BE49-F238E27FC236}">
              <a16:creationId xmlns:a16="http://schemas.microsoft.com/office/drawing/2014/main" id="{2F402E43-9D51-43E8-B99E-2D50FE347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167640</xdr:colOff>
      <xdr:row>10</xdr:row>
      <xdr:rowOff>0</xdr:rowOff>
    </xdr:from>
    <xdr:to>
      <xdr:col>22</xdr:col>
      <xdr:colOff>1112520</xdr:colOff>
      <xdr:row>30</xdr:row>
      <xdr:rowOff>144780</xdr:rowOff>
    </xdr:to>
    <xdr:graphicFrame macro="">
      <xdr:nvGraphicFramePr>
        <xdr:cNvPr id="5" name="Chart 4">
          <a:extLst>
            <a:ext uri="{FF2B5EF4-FFF2-40B4-BE49-F238E27FC236}">
              <a16:creationId xmlns:a16="http://schemas.microsoft.com/office/drawing/2014/main" id="{E0A2891D-0093-4398-98E7-26706006C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182880</xdr:colOff>
      <xdr:row>25</xdr:row>
      <xdr:rowOff>144780</xdr:rowOff>
    </xdr:from>
    <xdr:to>
      <xdr:col>32</xdr:col>
      <xdr:colOff>586740</xdr:colOff>
      <xdr:row>55</xdr:row>
      <xdr:rowOff>7620</xdr:rowOff>
    </xdr:to>
    <xdr:graphicFrame macro="">
      <xdr:nvGraphicFramePr>
        <xdr:cNvPr id="6" name="Chart 5">
          <a:extLst>
            <a:ext uri="{FF2B5EF4-FFF2-40B4-BE49-F238E27FC236}">
              <a16:creationId xmlns:a16="http://schemas.microsoft.com/office/drawing/2014/main" id="{C8C2FFE6-30B6-48F1-AC6B-EE8A96D36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7620</xdr:colOff>
      <xdr:row>6</xdr:row>
      <xdr:rowOff>91440</xdr:rowOff>
    </xdr:from>
    <xdr:to>
      <xdr:col>36</xdr:col>
      <xdr:colOff>0</xdr:colOff>
      <xdr:row>22</xdr:row>
      <xdr:rowOff>7620</xdr:rowOff>
    </xdr:to>
    <xdr:graphicFrame macro="">
      <xdr:nvGraphicFramePr>
        <xdr:cNvPr id="7" name="Chart 6">
          <a:extLst>
            <a:ext uri="{FF2B5EF4-FFF2-40B4-BE49-F238E27FC236}">
              <a16:creationId xmlns:a16="http://schemas.microsoft.com/office/drawing/2014/main" id="{0C1425F1-460A-4B44-ACFB-D716FB446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274320</xdr:colOff>
      <xdr:row>0</xdr:row>
      <xdr:rowOff>99060</xdr:rowOff>
    </xdr:from>
    <xdr:to>
      <xdr:col>19</xdr:col>
      <xdr:colOff>274320</xdr:colOff>
      <xdr:row>10</xdr:row>
      <xdr:rowOff>99060</xdr:rowOff>
    </xdr:to>
    <xdr:graphicFrame macro="">
      <xdr:nvGraphicFramePr>
        <xdr:cNvPr id="7" name="Chart 6">
          <a:extLst>
            <a:ext uri="{FF2B5EF4-FFF2-40B4-BE49-F238E27FC236}">
              <a16:creationId xmlns:a16="http://schemas.microsoft.com/office/drawing/2014/main" id="{F4339DE6-D446-42CA-A588-1A2B1F4CEE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266700</xdr:colOff>
      <xdr:row>11</xdr:row>
      <xdr:rowOff>114300</xdr:rowOff>
    </xdr:from>
    <xdr:to>
      <xdr:col>19</xdr:col>
      <xdr:colOff>525780</xdr:colOff>
      <xdr:row>21</xdr:row>
      <xdr:rowOff>53340</xdr:rowOff>
    </xdr:to>
    <xdr:graphicFrame macro="">
      <xdr:nvGraphicFramePr>
        <xdr:cNvPr id="8" name="Chart 7">
          <a:extLst>
            <a:ext uri="{FF2B5EF4-FFF2-40B4-BE49-F238E27FC236}">
              <a16:creationId xmlns:a16="http://schemas.microsoft.com/office/drawing/2014/main" id="{2EC88DE7-6E16-48B9-9413-FF44F4EACF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457199</xdr:colOff>
      <xdr:row>0</xdr:row>
      <xdr:rowOff>30480</xdr:rowOff>
    </xdr:from>
    <xdr:to>
      <xdr:col>12</xdr:col>
      <xdr:colOff>579120</xdr:colOff>
      <xdr:row>10</xdr:row>
      <xdr:rowOff>106680</xdr:rowOff>
    </xdr:to>
    <xdr:graphicFrame macro="">
      <xdr:nvGraphicFramePr>
        <xdr:cNvPr id="9" name="Chart 8">
          <a:extLst>
            <a:ext uri="{FF2B5EF4-FFF2-40B4-BE49-F238E27FC236}">
              <a16:creationId xmlns:a16="http://schemas.microsoft.com/office/drawing/2014/main" id="{E08F1D05-2E99-4381-A1EF-DD3BB5218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129540</xdr:colOff>
      <xdr:row>34</xdr:row>
      <xdr:rowOff>190500</xdr:rowOff>
    </xdr:from>
    <xdr:to>
      <xdr:col>19</xdr:col>
      <xdr:colOff>129540</xdr:colOff>
      <xdr:row>44</xdr:row>
      <xdr:rowOff>190500</xdr:rowOff>
    </xdr:to>
    <xdr:graphicFrame macro="">
      <xdr:nvGraphicFramePr>
        <xdr:cNvPr id="10" name="Chart 9">
          <a:extLst>
            <a:ext uri="{FF2B5EF4-FFF2-40B4-BE49-F238E27FC236}">
              <a16:creationId xmlns:a16="http://schemas.microsoft.com/office/drawing/2014/main" id="{ACFB1545-E1B2-4DDB-8DC2-42E92A48F3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160020</xdr:colOff>
      <xdr:row>45</xdr:row>
      <xdr:rowOff>114300</xdr:rowOff>
    </xdr:from>
    <xdr:to>
      <xdr:col>19</xdr:col>
      <xdr:colOff>419100</xdr:colOff>
      <xdr:row>55</xdr:row>
      <xdr:rowOff>114300</xdr:rowOff>
    </xdr:to>
    <xdr:graphicFrame macro="">
      <xdr:nvGraphicFramePr>
        <xdr:cNvPr id="11" name="Chart 10">
          <a:extLst>
            <a:ext uri="{FF2B5EF4-FFF2-40B4-BE49-F238E27FC236}">
              <a16:creationId xmlns:a16="http://schemas.microsoft.com/office/drawing/2014/main" id="{307B49E8-C46C-4097-AD19-FBC148F449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121919</xdr:colOff>
      <xdr:row>32</xdr:row>
      <xdr:rowOff>91440</xdr:rowOff>
    </xdr:from>
    <xdr:to>
      <xdr:col>12</xdr:col>
      <xdr:colOff>243840</xdr:colOff>
      <xdr:row>42</xdr:row>
      <xdr:rowOff>91440</xdr:rowOff>
    </xdr:to>
    <xdr:graphicFrame macro="">
      <xdr:nvGraphicFramePr>
        <xdr:cNvPr id="12" name="Chart 11">
          <a:extLst>
            <a:ext uri="{FF2B5EF4-FFF2-40B4-BE49-F238E27FC236}">
              <a16:creationId xmlns:a16="http://schemas.microsoft.com/office/drawing/2014/main" id="{89674AF0-21AB-4E62-A657-7759E916E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129540</xdr:colOff>
      <xdr:row>2</xdr:row>
      <xdr:rowOff>91440</xdr:rowOff>
    </xdr:from>
    <xdr:to>
      <xdr:col>10</xdr:col>
      <xdr:colOff>365760</xdr:colOff>
      <xdr:row>12</xdr:row>
      <xdr:rowOff>99060</xdr:rowOff>
    </xdr:to>
    <xdr:graphicFrame macro="">
      <xdr:nvGraphicFramePr>
        <xdr:cNvPr id="2" name="Chart 1">
          <a:extLst>
            <a:ext uri="{FF2B5EF4-FFF2-40B4-BE49-F238E27FC236}">
              <a16:creationId xmlns:a16="http://schemas.microsoft.com/office/drawing/2014/main" id="{B2215048-2219-46A1-B3AD-0C2CCD60D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167639</xdr:colOff>
      <xdr:row>2</xdr:row>
      <xdr:rowOff>91440</xdr:rowOff>
    </xdr:from>
    <xdr:to>
      <xdr:col>20</xdr:col>
      <xdr:colOff>342899</xdr:colOff>
      <xdr:row>12</xdr:row>
      <xdr:rowOff>99060</xdr:rowOff>
    </xdr:to>
    <xdr:graphicFrame macro="">
      <xdr:nvGraphicFramePr>
        <xdr:cNvPr id="3" name="Chart 2">
          <a:extLst>
            <a:ext uri="{FF2B5EF4-FFF2-40B4-BE49-F238E27FC236}">
              <a16:creationId xmlns:a16="http://schemas.microsoft.com/office/drawing/2014/main" id="{C97700E3-1343-4214-871A-06CB4618FF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_Tugas%20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7"/>
      <sheetName val="2018"/>
      <sheetName val="2019"/>
      <sheetName val="2020"/>
      <sheetName val="Progress"/>
      <sheetName val="Sheet2"/>
      <sheetName val="Sheet1"/>
    </sheetNames>
    <sheetDataSet>
      <sheetData sheetId="0" refreshError="1"/>
      <sheetData sheetId="1" refreshError="1"/>
      <sheetData sheetId="2" refreshError="1"/>
      <sheetData sheetId="3" refreshError="1"/>
      <sheetData sheetId="4">
        <row r="3">
          <cell r="B3">
            <v>2017</v>
          </cell>
          <cell r="C3">
            <v>2018</v>
          </cell>
          <cell r="D3">
            <v>2019</v>
          </cell>
          <cell r="E3">
            <v>2020</v>
          </cell>
          <cell r="H3">
            <v>2017</v>
          </cell>
          <cell r="I3">
            <v>2018</v>
          </cell>
          <cell r="J3">
            <v>2019</v>
          </cell>
          <cell r="K3">
            <v>2020</v>
          </cell>
          <cell r="N3">
            <v>2017</v>
          </cell>
          <cell r="O3">
            <v>2018</v>
          </cell>
          <cell r="P3">
            <v>2019</v>
          </cell>
          <cell r="Q3">
            <v>2020</v>
          </cell>
          <cell r="T3">
            <v>2017</v>
          </cell>
          <cell r="U3">
            <v>2018</v>
          </cell>
          <cell r="V3">
            <v>2019</v>
          </cell>
          <cell r="W3">
            <v>2020</v>
          </cell>
          <cell r="AG3">
            <v>2017</v>
          </cell>
          <cell r="AH3">
            <v>2018</v>
          </cell>
          <cell r="AI3">
            <v>2019</v>
          </cell>
          <cell r="AJ3">
            <v>2020</v>
          </cell>
        </row>
        <row r="4">
          <cell r="A4" t="str">
            <v>&lt; 20</v>
          </cell>
          <cell r="B4">
            <v>9053</v>
          </cell>
          <cell r="C4">
            <v>9129</v>
          </cell>
          <cell r="D4">
            <v>10724</v>
          </cell>
          <cell r="E4">
            <v>23186</v>
          </cell>
          <cell r="G4" t="str">
            <v>&lt; 20</v>
          </cell>
          <cell r="H4">
            <v>8271311</v>
          </cell>
          <cell r="I4">
            <v>12553082</v>
          </cell>
          <cell r="J4">
            <v>421169232</v>
          </cell>
          <cell r="K4">
            <v>70980763</v>
          </cell>
          <cell r="M4" t="str">
            <v>Phishing/Vishing/Smishing/Pharming</v>
          </cell>
          <cell r="N4">
            <v>25344</v>
          </cell>
          <cell r="O4">
            <v>26379</v>
          </cell>
          <cell r="P4">
            <v>114702</v>
          </cell>
          <cell r="Q4">
            <v>241342</v>
          </cell>
          <cell r="S4" t="str">
            <v>BEC/EAC</v>
          </cell>
          <cell r="T4">
            <v>676151185</v>
          </cell>
          <cell r="U4">
            <v>1297803489</v>
          </cell>
          <cell r="V4">
            <v>1776549688</v>
          </cell>
          <cell r="W4">
            <v>1866642107</v>
          </cell>
          <cell r="Y4" t="str">
            <v>Unknown</v>
          </cell>
          <cell r="AD4">
            <v>496.25</v>
          </cell>
          <cell r="AF4" t="str">
            <v>Total Victims</v>
          </cell>
          <cell r="AG4">
            <v>308641</v>
          </cell>
          <cell r="AH4">
            <v>359174</v>
          </cell>
          <cell r="AI4">
            <v>366053</v>
          </cell>
          <cell r="AJ4">
            <v>622790</v>
          </cell>
        </row>
        <row r="5">
          <cell r="A5" t="str">
            <v>20 - 29</v>
          </cell>
          <cell r="B5">
            <v>41132</v>
          </cell>
          <cell r="C5">
            <v>40924</v>
          </cell>
          <cell r="D5">
            <v>44496</v>
          </cell>
          <cell r="E5">
            <v>70791</v>
          </cell>
          <cell r="G5" t="str">
            <v>20 - 29</v>
          </cell>
          <cell r="H5">
            <v>67981630</v>
          </cell>
          <cell r="I5">
            <v>134485965</v>
          </cell>
          <cell r="J5">
            <v>174673470</v>
          </cell>
          <cell r="K5">
            <v>197402240</v>
          </cell>
          <cell r="M5" t="str">
            <v>Non-Payment/Non-Delivery</v>
          </cell>
          <cell r="N5">
            <v>84079</v>
          </cell>
          <cell r="O5">
            <v>65116</v>
          </cell>
          <cell r="P5">
            <v>61832</v>
          </cell>
          <cell r="Q5">
            <v>108869</v>
          </cell>
          <cell r="S5" t="str">
            <v>Confidence Fraud/Romance</v>
          </cell>
          <cell r="T5">
            <v>211382989</v>
          </cell>
          <cell r="U5">
            <v>362500761</v>
          </cell>
          <cell r="V5">
            <v>475014032</v>
          </cell>
          <cell r="W5">
            <v>600249821</v>
          </cell>
          <cell r="Y5" t="str">
            <v>Public</v>
          </cell>
          <cell r="AD5">
            <v>466.25</v>
          </cell>
          <cell r="AF5" t="str">
            <v>Total Loss</v>
          </cell>
          <cell r="AG5">
            <v>1426668409</v>
          </cell>
          <cell r="AH5">
            <v>2709160726</v>
          </cell>
          <cell r="AI5">
            <v>3633089225.5</v>
          </cell>
          <cell r="AJ5">
            <v>4169074294</v>
          </cell>
        </row>
        <row r="6">
          <cell r="A6" t="str">
            <v>30 - 39</v>
          </cell>
          <cell r="B6">
            <v>45458</v>
          </cell>
          <cell r="C6">
            <v>46342</v>
          </cell>
          <cell r="D6">
            <v>52820</v>
          </cell>
          <cell r="E6">
            <v>88364</v>
          </cell>
          <cell r="G6" t="str">
            <v>30 - 39</v>
          </cell>
          <cell r="H6">
            <v>156287698</v>
          </cell>
          <cell r="I6">
            <v>305699977</v>
          </cell>
          <cell r="J6">
            <v>332208189</v>
          </cell>
          <cell r="K6">
            <v>492176845</v>
          </cell>
          <cell r="M6" t="str">
            <v>Extortion</v>
          </cell>
          <cell r="N6">
            <v>14938</v>
          </cell>
          <cell r="O6">
            <v>51146</v>
          </cell>
          <cell r="P6">
            <v>43101</v>
          </cell>
          <cell r="Q6">
            <v>76741</v>
          </cell>
          <cell r="S6" t="str">
            <v>Investment</v>
          </cell>
          <cell r="T6">
            <v>96844144</v>
          </cell>
          <cell r="U6">
            <v>252955320</v>
          </cell>
          <cell r="V6">
            <v>222186195</v>
          </cell>
          <cell r="W6">
            <v>336469000</v>
          </cell>
          <cell r="Y6" t="str">
            <v>Healthcare</v>
          </cell>
          <cell r="AD6">
            <v>458.25</v>
          </cell>
        </row>
        <row r="7">
          <cell r="A7" t="str">
            <v>40 - 49</v>
          </cell>
          <cell r="B7">
            <v>44878</v>
          </cell>
          <cell r="C7">
            <v>50545</v>
          </cell>
          <cell r="D7">
            <v>51864</v>
          </cell>
          <cell r="E7">
            <v>91568</v>
          </cell>
          <cell r="G7" t="str">
            <v>40 - 49</v>
          </cell>
          <cell r="H7">
            <v>244561364</v>
          </cell>
          <cell r="I7">
            <v>405612455</v>
          </cell>
          <cell r="J7">
            <v>529231267</v>
          </cell>
          <cell r="K7">
            <v>717161726</v>
          </cell>
          <cell r="M7" t="str">
            <v>Personal Data Breach</v>
          </cell>
          <cell r="N7">
            <v>30904</v>
          </cell>
          <cell r="O7">
            <v>50642</v>
          </cell>
          <cell r="P7">
            <v>38218</v>
          </cell>
          <cell r="Q7">
            <v>45330</v>
          </cell>
          <cell r="S7" t="str">
            <v>Non-Payment/Non-Delivery</v>
          </cell>
          <cell r="T7">
            <v>141110441</v>
          </cell>
          <cell r="U7">
            <v>183826809</v>
          </cell>
          <cell r="V7">
            <v>196563497</v>
          </cell>
          <cell r="W7">
            <v>265011249</v>
          </cell>
          <cell r="Y7" t="str">
            <v>Finance</v>
          </cell>
          <cell r="AD7">
            <v>317</v>
          </cell>
        </row>
        <row r="8">
          <cell r="A8" t="str">
            <v>50 - 59</v>
          </cell>
          <cell r="B8">
            <v>43764</v>
          </cell>
          <cell r="C8">
            <v>48642</v>
          </cell>
          <cell r="D8">
            <v>50608</v>
          </cell>
          <cell r="E8">
            <v>85967</v>
          </cell>
          <cell r="G8" t="str">
            <v>50 - 59</v>
          </cell>
          <cell r="H8">
            <v>275621946</v>
          </cell>
          <cell r="I8">
            <v>494926300</v>
          </cell>
          <cell r="J8">
            <v>589624844</v>
          </cell>
          <cell r="K8">
            <v>847948101</v>
          </cell>
          <cell r="M8" t="str">
            <v>Identity Theft</v>
          </cell>
          <cell r="N8">
            <v>17636</v>
          </cell>
          <cell r="O8">
            <v>16128</v>
          </cell>
          <cell r="P8">
            <v>16053</v>
          </cell>
          <cell r="Q8">
            <v>43330</v>
          </cell>
          <cell r="S8" t="str">
            <v>Identity Theft</v>
          </cell>
          <cell r="T8">
            <v>66815298</v>
          </cell>
          <cell r="U8">
            <v>100429691</v>
          </cell>
          <cell r="V8">
            <v>160305789</v>
          </cell>
          <cell r="W8">
            <v>219484699</v>
          </cell>
          <cell r="Y8" t="str">
            <v>Professional</v>
          </cell>
          <cell r="AD8">
            <v>311.25</v>
          </cell>
        </row>
        <row r="9">
          <cell r="A9" t="str">
            <v>&gt; 60</v>
          </cell>
          <cell r="B9">
            <v>49523</v>
          </cell>
          <cell r="C9">
            <v>62085</v>
          </cell>
          <cell r="D9">
            <v>68013</v>
          </cell>
          <cell r="E9">
            <v>105301</v>
          </cell>
          <cell r="G9" t="str">
            <v>&gt; 60</v>
          </cell>
          <cell r="H9">
            <v>342531972</v>
          </cell>
          <cell r="I9">
            <v>649227724</v>
          </cell>
          <cell r="J9">
            <v>835164766</v>
          </cell>
          <cell r="K9">
            <v>966062236</v>
          </cell>
          <cell r="Y9" t="str">
            <v>Information</v>
          </cell>
          <cell r="AD9">
            <v>251.25</v>
          </cell>
        </row>
        <row r="10">
          <cell r="Y10" t="str">
            <v>Manufacturing</v>
          </cell>
          <cell r="AD10">
            <v>202.25</v>
          </cell>
        </row>
        <row r="11">
          <cell r="Y11" t="str">
            <v>Education</v>
          </cell>
          <cell r="AD11">
            <v>193</v>
          </cell>
        </row>
        <row r="12">
          <cell r="Y12" t="str">
            <v>Retail</v>
          </cell>
          <cell r="AD12">
            <v>154.75</v>
          </cell>
        </row>
        <row r="13">
          <cell r="Y13" t="str">
            <v>Accommodation</v>
          </cell>
          <cell r="AD13">
            <v>132.75</v>
          </cell>
        </row>
        <row r="14">
          <cell r="Y14" t="str">
            <v>Mining</v>
          </cell>
          <cell r="AD14">
            <v>93.25</v>
          </cell>
        </row>
        <row r="15">
          <cell r="Y15" t="str">
            <v>Entertainment</v>
          </cell>
          <cell r="AD15">
            <v>62.5</v>
          </cell>
        </row>
        <row r="16">
          <cell r="Y16" t="str">
            <v>Other Services</v>
          </cell>
          <cell r="AD16">
            <v>55.5</v>
          </cell>
        </row>
        <row r="17">
          <cell r="Y17" t="str">
            <v>Transportation</v>
          </cell>
          <cell r="AD17">
            <v>47</v>
          </cell>
        </row>
        <row r="18">
          <cell r="Y18" t="str">
            <v>Real Estate</v>
          </cell>
          <cell r="AD18">
            <v>27.75</v>
          </cell>
        </row>
        <row r="19">
          <cell r="Y19" t="str">
            <v>Construction</v>
          </cell>
          <cell r="AD19">
            <v>19</v>
          </cell>
        </row>
        <row r="20">
          <cell r="Y20" t="str">
            <v>Administrative</v>
          </cell>
          <cell r="AD20">
            <v>18.5</v>
          </cell>
        </row>
        <row r="21">
          <cell r="Y21" t="str">
            <v>Utilities</v>
          </cell>
          <cell r="AD21">
            <v>18</v>
          </cell>
        </row>
        <row r="22">
          <cell r="Y22" t="str">
            <v>Trade</v>
          </cell>
          <cell r="AD22">
            <v>17.75</v>
          </cell>
        </row>
        <row r="23">
          <cell r="Y23" t="str">
            <v>Agriculture</v>
          </cell>
          <cell r="AD23">
            <v>9.75</v>
          </cell>
        </row>
        <row r="24">
          <cell r="Y24" t="str">
            <v>Management</v>
          </cell>
          <cell r="AD24">
            <v>7.25</v>
          </cell>
        </row>
      </sheetData>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38A16-E26B-415C-893D-2191A788581D}">
  <dimension ref="A1:AK26"/>
  <sheetViews>
    <sheetView workbookViewId="0">
      <selection activeCell="M10" sqref="M10"/>
    </sheetView>
  </sheetViews>
  <sheetFormatPr defaultRowHeight="15" customHeight="1" x14ac:dyDescent="0.3"/>
  <cols>
    <col min="1" max="2" width="9" customWidth="1"/>
    <col min="3" max="3" width="9.88671875" customWidth="1"/>
    <col min="4" max="4" width="9.21875" customWidth="1"/>
    <col min="5" max="5" width="8.77734375" customWidth="1"/>
    <col min="7" max="7" width="6.5546875" bestFit="1" customWidth="1"/>
    <col min="8" max="11" width="17.44140625" bestFit="1" customWidth="1"/>
    <col min="13" max="13" width="35.77734375" customWidth="1"/>
    <col min="14" max="15" width="6.5546875" bestFit="1" customWidth="1"/>
    <col min="16" max="17" width="7.5546875" bestFit="1" customWidth="1"/>
    <col min="19" max="19" width="24" bestFit="1" customWidth="1"/>
    <col min="20" max="20" width="16.109375" customWidth="1"/>
    <col min="21" max="21" width="18.44140625" customWidth="1"/>
    <col min="22" max="22" width="18.21875" customWidth="1"/>
    <col min="23" max="23" width="17.21875" bestFit="1" customWidth="1"/>
    <col min="25" max="25" width="14.5546875" bestFit="1" customWidth="1"/>
    <col min="26" max="26" width="6.77734375" customWidth="1"/>
    <col min="27" max="27" width="7.44140625" customWidth="1"/>
    <col min="28" max="29" width="7.33203125" customWidth="1"/>
    <col min="30" max="30" width="9.21875" customWidth="1"/>
    <col min="32" max="32" width="11.5546875" bestFit="1" customWidth="1"/>
    <col min="33" max="36" width="17.44140625" bestFit="1" customWidth="1"/>
    <col min="37" max="37" width="18.21875" customWidth="1"/>
  </cols>
  <sheetData>
    <row r="1" spans="1:37" ht="15" customHeight="1" x14ac:dyDescent="0.3">
      <c r="B1" s="1"/>
    </row>
    <row r="2" spans="1:37" thickBot="1" x14ac:dyDescent="0.35">
      <c r="A2" s="115" t="s">
        <v>0</v>
      </c>
      <c r="B2" s="115"/>
      <c r="C2" s="115"/>
      <c r="D2" s="115"/>
      <c r="E2" s="115"/>
      <c r="G2" s="115" t="s">
        <v>1</v>
      </c>
      <c r="H2" s="115"/>
      <c r="I2" s="115"/>
      <c r="J2" s="115"/>
      <c r="K2" s="115"/>
    </row>
    <row r="3" spans="1:37" thickTop="1" x14ac:dyDescent="0.3">
      <c r="A3" s="2" t="s">
        <v>2</v>
      </c>
      <c r="B3" s="3">
        <v>2017</v>
      </c>
      <c r="C3" s="4">
        <v>2018</v>
      </c>
      <c r="D3" s="4">
        <v>2019</v>
      </c>
      <c r="E3" s="5">
        <v>2020</v>
      </c>
      <c r="G3" s="2" t="s">
        <v>2</v>
      </c>
      <c r="H3" s="3">
        <v>2017</v>
      </c>
      <c r="I3" s="4">
        <v>2018</v>
      </c>
      <c r="J3" s="4">
        <v>2019</v>
      </c>
      <c r="K3" s="5">
        <v>2020</v>
      </c>
      <c r="M3" s="6" t="s">
        <v>3</v>
      </c>
      <c r="N3" s="4">
        <v>2017</v>
      </c>
      <c r="O3" s="4">
        <v>2018</v>
      </c>
      <c r="P3" s="4">
        <v>2019</v>
      </c>
      <c r="Q3" s="5">
        <v>2020</v>
      </c>
      <c r="S3" s="6" t="s">
        <v>3</v>
      </c>
      <c r="T3" s="4">
        <v>2017</v>
      </c>
      <c r="U3" s="4">
        <v>2018</v>
      </c>
      <c r="V3" s="4">
        <v>2019</v>
      </c>
      <c r="W3" s="5">
        <v>2020</v>
      </c>
      <c r="Y3" s="7" t="s">
        <v>4</v>
      </c>
      <c r="Z3" s="4">
        <v>2017</v>
      </c>
      <c r="AA3" s="4">
        <v>2018</v>
      </c>
      <c r="AB3" s="4">
        <v>2019</v>
      </c>
      <c r="AC3" s="4">
        <v>2020</v>
      </c>
      <c r="AD3" s="5" t="s">
        <v>5</v>
      </c>
      <c r="AF3" s="8"/>
      <c r="AG3" s="4">
        <v>2017</v>
      </c>
      <c r="AH3" s="4">
        <v>2018</v>
      </c>
      <c r="AI3" s="4">
        <v>2019</v>
      </c>
      <c r="AJ3" s="4">
        <v>2020</v>
      </c>
      <c r="AK3" s="5" t="s">
        <v>5</v>
      </c>
    </row>
    <row r="4" spans="1:37" ht="14.4" x14ac:dyDescent="0.3">
      <c r="A4" s="9" t="s">
        <v>6</v>
      </c>
      <c r="B4" s="10">
        <v>9053</v>
      </c>
      <c r="C4" s="11">
        <v>9129</v>
      </c>
      <c r="D4" s="10">
        <v>10724</v>
      </c>
      <c r="E4" s="12">
        <v>23186</v>
      </c>
      <c r="G4" s="9" t="s">
        <v>6</v>
      </c>
      <c r="H4" s="13">
        <v>8271311</v>
      </c>
      <c r="I4" s="14">
        <v>12553082</v>
      </c>
      <c r="J4" s="13">
        <v>421169232</v>
      </c>
      <c r="K4" s="15">
        <v>70980763</v>
      </c>
      <c r="M4" s="16" t="s">
        <v>7</v>
      </c>
      <c r="N4" s="10">
        <v>25344</v>
      </c>
      <c r="O4" s="10">
        <v>26379</v>
      </c>
      <c r="P4" s="10">
        <v>114702</v>
      </c>
      <c r="Q4" s="12">
        <v>241342</v>
      </c>
      <c r="S4" s="16" t="s">
        <v>8</v>
      </c>
      <c r="T4" s="13">
        <v>676151185</v>
      </c>
      <c r="U4" s="13">
        <v>1297803489</v>
      </c>
      <c r="V4" s="17">
        <v>1776549688</v>
      </c>
      <c r="W4" s="15">
        <v>1866642107</v>
      </c>
      <c r="Y4" s="9" t="s">
        <v>9</v>
      </c>
      <c r="Z4" s="18">
        <v>140</v>
      </c>
      <c r="AA4" s="18">
        <v>289</v>
      </c>
      <c r="AB4" s="18">
        <v>688</v>
      </c>
      <c r="AC4" s="10">
        <v>868</v>
      </c>
      <c r="AD4" s="19">
        <f t="shared" ref="AD4:AD25" si="0">AVERAGE(Z4:AC4)</f>
        <v>496.25</v>
      </c>
      <c r="AF4" s="20" t="s">
        <v>10</v>
      </c>
      <c r="AG4" s="21">
        <v>308641</v>
      </c>
      <c r="AH4" s="11">
        <v>359174</v>
      </c>
      <c r="AI4" s="11">
        <v>366053</v>
      </c>
      <c r="AJ4" s="21">
        <v>622790</v>
      </c>
      <c r="AK4" s="22">
        <f t="shared" ref="AK4:AK6" si="1">AVERAGE(AG4:AJ4)</f>
        <v>414164.5</v>
      </c>
    </row>
    <row r="5" spans="1:37" ht="14.4" x14ac:dyDescent="0.3">
      <c r="A5" s="23" t="s">
        <v>11</v>
      </c>
      <c r="B5" s="24">
        <v>41132</v>
      </c>
      <c r="C5" s="25">
        <v>40924</v>
      </c>
      <c r="D5" s="24">
        <v>44496</v>
      </c>
      <c r="E5" s="26">
        <v>70791</v>
      </c>
      <c r="G5" s="23" t="s">
        <v>11</v>
      </c>
      <c r="H5" s="27">
        <v>67981630</v>
      </c>
      <c r="I5" s="28">
        <v>134485965</v>
      </c>
      <c r="J5" s="27">
        <v>174673470</v>
      </c>
      <c r="K5" s="29">
        <v>197402240</v>
      </c>
      <c r="M5" s="30" t="s">
        <v>12</v>
      </c>
      <c r="N5" s="24">
        <v>84079</v>
      </c>
      <c r="O5" s="24">
        <v>65116</v>
      </c>
      <c r="P5" s="24">
        <v>61832</v>
      </c>
      <c r="Q5" s="26">
        <v>108869</v>
      </c>
      <c r="S5" s="30" t="s">
        <v>13</v>
      </c>
      <c r="T5" s="27">
        <v>211382989</v>
      </c>
      <c r="U5" s="27">
        <v>362500761</v>
      </c>
      <c r="V5" s="31">
        <v>475014032</v>
      </c>
      <c r="W5" s="29">
        <v>600249821</v>
      </c>
      <c r="Y5" s="23" t="s">
        <v>14</v>
      </c>
      <c r="Z5" s="32">
        <v>304</v>
      </c>
      <c r="AA5" s="32">
        <v>330</v>
      </c>
      <c r="AB5" s="32">
        <v>346</v>
      </c>
      <c r="AC5" s="24">
        <v>885</v>
      </c>
      <c r="AD5" s="33">
        <f t="shared" si="0"/>
        <v>466.25</v>
      </c>
      <c r="AF5" s="34" t="s">
        <v>15</v>
      </c>
      <c r="AG5" s="35">
        <v>1426668409</v>
      </c>
      <c r="AH5" s="35">
        <v>2709160726</v>
      </c>
      <c r="AI5" s="35">
        <v>3633089225.5</v>
      </c>
      <c r="AJ5" s="35">
        <v>4169074294</v>
      </c>
      <c r="AK5" s="36">
        <f t="shared" si="1"/>
        <v>2984498163.625</v>
      </c>
    </row>
    <row r="6" spans="1:37" thickBot="1" x14ac:dyDescent="0.35">
      <c r="A6" s="9" t="s">
        <v>16</v>
      </c>
      <c r="B6" s="10">
        <v>45458</v>
      </c>
      <c r="C6" s="11">
        <v>46342</v>
      </c>
      <c r="D6" s="10">
        <v>52820</v>
      </c>
      <c r="E6" s="12">
        <v>88364</v>
      </c>
      <c r="G6" s="9" t="s">
        <v>16</v>
      </c>
      <c r="H6" s="13">
        <v>156287698</v>
      </c>
      <c r="I6" s="14">
        <v>305699977</v>
      </c>
      <c r="J6" s="13">
        <v>332208189</v>
      </c>
      <c r="K6" s="15">
        <v>492176845</v>
      </c>
      <c r="M6" s="16" t="s">
        <v>17</v>
      </c>
      <c r="N6" s="10">
        <v>14938</v>
      </c>
      <c r="O6" s="10">
        <v>51146</v>
      </c>
      <c r="P6" s="10">
        <v>43101</v>
      </c>
      <c r="Q6" s="12">
        <v>76741</v>
      </c>
      <c r="S6" s="16" t="s">
        <v>18</v>
      </c>
      <c r="T6" s="13">
        <v>96844144</v>
      </c>
      <c r="U6" s="13">
        <v>252955320</v>
      </c>
      <c r="V6" s="17">
        <v>222186195</v>
      </c>
      <c r="W6" s="15">
        <v>336469000</v>
      </c>
      <c r="Y6" s="9" t="s">
        <v>19</v>
      </c>
      <c r="Z6" s="18">
        <v>536</v>
      </c>
      <c r="AA6" s="18">
        <v>304</v>
      </c>
      <c r="AB6" s="18">
        <v>521</v>
      </c>
      <c r="AC6" s="10">
        <v>472</v>
      </c>
      <c r="AD6" s="19">
        <f t="shared" si="0"/>
        <v>458.25</v>
      </c>
      <c r="AF6" s="37" t="s">
        <v>20</v>
      </c>
      <c r="AG6" s="38">
        <f>AG5/AG4</f>
        <v>4622.4202520079962</v>
      </c>
      <c r="AH6" s="38">
        <f t="shared" ref="AH6:AJ6" si="2">AH5/AH4</f>
        <v>7542.7528885721131</v>
      </c>
      <c r="AI6" s="38">
        <f t="shared" si="2"/>
        <v>9925.0360617178394</v>
      </c>
      <c r="AJ6" s="38">
        <f t="shared" si="2"/>
        <v>6694.1895245588403</v>
      </c>
      <c r="AK6" s="39">
        <f t="shared" si="1"/>
        <v>7196.0996817141968</v>
      </c>
    </row>
    <row r="7" spans="1:37" thickTop="1" x14ac:dyDescent="0.3">
      <c r="A7" s="23" t="s">
        <v>21</v>
      </c>
      <c r="B7" s="24">
        <v>44878</v>
      </c>
      <c r="C7" s="25">
        <v>50545</v>
      </c>
      <c r="D7" s="24">
        <v>51864</v>
      </c>
      <c r="E7" s="26">
        <v>91568</v>
      </c>
      <c r="G7" s="23" t="s">
        <v>21</v>
      </c>
      <c r="H7" s="27">
        <v>244561364</v>
      </c>
      <c r="I7" s="28">
        <v>405612455</v>
      </c>
      <c r="J7" s="27">
        <v>529231267</v>
      </c>
      <c r="K7" s="29">
        <v>717161726</v>
      </c>
      <c r="M7" s="30" t="s">
        <v>22</v>
      </c>
      <c r="N7" s="24">
        <v>30904</v>
      </c>
      <c r="O7" s="24">
        <v>50642</v>
      </c>
      <c r="P7" s="24">
        <v>38218</v>
      </c>
      <c r="Q7" s="26">
        <v>45330</v>
      </c>
      <c r="S7" s="30" t="s">
        <v>12</v>
      </c>
      <c r="T7" s="27">
        <v>141110441</v>
      </c>
      <c r="U7" s="27">
        <v>183826809</v>
      </c>
      <c r="V7" s="31">
        <v>196563497</v>
      </c>
      <c r="W7" s="29">
        <v>265011249</v>
      </c>
      <c r="Y7" s="23" t="s">
        <v>23</v>
      </c>
      <c r="Z7" s="32">
        <v>146</v>
      </c>
      <c r="AA7" s="32">
        <v>207</v>
      </c>
      <c r="AB7" s="32">
        <v>448</v>
      </c>
      <c r="AC7" s="24">
        <v>467</v>
      </c>
      <c r="AD7" s="33">
        <f t="shared" si="0"/>
        <v>317</v>
      </c>
    </row>
    <row r="8" spans="1:37" thickBot="1" x14ac:dyDescent="0.35">
      <c r="A8" s="9" t="s">
        <v>24</v>
      </c>
      <c r="B8" s="10">
        <v>43764</v>
      </c>
      <c r="C8" s="11">
        <v>48642</v>
      </c>
      <c r="D8" s="10">
        <v>50608</v>
      </c>
      <c r="E8" s="12">
        <v>85967</v>
      </c>
      <c r="G8" s="9" t="s">
        <v>24</v>
      </c>
      <c r="H8" s="13">
        <v>275621946</v>
      </c>
      <c r="I8" s="14">
        <v>494926300</v>
      </c>
      <c r="J8" s="13">
        <v>589624844</v>
      </c>
      <c r="K8" s="15">
        <v>847948101</v>
      </c>
      <c r="M8" s="40" t="s">
        <v>25</v>
      </c>
      <c r="N8" s="41">
        <v>17636</v>
      </c>
      <c r="O8" s="41">
        <v>16128</v>
      </c>
      <c r="P8" s="41">
        <v>16053</v>
      </c>
      <c r="Q8" s="42">
        <v>43330</v>
      </c>
      <c r="S8" s="40" t="s">
        <v>25</v>
      </c>
      <c r="T8" s="43">
        <v>66815298</v>
      </c>
      <c r="U8" s="43">
        <v>100429691</v>
      </c>
      <c r="V8" s="44">
        <v>160305789</v>
      </c>
      <c r="W8" s="45">
        <v>219484699</v>
      </c>
      <c r="Y8" s="9" t="s">
        <v>26</v>
      </c>
      <c r="Z8" s="18">
        <v>132</v>
      </c>
      <c r="AA8" s="18">
        <v>157</v>
      </c>
      <c r="AB8" s="18">
        <v>326</v>
      </c>
      <c r="AC8" s="10">
        <v>630</v>
      </c>
      <c r="AD8" s="19">
        <f t="shared" si="0"/>
        <v>311.25</v>
      </c>
    </row>
    <row r="9" spans="1:37" thickTop="1" x14ac:dyDescent="0.3">
      <c r="A9" s="23" t="s">
        <v>27</v>
      </c>
      <c r="B9" s="24">
        <v>49523</v>
      </c>
      <c r="C9" s="25">
        <v>62085</v>
      </c>
      <c r="D9" s="24">
        <v>68013</v>
      </c>
      <c r="E9" s="26">
        <v>105301</v>
      </c>
      <c r="G9" s="23" t="s">
        <v>27</v>
      </c>
      <c r="H9" s="27">
        <v>342531972</v>
      </c>
      <c r="I9" s="28">
        <v>649227724</v>
      </c>
      <c r="J9" s="27">
        <v>835164766</v>
      </c>
      <c r="K9" s="29">
        <v>966062236</v>
      </c>
      <c r="Y9" s="23" t="s">
        <v>28</v>
      </c>
      <c r="Z9" s="32">
        <v>109</v>
      </c>
      <c r="AA9" s="32">
        <v>155</v>
      </c>
      <c r="AB9" s="32">
        <v>360</v>
      </c>
      <c r="AC9" s="24">
        <v>381</v>
      </c>
      <c r="AD9" s="33">
        <f t="shared" si="0"/>
        <v>251.25</v>
      </c>
    </row>
    <row r="10" spans="1:37" thickBot="1" x14ac:dyDescent="0.35">
      <c r="A10" s="46" t="s">
        <v>29</v>
      </c>
      <c r="B10" s="47">
        <f>SUM(B4:B9)</f>
        <v>233808</v>
      </c>
      <c r="C10" s="47">
        <f t="shared" ref="C10:E10" si="3">SUM(C4:C9)</f>
        <v>257667</v>
      </c>
      <c r="D10" s="47">
        <f t="shared" si="3"/>
        <v>278525</v>
      </c>
      <c r="E10" s="48">
        <f t="shared" si="3"/>
        <v>465177</v>
      </c>
      <c r="G10" s="46" t="s">
        <v>29</v>
      </c>
      <c r="H10" s="38">
        <f>SUM(H4:H9)</f>
        <v>1095255921</v>
      </c>
      <c r="I10" s="38">
        <f t="shared" ref="I10:K10" si="4">SUM(I4:I9)</f>
        <v>2002505503</v>
      </c>
      <c r="J10" s="38">
        <f t="shared" si="4"/>
        <v>2882071768</v>
      </c>
      <c r="K10" s="39">
        <f t="shared" si="4"/>
        <v>3291731911</v>
      </c>
      <c r="Y10" s="9" t="s">
        <v>30</v>
      </c>
      <c r="Z10" s="18">
        <v>71</v>
      </c>
      <c r="AA10" s="18">
        <v>87</v>
      </c>
      <c r="AB10" s="18">
        <v>381</v>
      </c>
      <c r="AC10" s="10">
        <v>270</v>
      </c>
      <c r="AD10" s="19">
        <f t="shared" si="0"/>
        <v>202.25</v>
      </c>
    </row>
    <row r="11" spans="1:37" thickTop="1" x14ac:dyDescent="0.3">
      <c r="Y11" s="23" t="s">
        <v>31</v>
      </c>
      <c r="Z11" s="32">
        <v>101</v>
      </c>
      <c r="AA11" s="32">
        <v>99</v>
      </c>
      <c r="AB11" s="32">
        <v>228</v>
      </c>
      <c r="AC11" s="24">
        <v>344</v>
      </c>
      <c r="AD11" s="33">
        <f t="shared" si="0"/>
        <v>193</v>
      </c>
    </row>
    <row r="12" spans="1:37" ht="14.4" x14ac:dyDescent="0.3">
      <c r="Y12" s="9" t="s">
        <v>32</v>
      </c>
      <c r="Z12" s="18">
        <v>169</v>
      </c>
      <c r="AA12" s="18">
        <v>139</v>
      </c>
      <c r="AB12" s="18">
        <v>146</v>
      </c>
      <c r="AC12" s="10">
        <v>165</v>
      </c>
      <c r="AD12" s="19">
        <f t="shared" si="0"/>
        <v>154.75</v>
      </c>
    </row>
    <row r="13" spans="1:37" ht="14.4" x14ac:dyDescent="0.3">
      <c r="Y13" s="23" t="s">
        <v>33</v>
      </c>
      <c r="Z13" s="32">
        <v>338</v>
      </c>
      <c r="AA13" s="32">
        <v>61</v>
      </c>
      <c r="AB13" s="32">
        <v>92</v>
      </c>
      <c r="AC13" s="24">
        <v>40</v>
      </c>
      <c r="AD13" s="33">
        <f t="shared" si="0"/>
        <v>132.75</v>
      </c>
    </row>
    <row r="14" spans="1:37" ht="14.4" x14ac:dyDescent="0.3">
      <c r="Y14" s="9" t="s">
        <v>34</v>
      </c>
      <c r="Z14" s="18">
        <v>6</v>
      </c>
      <c r="AA14" s="18">
        <v>15</v>
      </c>
      <c r="AB14" s="18">
        <v>17</v>
      </c>
      <c r="AC14" s="10">
        <v>335</v>
      </c>
      <c r="AD14" s="19">
        <f t="shared" si="0"/>
        <v>93.25</v>
      </c>
    </row>
    <row r="15" spans="1:37" ht="14.4" x14ac:dyDescent="0.3">
      <c r="Y15" s="23" t="s">
        <v>35</v>
      </c>
      <c r="Z15" s="32">
        <v>33</v>
      </c>
      <c r="AA15" s="32">
        <v>10</v>
      </c>
      <c r="AB15" s="32">
        <v>98</v>
      </c>
      <c r="AC15" s="24">
        <v>109</v>
      </c>
      <c r="AD15" s="33">
        <f t="shared" si="0"/>
        <v>62.5</v>
      </c>
    </row>
    <row r="16" spans="1:37" ht="14.4" x14ac:dyDescent="0.3">
      <c r="Y16" s="9" t="s">
        <v>36</v>
      </c>
      <c r="Z16" s="18">
        <v>35</v>
      </c>
      <c r="AA16" s="18">
        <v>54</v>
      </c>
      <c r="AB16" s="18">
        <v>66</v>
      </c>
      <c r="AC16" s="10">
        <v>67</v>
      </c>
      <c r="AD16" s="19">
        <f t="shared" si="0"/>
        <v>55.5</v>
      </c>
    </row>
    <row r="17" spans="25:30" ht="14.4" x14ac:dyDescent="0.3">
      <c r="Y17" s="23" t="s">
        <v>37</v>
      </c>
      <c r="Z17" s="32">
        <v>18</v>
      </c>
      <c r="AA17" s="32">
        <v>36</v>
      </c>
      <c r="AB17" s="32">
        <v>67</v>
      </c>
      <c r="AC17" s="24">
        <v>67</v>
      </c>
      <c r="AD17" s="33">
        <f t="shared" si="0"/>
        <v>47</v>
      </c>
    </row>
    <row r="18" spans="25:30" ht="14.4" x14ac:dyDescent="0.3">
      <c r="Y18" s="9" t="s">
        <v>38</v>
      </c>
      <c r="Z18" s="18">
        <v>20</v>
      </c>
      <c r="AA18" s="18">
        <v>14</v>
      </c>
      <c r="AB18" s="18">
        <v>33</v>
      </c>
      <c r="AC18" s="10">
        <v>44</v>
      </c>
      <c r="AD18" s="19">
        <f t="shared" si="0"/>
        <v>27.75</v>
      </c>
    </row>
    <row r="19" spans="25:30" ht="14.4" x14ac:dyDescent="0.3">
      <c r="Y19" s="23" t="s">
        <v>39</v>
      </c>
      <c r="Z19" s="32">
        <v>10</v>
      </c>
      <c r="AA19" s="32">
        <v>11</v>
      </c>
      <c r="AB19" s="32">
        <v>25</v>
      </c>
      <c r="AC19" s="24">
        <v>30</v>
      </c>
      <c r="AD19" s="33">
        <f t="shared" si="0"/>
        <v>19</v>
      </c>
    </row>
    <row r="20" spans="25:30" ht="14.4" x14ac:dyDescent="0.3">
      <c r="Y20" s="9" t="s">
        <v>40</v>
      </c>
      <c r="Z20" s="18">
        <v>18</v>
      </c>
      <c r="AA20" s="18">
        <v>17</v>
      </c>
      <c r="AB20" s="18">
        <v>20</v>
      </c>
      <c r="AC20" s="10">
        <v>19</v>
      </c>
      <c r="AD20" s="19">
        <f t="shared" si="0"/>
        <v>18.5</v>
      </c>
    </row>
    <row r="21" spans="25:30" ht="14.4" x14ac:dyDescent="0.3">
      <c r="Y21" s="23" t="s">
        <v>41</v>
      </c>
      <c r="Z21" s="32">
        <v>18</v>
      </c>
      <c r="AA21" s="32">
        <v>8</v>
      </c>
      <c r="AB21" s="32">
        <v>26</v>
      </c>
      <c r="AC21" s="24">
        <v>20</v>
      </c>
      <c r="AD21" s="33">
        <f t="shared" si="0"/>
        <v>18</v>
      </c>
    </row>
    <row r="22" spans="25:30" ht="14.4" x14ac:dyDescent="0.3">
      <c r="Y22" s="9" t="s">
        <v>42</v>
      </c>
      <c r="Z22" s="18">
        <v>12</v>
      </c>
      <c r="AA22" s="18">
        <v>16</v>
      </c>
      <c r="AB22" s="18">
        <v>15</v>
      </c>
      <c r="AC22" s="10">
        <v>28</v>
      </c>
      <c r="AD22" s="19">
        <f t="shared" si="0"/>
        <v>17.75</v>
      </c>
    </row>
    <row r="23" spans="25:30" ht="14.4" x14ac:dyDescent="0.3">
      <c r="Y23" s="23" t="s">
        <v>43</v>
      </c>
      <c r="Z23" s="32">
        <v>0</v>
      </c>
      <c r="AA23" s="32">
        <v>2</v>
      </c>
      <c r="AB23" s="32">
        <v>21</v>
      </c>
      <c r="AC23" s="24">
        <v>16</v>
      </c>
      <c r="AD23" s="33">
        <f t="shared" si="0"/>
        <v>9.75</v>
      </c>
    </row>
    <row r="24" spans="25:30" ht="14.4" x14ac:dyDescent="0.3">
      <c r="Y24" s="9" t="s">
        <v>44</v>
      </c>
      <c r="Z24" s="18">
        <v>0</v>
      </c>
      <c r="AA24" s="18">
        <v>2</v>
      </c>
      <c r="AB24" s="18">
        <v>26</v>
      </c>
      <c r="AC24" s="10">
        <v>1</v>
      </c>
      <c r="AD24" s="19">
        <f t="shared" si="0"/>
        <v>7.25</v>
      </c>
    </row>
    <row r="25" spans="25:30" thickBot="1" x14ac:dyDescent="0.35">
      <c r="Y25" s="46" t="s">
        <v>29</v>
      </c>
      <c r="Z25" s="49">
        <f t="shared" ref="Z25:AC25" si="5">SUM(Z4:Z24)</f>
        <v>2216</v>
      </c>
      <c r="AA25" s="49">
        <f t="shared" si="5"/>
        <v>2013</v>
      </c>
      <c r="AB25" s="49">
        <f t="shared" si="5"/>
        <v>3950</v>
      </c>
      <c r="AC25" s="49">
        <f t="shared" si="5"/>
        <v>5258</v>
      </c>
      <c r="AD25" s="50">
        <f t="shared" si="0"/>
        <v>3359.25</v>
      </c>
    </row>
    <row r="26" spans="25:30" ht="15" customHeight="1" thickTop="1" x14ac:dyDescent="0.3">
      <c r="AD26" s="51"/>
    </row>
  </sheetData>
  <mergeCells count="2">
    <mergeCell ref="A2:E2"/>
    <mergeCell ref="G2:K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C84D5-5231-4790-80D3-08897E1E73B2}">
  <dimension ref="B1:W61"/>
  <sheetViews>
    <sheetView workbookViewId="0">
      <selection activeCell="U16" sqref="U16:W24"/>
    </sheetView>
  </sheetViews>
  <sheetFormatPr defaultRowHeight="16.2" customHeight="1" x14ac:dyDescent="0.3"/>
  <cols>
    <col min="1" max="1" width="8.88671875" style="52"/>
    <col min="2" max="2" width="7.109375" style="52" bestFit="1" customWidth="1"/>
    <col min="3" max="3" width="14.44140625" style="52" bestFit="1" customWidth="1"/>
    <col min="4" max="4" width="8.88671875" style="52"/>
    <col min="5" max="5" width="19.44140625" style="52" bestFit="1" customWidth="1"/>
    <col min="6" max="6" width="21.77734375" style="52" bestFit="1" customWidth="1"/>
    <col min="7" max="7" width="13.44140625" style="52" bestFit="1" customWidth="1"/>
    <col min="8" max="8" width="17" style="52" bestFit="1" customWidth="1"/>
    <col min="9" max="9" width="12" style="52" bestFit="1" customWidth="1"/>
    <col min="10" max="10" width="12.44140625" style="52" bestFit="1" customWidth="1"/>
    <col min="11" max="13" width="12" style="52" bestFit="1" customWidth="1"/>
    <col min="14" max="14" width="8.88671875" style="52"/>
    <col min="15" max="15" width="19.44140625" style="52" bestFit="1" customWidth="1"/>
    <col min="16" max="16" width="13.5546875" style="52" bestFit="1" customWidth="1"/>
    <col min="17" max="17" width="13.44140625" style="52" bestFit="1" customWidth="1"/>
    <col min="18" max="19" width="12" style="52" bestFit="1" customWidth="1"/>
    <col min="20" max="20" width="12.6640625" style="52" bestFit="1" customWidth="1"/>
    <col min="21" max="21" width="12" style="52" bestFit="1" customWidth="1"/>
    <col min="22" max="22" width="13.33203125" style="52" bestFit="1" customWidth="1"/>
    <col min="23" max="23" width="12" style="52" bestFit="1" customWidth="1"/>
    <col min="24" max="16384" width="8.88671875" style="52"/>
  </cols>
  <sheetData>
    <row r="1" spans="2:23" ht="16.2" customHeight="1" thickBot="1" x14ac:dyDescent="0.35"/>
    <row r="2" spans="2:23" ht="15" thickTop="1" x14ac:dyDescent="0.3">
      <c r="B2" s="79" t="s">
        <v>45</v>
      </c>
      <c r="C2" s="80" t="s">
        <v>46</v>
      </c>
      <c r="E2" t="s">
        <v>48</v>
      </c>
      <c r="F2"/>
      <c r="G2"/>
      <c r="H2"/>
      <c r="I2"/>
      <c r="J2"/>
      <c r="K2"/>
      <c r="L2"/>
      <c r="M2"/>
    </row>
    <row r="3" spans="2:23" ht="15" thickBot="1" x14ac:dyDescent="0.35">
      <c r="B3" s="55">
        <v>2017</v>
      </c>
      <c r="C3" s="78">
        <v>301580</v>
      </c>
      <c r="E3"/>
      <c r="F3"/>
      <c r="G3"/>
      <c r="H3"/>
      <c r="I3"/>
      <c r="J3"/>
      <c r="K3"/>
      <c r="L3"/>
      <c r="M3"/>
    </row>
    <row r="4" spans="2:23" ht="14.4" x14ac:dyDescent="0.3">
      <c r="B4" s="57">
        <v>2018</v>
      </c>
      <c r="C4" s="76">
        <v>351937</v>
      </c>
      <c r="E4" s="65" t="s">
        <v>49</v>
      </c>
      <c r="F4" s="65"/>
      <c r="G4"/>
      <c r="H4"/>
      <c r="I4"/>
      <c r="J4"/>
      <c r="K4"/>
      <c r="L4"/>
      <c r="M4"/>
    </row>
    <row r="5" spans="2:23" ht="14.4" x14ac:dyDescent="0.3">
      <c r="B5" s="55">
        <v>2019</v>
      </c>
      <c r="C5" s="78">
        <v>467361</v>
      </c>
      <c r="E5" s="62" t="s">
        <v>50</v>
      </c>
      <c r="F5" s="62">
        <v>0.92946388493462218</v>
      </c>
      <c r="G5"/>
      <c r="H5"/>
      <c r="I5"/>
      <c r="J5"/>
      <c r="K5"/>
      <c r="L5"/>
      <c r="M5"/>
    </row>
    <row r="6" spans="2:23" ht="15" thickBot="1" x14ac:dyDescent="0.35">
      <c r="B6" s="59">
        <v>2020</v>
      </c>
      <c r="C6" s="77">
        <v>791790</v>
      </c>
      <c r="E6" s="62" t="s">
        <v>51</v>
      </c>
      <c r="F6" s="62">
        <v>0.86390311339776049</v>
      </c>
      <c r="G6"/>
      <c r="H6"/>
      <c r="I6"/>
      <c r="J6"/>
      <c r="K6"/>
      <c r="L6"/>
      <c r="M6"/>
    </row>
    <row r="7" spans="2:23" ht="16.2" customHeight="1" thickTop="1" x14ac:dyDescent="0.3">
      <c r="E7" s="62" t="s">
        <v>52</v>
      </c>
      <c r="F7" s="62">
        <v>0.79585467009664068</v>
      </c>
      <c r="G7"/>
      <c r="H7"/>
      <c r="I7"/>
      <c r="J7"/>
      <c r="K7"/>
      <c r="L7"/>
      <c r="M7"/>
    </row>
    <row r="8" spans="2:23" ht="16.2" customHeight="1" x14ac:dyDescent="0.3">
      <c r="E8" s="62" t="s">
        <v>53</v>
      </c>
      <c r="F8" s="62">
        <v>99535.854565578513</v>
      </c>
      <c r="G8"/>
      <c r="H8"/>
      <c r="I8"/>
      <c r="J8"/>
      <c r="K8"/>
      <c r="L8"/>
      <c r="M8"/>
    </row>
    <row r="9" spans="2:23" ht="16.2" customHeight="1" thickBot="1" x14ac:dyDescent="0.35">
      <c r="E9" s="63" t="s">
        <v>54</v>
      </c>
      <c r="F9" s="63">
        <v>4</v>
      </c>
      <c r="G9"/>
      <c r="H9"/>
      <c r="I9"/>
      <c r="J9"/>
      <c r="K9"/>
      <c r="L9"/>
      <c r="M9"/>
    </row>
    <row r="10" spans="2:23" ht="16.2" customHeight="1" x14ac:dyDescent="0.3">
      <c r="E10"/>
      <c r="F10"/>
      <c r="G10"/>
      <c r="H10"/>
      <c r="I10"/>
      <c r="J10"/>
      <c r="K10"/>
      <c r="L10"/>
      <c r="M10"/>
    </row>
    <row r="11" spans="2:23" ht="16.2" customHeight="1" thickBot="1" x14ac:dyDescent="0.35">
      <c r="E11" t="s">
        <v>55</v>
      </c>
      <c r="F11"/>
      <c r="G11"/>
      <c r="H11"/>
      <c r="I11"/>
      <c r="J11"/>
      <c r="K11"/>
      <c r="L11"/>
      <c r="M11"/>
    </row>
    <row r="12" spans="2:23" ht="16.2" customHeight="1" x14ac:dyDescent="0.3">
      <c r="E12" s="64"/>
      <c r="F12" s="64" t="s">
        <v>59</v>
      </c>
      <c r="G12" s="64" t="s">
        <v>60</v>
      </c>
      <c r="H12" s="64" t="s">
        <v>61</v>
      </c>
      <c r="I12" s="64" t="s">
        <v>62</v>
      </c>
      <c r="J12" s="64" t="s">
        <v>63</v>
      </c>
      <c r="K12"/>
      <c r="L12"/>
      <c r="M12"/>
    </row>
    <row r="13" spans="2:23" ht="16.2" customHeight="1" x14ac:dyDescent="0.3">
      <c r="E13" s="62" t="s">
        <v>56</v>
      </c>
      <c r="F13" s="62">
        <v>1</v>
      </c>
      <c r="G13" s="62">
        <v>125778364545.8</v>
      </c>
      <c r="H13" s="62">
        <v>125778364545.8</v>
      </c>
      <c r="I13" s="62">
        <v>12.695413318640085</v>
      </c>
      <c r="J13" s="62">
        <v>7.0536115065377825E-2</v>
      </c>
      <c r="K13"/>
      <c r="L13"/>
      <c r="M13"/>
    </row>
    <row r="14" spans="2:23" ht="16.2" customHeight="1" x14ac:dyDescent="0.3">
      <c r="E14" s="62" t="s">
        <v>57</v>
      </c>
      <c r="F14" s="62">
        <v>2</v>
      </c>
      <c r="G14" s="62">
        <v>19814772688.199993</v>
      </c>
      <c r="H14" s="62">
        <v>9907386344.0999966</v>
      </c>
      <c r="I14" s="62"/>
      <c r="J14" s="62"/>
      <c r="K14"/>
      <c r="L14"/>
      <c r="M14"/>
    </row>
    <row r="15" spans="2:23" ht="16.2" customHeight="1" thickBot="1" x14ac:dyDescent="0.35">
      <c r="E15" s="63" t="s">
        <v>29</v>
      </c>
      <c r="F15" s="63">
        <v>3</v>
      </c>
      <c r="G15" s="63">
        <v>145593137234</v>
      </c>
      <c r="H15" s="63"/>
      <c r="I15" s="63"/>
      <c r="J15" s="63"/>
      <c r="K15"/>
      <c r="L15"/>
      <c r="M15"/>
    </row>
    <row r="16" spans="2:23" ht="16.2" customHeight="1" thickBot="1" x14ac:dyDescent="0.35">
      <c r="E16"/>
      <c r="F16"/>
      <c r="G16"/>
      <c r="H16"/>
      <c r="I16"/>
      <c r="J16"/>
      <c r="K16"/>
      <c r="L16"/>
      <c r="M16"/>
      <c r="U16" s="64"/>
      <c r="V16" s="111" t="s">
        <v>58</v>
      </c>
      <c r="W16" s="111" t="s">
        <v>45</v>
      </c>
    </row>
    <row r="17" spans="5:23" ht="16.2" customHeight="1" x14ac:dyDescent="0.3">
      <c r="E17" s="64"/>
      <c r="F17" s="64" t="s">
        <v>64</v>
      </c>
      <c r="G17" s="64" t="s">
        <v>53</v>
      </c>
      <c r="H17" s="64" t="s">
        <v>65</v>
      </c>
      <c r="I17" s="64" t="s">
        <v>66</v>
      </c>
      <c r="J17" s="64" t="s">
        <v>67</v>
      </c>
      <c r="K17" s="64" t="s">
        <v>68</v>
      </c>
      <c r="L17" s="64" t="s">
        <v>69</v>
      </c>
      <c r="M17" s="64" t="s">
        <v>70</v>
      </c>
      <c r="U17" s="84" t="s">
        <v>64</v>
      </c>
      <c r="V17" s="108">
        <v>-319666832.89999998</v>
      </c>
      <c r="W17" s="108">
        <v>158605.4</v>
      </c>
    </row>
    <row r="18" spans="5:23" ht="16.2" customHeight="1" x14ac:dyDescent="0.3">
      <c r="E18" s="62" t="s">
        <v>58</v>
      </c>
      <c r="F18" s="108">
        <v>-319666832.89999998</v>
      </c>
      <c r="G18" s="74">
        <v>89851093.652857199</v>
      </c>
      <c r="H18" s="62">
        <v>-3.5577400330266853</v>
      </c>
      <c r="I18" s="62">
        <v>7.0725436311317225E-2</v>
      </c>
      <c r="J18" s="62">
        <v>-706264886.27644074</v>
      </c>
      <c r="K18" s="62">
        <v>66931220.476440787</v>
      </c>
      <c r="L18" s="62">
        <v>-706264886.27644074</v>
      </c>
      <c r="M18" s="62">
        <v>66931220.476440787</v>
      </c>
      <c r="U18" s="84" t="s">
        <v>53</v>
      </c>
      <c r="V18" s="74">
        <v>89851093.652857199</v>
      </c>
      <c r="W18" s="74">
        <v>44513.78740143327</v>
      </c>
    </row>
    <row r="19" spans="5:23" ht="16.2" customHeight="1" thickBot="1" x14ac:dyDescent="0.35">
      <c r="E19" s="63" t="s">
        <v>45</v>
      </c>
      <c r="F19" s="109">
        <v>158605.4</v>
      </c>
      <c r="G19" s="75">
        <v>44513.78740143327</v>
      </c>
      <c r="H19" s="63">
        <v>3.563062351214203</v>
      </c>
      <c r="I19" s="63">
        <v>7.0536115065377825E-2</v>
      </c>
      <c r="J19" s="63">
        <v>-32921.968874264159</v>
      </c>
      <c r="K19" s="63">
        <v>350132.76887426415</v>
      </c>
      <c r="L19" s="63">
        <v>-32921.968874264159</v>
      </c>
      <c r="M19" s="63">
        <v>350132.76887426415</v>
      </c>
      <c r="U19" s="84" t="s">
        <v>65</v>
      </c>
      <c r="V19" s="62">
        <v>-3.5577400330266853</v>
      </c>
      <c r="W19" s="62">
        <v>3.563062351214203</v>
      </c>
    </row>
    <row r="20" spans="5:23" ht="16.2" customHeight="1" x14ac:dyDescent="0.3">
      <c r="E20"/>
      <c r="F20"/>
      <c r="G20"/>
      <c r="H20"/>
      <c r="I20"/>
      <c r="J20"/>
      <c r="K20"/>
      <c r="L20"/>
      <c r="M20"/>
      <c r="U20" s="84" t="s">
        <v>66</v>
      </c>
      <c r="V20" s="62">
        <v>7.0725436311317225E-2</v>
      </c>
      <c r="W20" s="62">
        <v>7.0536115065377825E-2</v>
      </c>
    </row>
    <row r="21" spans="5:23" ht="16.2" customHeight="1" x14ac:dyDescent="0.3">
      <c r="E21">
        <v>2021</v>
      </c>
      <c r="F21">
        <f>F18+(F19*E21)</f>
        <v>874680.5</v>
      </c>
      <c r="G21"/>
      <c r="H21"/>
      <c r="I21"/>
      <c r="J21"/>
      <c r="K21"/>
      <c r="L21"/>
      <c r="M21"/>
      <c r="U21" s="84" t="s">
        <v>67</v>
      </c>
      <c r="V21" s="62">
        <v>-706264886.27644074</v>
      </c>
      <c r="W21" s="62">
        <v>-32921.968874264159</v>
      </c>
    </row>
    <row r="22" spans="5:23" ht="16.2" customHeight="1" x14ac:dyDescent="0.3">
      <c r="E22"/>
      <c r="F22"/>
      <c r="G22"/>
      <c r="H22"/>
      <c r="I22"/>
      <c r="J22"/>
      <c r="K22"/>
      <c r="L22"/>
      <c r="M22"/>
      <c r="U22" s="84" t="s">
        <v>68</v>
      </c>
      <c r="V22" s="62">
        <v>66931220.476440787</v>
      </c>
      <c r="W22" s="62">
        <v>350132.76887426415</v>
      </c>
    </row>
    <row r="23" spans="5:23" ht="16.2" customHeight="1" x14ac:dyDescent="0.3">
      <c r="E23" t="s">
        <v>91</v>
      </c>
      <c r="F23"/>
      <c r="G23"/>
      <c r="H23"/>
      <c r="I23"/>
      <c r="J23" t="s">
        <v>71</v>
      </c>
      <c r="K23"/>
      <c r="L23"/>
      <c r="M23"/>
      <c r="U23" s="84" t="s">
        <v>69</v>
      </c>
      <c r="V23" s="62">
        <v>-706264886.27644074</v>
      </c>
      <c r="W23" s="62">
        <v>-32921.968874264159</v>
      </c>
    </row>
    <row r="24" spans="5:23" ht="16.2" customHeight="1" thickBot="1" x14ac:dyDescent="0.35">
      <c r="E24"/>
      <c r="F24"/>
      <c r="G24"/>
      <c r="H24"/>
      <c r="I24"/>
      <c r="J24"/>
      <c r="K24"/>
      <c r="L24"/>
      <c r="M24"/>
      <c r="U24" s="110" t="s">
        <v>70</v>
      </c>
      <c r="V24" s="63">
        <v>66931220.476440787</v>
      </c>
      <c r="W24" s="63">
        <v>350132.76887426415</v>
      </c>
    </row>
    <row r="25" spans="5:23" ht="16.2" customHeight="1" x14ac:dyDescent="0.3">
      <c r="E25" s="64" t="s">
        <v>92</v>
      </c>
      <c r="F25" s="64" t="s">
        <v>93</v>
      </c>
      <c r="G25" s="64" t="s">
        <v>94</v>
      </c>
      <c r="H25" s="64" t="s">
        <v>95</v>
      </c>
      <c r="I25"/>
      <c r="J25" s="64" t="s">
        <v>72</v>
      </c>
      <c r="K25" s="64" t="s">
        <v>46</v>
      </c>
      <c r="L25"/>
      <c r="M25"/>
    </row>
    <row r="26" spans="5:23" ht="16.2" customHeight="1" x14ac:dyDescent="0.3">
      <c r="E26" s="62">
        <v>1</v>
      </c>
      <c r="F26" s="62">
        <v>240258.90000003576</v>
      </c>
      <c r="G26" s="62">
        <v>61321.099999964237</v>
      </c>
      <c r="H26" s="62">
        <v>0.75452913988479564</v>
      </c>
      <c r="I26"/>
      <c r="J26" s="62">
        <v>12.5</v>
      </c>
      <c r="K26" s="62">
        <v>301580</v>
      </c>
      <c r="L26"/>
      <c r="M26"/>
    </row>
    <row r="27" spans="5:23" ht="16.2" customHeight="1" x14ac:dyDescent="0.3">
      <c r="E27" s="62">
        <v>2</v>
      </c>
      <c r="F27" s="62">
        <v>398864.30000001192</v>
      </c>
      <c r="G27" s="62">
        <v>-46927.300000011921</v>
      </c>
      <c r="H27" s="62">
        <v>-0.57741976752121893</v>
      </c>
      <c r="I27"/>
      <c r="J27" s="62">
        <v>37.5</v>
      </c>
      <c r="K27" s="62">
        <v>351937</v>
      </c>
      <c r="L27"/>
      <c r="M27"/>
    </row>
    <row r="28" spans="5:23" ht="16.2" customHeight="1" x14ac:dyDescent="0.3">
      <c r="E28" s="62">
        <v>3</v>
      </c>
      <c r="F28" s="62">
        <v>557469.69999998808</v>
      </c>
      <c r="G28" s="62">
        <v>-90108.699999988079</v>
      </c>
      <c r="H28" s="62">
        <v>-1.108747884613416</v>
      </c>
      <c r="I28"/>
      <c r="J28" s="62">
        <v>62.5</v>
      </c>
      <c r="K28" s="62">
        <v>467361</v>
      </c>
      <c r="L28"/>
      <c r="M28"/>
    </row>
    <row r="29" spans="5:23" ht="16.2" customHeight="1" thickBot="1" x14ac:dyDescent="0.35">
      <c r="E29" s="63">
        <v>4</v>
      </c>
      <c r="F29" s="63">
        <v>716075.10000002384</v>
      </c>
      <c r="G29" s="63">
        <v>75714.899999976158</v>
      </c>
      <c r="H29" s="63">
        <v>0.93163851224910588</v>
      </c>
      <c r="I29"/>
      <c r="J29" s="63">
        <v>87.5</v>
      </c>
      <c r="K29" s="63">
        <v>791790</v>
      </c>
      <c r="L29"/>
      <c r="M29"/>
    </row>
    <row r="34" spans="5:13" ht="16.2" customHeight="1" x14ac:dyDescent="0.3">
      <c r="E34" t="s">
        <v>48</v>
      </c>
      <c r="F34"/>
      <c r="G34"/>
      <c r="H34"/>
      <c r="I34"/>
      <c r="J34"/>
      <c r="K34"/>
      <c r="L34"/>
      <c r="M34"/>
    </row>
    <row r="35" spans="5:13" ht="16.2" customHeight="1" thickBot="1" x14ac:dyDescent="0.35">
      <c r="E35"/>
      <c r="F35"/>
      <c r="G35"/>
      <c r="H35"/>
      <c r="I35"/>
      <c r="J35"/>
      <c r="K35"/>
      <c r="L35"/>
      <c r="M35"/>
    </row>
    <row r="36" spans="5:13" ht="16.2" customHeight="1" x14ac:dyDescent="0.3">
      <c r="E36" s="65" t="s">
        <v>49</v>
      </c>
      <c r="F36" s="65"/>
      <c r="G36"/>
      <c r="H36"/>
      <c r="I36"/>
      <c r="J36"/>
      <c r="K36"/>
      <c r="L36"/>
      <c r="M36"/>
    </row>
    <row r="37" spans="5:13" ht="16.2" customHeight="1" x14ac:dyDescent="0.3">
      <c r="E37" s="62" t="s">
        <v>50</v>
      </c>
      <c r="F37" s="62">
        <v>0.92899079798900153</v>
      </c>
      <c r="G37"/>
      <c r="H37"/>
      <c r="I37"/>
      <c r="J37"/>
      <c r="K37"/>
      <c r="L37"/>
      <c r="M37"/>
    </row>
    <row r="38" spans="5:13" ht="16.2" customHeight="1" x14ac:dyDescent="0.3">
      <c r="E38" s="62" t="s">
        <v>51</v>
      </c>
      <c r="F38" s="62">
        <v>0.86302390274824192</v>
      </c>
      <c r="G38"/>
      <c r="H38"/>
      <c r="I38"/>
      <c r="J38"/>
      <c r="K38"/>
      <c r="L38"/>
      <c r="M38"/>
    </row>
    <row r="39" spans="5:13" ht="16.2" customHeight="1" x14ac:dyDescent="0.3">
      <c r="E39" s="62" t="s">
        <v>52</v>
      </c>
      <c r="F39" s="62">
        <v>0.52969056941490855</v>
      </c>
      <c r="G39"/>
      <c r="H39"/>
      <c r="I39"/>
      <c r="J39"/>
      <c r="K39"/>
      <c r="L39"/>
      <c r="M39"/>
    </row>
    <row r="40" spans="5:13" ht="16.2" customHeight="1" x14ac:dyDescent="0.3">
      <c r="E40" s="62" t="s">
        <v>53</v>
      </c>
      <c r="F40" s="62">
        <v>220013.37493802124</v>
      </c>
      <c r="G40"/>
      <c r="H40"/>
      <c r="I40"/>
      <c r="J40"/>
      <c r="K40"/>
      <c r="L40"/>
      <c r="M40"/>
    </row>
    <row r="41" spans="5:13" ht="16.2" customHeight="1" thickBot="1" x14ac:dyDescent="0.35">
      <c r="E41" s="63" t="s">
        <v>54</v>
      </c>
      <c r="F41" s="63">
        <v>4</v>
      </c>
      <c r="G41"/>
      <c r="H41"/>
      <c r="I41"/>
      <c r="J41"/>
      <c r="K41"/>
      <c r="L41"/>
      <c r="M41"/>
    </row>
    <row r="42" spans="5:13" ht="16.2" customHeight="1" x14ac:dyDescent="0.3">
      <c r="E42"/>
      <c r="F42"/>
      <c r="G42"/>
      <c r="H42"/>
      <c r="I42"/>
      <c r="J42"/>
      <c r="K42"/>
      <c r="L42"/>
      <c r="M42"/>
    </row>
    <row r="43" spans="5:13" ht="16.2" customHeight="1" thickBot="1" x14ac:dyDescent="0.35">
      <c r="E43" t="s">
        <v>55</v>
      </c>
      <c r="F43"/>
      <c r="G43"/>
      <c r="H43"/>
      <c r="I43"/>
      <c r="J43"/>
      <c r="K43"/>
      <c r="L43"/>
      <c r="M43"/>
    </row>
    <row r="44" spans="5:13" ht="16.2" customHeight="1" x14ac:dyDescent="0.3">
      <c r="E44" s="64"/>
      <c r="F44" s="64" t="s">
        <v>59</v>
      </c>
      <c r="G44" s="64" t="s">
        <v>60</v>
      </c>
      <c r="H44" s="64" t="s">
        <v>61</v>
      </c>
      <c r="I44" s="64" t="s">
        <v>62</v>
      </c>
      <c r="J44" s="64" t="s">
        <v>63</v>
      </c>
      <c r="K44"/>
      <c r="L44"/>
      <c r="M44"/>
    </row>
    <row r="45" spans="5:13" ht="16.2" customHeight="1" x14ac:dyDescent="0.3">
      <c r="E45" s="62" t="s">
        <v>56</v>
      </c>
      <c r="F45" s="62">
        <v>1</v>
      </c>
      <c r="G45" s="62">
        <v>914950201335.14502</v>
      </c>
      <c r="H45" s="62">
        <v>914950201335.14502</v>
      </c>
      <c r="I45" s="62">
        <v>18.901631453888545</v>
      </c>
      <c r="J45" s="62">
        <v>4.9045905751181174E-2</v>
      </c>
      <c r="K45"/>
      <c r="L45"/>
      <c r="M45"/>
    </row>
    <row r="46" spans="5:13" ht="16.2" customHeight="1" x14ac:dyDescent="0.3">
      <c r="E46" s="62" t="s">
        <v>57</v>
      </c>
      <c r="F46" s="62">
        <v>3</v>
      </c>
      <c r="G46" s="62">
        <v>145217655454.85492</v>
      </c>
      <c r="H46" s="62">
        <v>48405885151.618309</v>
      </c>
      <c r="I46" s="62"/>
      <c r="J46" s="62"/>
      <c r="K46"/>
      <c r="L46"/>
      <c r="M46"/>
    </row>
    <row r="47" spans="5:13" ht="16.2" customHeight="1" thickBot="1" x14ac:dyDescent="0.35">
      <c r="E47" s="63" t="s">
        <v>29</v>
      </c>
      <c r="F47" s="63">
        <v>4</v>
      </c>
      <c r="G47" s="63">
        <v>1060167856790</v>
      </c>
      <c r="H47" s="63"/>
      <c r="I47" s="63"/>
      <c r="J47" s="63"/>
      <c r="K47"/>
      <c r="L47"/>
      <c r="M47"/>
    </row>
    <row r="48" spans="5:13" ht="16.2" customHeight="1" thickBot="1" x14ac:dyDescent="0.35">
      <c r="E48"/>
      <c r="F48"/>
      <c r="G48"/>
      <c r="H48"/>
      <c r="I48"/>
      <c r="J48"/>
      <c r="K48"/>
      <c r="L48"/>
      <c r="M48"/>
    </row>
    <row r="49" spans="5:13" ht="16.2" customHeight="1" x14ac:dyDescent="0.3">
      <c r="E49" s="64"/>
      <c r="F49" s="64" t="s">
        <v>64</v>
      </c>
      <c r="G49" s="64" t="s">
        <v>53</v>
      </c>
      <c r="H49" s="64" t="s">
        <v>65</v>
      </c>
      <c r="I49" s="64" t="s">
        <v>66</v>
      </c>
      <c r="J49" s="64" t="s">
        <v>67</v>
      </c>
      <c r="K49" s="64" t="s">
        <v>68</v>
      </c>
      <c r="L49" s="64" t="s">
        <v>69</v>
      </c>
      <c r="M49" s="64" t="s">
        <v>70</v>
      </c>
    </row>
    <row r="50" spans="5:13" ht="16.2" customHeight="1" x14ac:dyDescent="0.3">
      <c r="E50" s="62" t="s">
        <v>58</v>
      </c>
      <c r="F50" s="62">
        <v>0</v>
      </c>
      <c r="G50" s="62" t="e">
        <v>#N/A</v>
      </c>
      <c r="H50" s="62" t="e">
        <v>#N/A</v>
      </c>
      <c r="I50" s="62" t="e">
        <v>#N/A</v>
      </c>
      <c r="J50" s="62" t="e">
        <v>#N/A</v>
      </c>
      <c r="K50" s="62" t="e">
        <v>#N/A</v>
      </c>
      <c r="L50" s="62" t="e">
        <v>#N/A</v>
      </c>
      <c r="M50" s="62" t="e">
        <v>#N/A</v>
      </c>
    </row>
    <row r="51" spans="5:13" ht="16.2" customHeight="1" thickBot="1" x14ac:dyDescent="0.35">
      <c r="E51" s="63" t="s">
        <v>45</v>
      </c>
      <c r="F51" s="63">
        <v>236.94083384231101</v>
      </c>
      <c r="G51" s="63">
        <v>54.499217534852299</v>
      </c>
      <c r="H51" s="63">
        <v>4.3476006548311839</v>
      </c>
      <c r="I51" s="63">
        <v>2.2471139501144953E-2</v>
      </c>
      <c r="J51" s="63">
        <v>63.500000357667176</v>
      </c>
      <c r="K51" s="63">
        <v>410.38166732695481</v>
      </c>
      <c r="L51" s="63">
        <v>63.500000357667176</v>
      </c>
      <c r="M51" s="63">
        <v>410.38166732695481</v>
      </c>
    </row>
    <row r="52" spans="5:13" ht="16.2" customHeight="1" x14ac:dyDescent="0.3">
      <c r="E52"/>
      <c r="F52"/>
      <c r="G52"/>
      <c r="H52"/>
      <c r="I52"/>
      <c r="J52"/>
      <c r="K52"/>
      <c r="L52"/>
      <c r="M52"/>
    </row>
    <row r="53" spans="5:13" ht="16.2" customHeight="1" x14ac:dyDescent="0.3">
      <c r="E53"/>
      <c r="F53"/>
      <c r="G53"/>
      <c r="H53"/>
      <c r="I53"/>
      <c r="J53"/>
      <c r="K53"/>
      <c r="L53"/>
      <c r="M53"/>
    </row>
    <row r="54" spans="5:13" ht="16.2" customHeight="1" x14ac:dyDescent="0.3">
      <c r="E54"/>
      <c r="F54"/>
      <c r="G54"/>
      <c r="H54"/>
      <c r="I54"/>
      <c r="J54"/>
      <c r="K54"/>
      <c r="L54"/>
      <c r="M54"/>
    </row>
    <row r="55" spans="5:13" ht="16.2" customHeight="1" x14ac:dyDescent="0.3">
      <c r="E55" t="s">
        <v>91</v>
      </c>
      <c r="F55"/>
      <c r="G55"/>
      <c r="H55"/>
      <c r="I55"/>
      <c r="J55" t="s">
        <v>71</v>
      </c>
      <c r="K55"/>
      <c r="L55"/>
      <c r="M55"/>
    </row>
    <row r="56" spans="5:13" ht="16.2" customHeight="1" thickBot="1" x14ac:dyDescent="0.35">
      <c r="E56"/>
      <c r="F56"/>
      <c r="G56"/>
      <c r="H56"/>
      <c r="I56"/>
      <c r="J56"/>
      <c r="K56"/>
      <c r="L56"/>
      <c r="M56"/>
    </row>
    <row r="57" spans="5:13" ht="16.2" customHeight="1" x14ac:dyDescent="0.3">
      <c r="E57" s="64" t="s">
        <v>92</v>
      </c>
      <c r="F57" s="64" t="s">
        <v>93</v>
      </c>
      <c r="G57" s="64" t="s">
        <v>94</v>
      </c>
      <c r="H57" s="64" t="s">
        <v>95</v>
      </c>
      <c r="I57"/>
      <c r="J57" s="64" t="s">
        <v>72</v>
      </c>
      <c r="K57" s="64" t="s">
        <v>46</v>
      </c>
      <c r="L57"/>
      <c r="M57"/>
    </row>
    <row r="58" spans="5:13" ht="16.2" customHeight="1" x14ac:dyDescent="0.3">
      <c r="E58" s="62">
        <v>1</v>
      </c>
      <c r="F58" s="62">
        <v>477909.66185994132</v>
      </c>
      <c r="G58" s="62">
        <v>-176329.66185994132</v>
      </c>
      <c r="H58" s="62">
        <v>-0.92543444478892645</v>
      </c>
      <c r="I58"/>
      <c r="J58" s="62">
        <v>12.5</v>
      </c>
      <c r="K58" s="62">
        <v>301580</v>
      </c>
      <c r="L58"/>
      <c r="M58"/>
    </row>
    <row r="59" spans="5:13" ht="16.2" customHeight="1" x14ac:dyDescent="0.3">
      <c r="E59" s="62">
        <v>2</v>
      </c>
      <c r="F59" s="62">
        <v>478146.60269378364</v>
      </c>
      <c r="G59" s="62">
        <v>-126209.60269378364</v>
      </c>
      <c r="H59" s="62">
        <v>-0.66238834898195342</v>
      </c>
      <c r="I59"/>
      <c r="J59" s="62">
        <v>37.5</v>
      </c>
      <c r="K59" s="62">
        <v>351937</v>
      </c>
      <c r="L59"/>
      <c r="M59"/>
    </row>
    <row r="60" spans="5:13" ht="16.2" customHeight="1" x14ac:dyDescent="0.3">
      <c r="E60" s="62">
        <v>3</v>
      </c>
      <c r="F60" s="62">
        <v>478383.54352762591</v>
      </c>
      <c r="G60" s="62">
        <v>-11022.543527625909</v>
      </c>
      <c r="H60" s="62">
        <v>-5.7849832762411971E-2</v>
      </c>
      <c r="I60"/>
      <c r="J60" s="62">
        <v>62.5</v>
      </c>
      <c r="K60" s="62">
        <v>467361</v>
      </c>
      <c r="L60"/>
      <c r="M60"/>
    </row>
    <row r="61" spans="5:13" ht="16.2" customHeight="1" thickBot="1" x14ac:dyDescent="0.35">
      <c r="E61" s="63">
        <v>4</v>
      </c>
      <c r="F61" s="63">
        <v>478620.48436146823</v>
      </c>
      <c r="G61" s="63">
        <v>313169.51563853177</v>
      </c>
      <c r="H61" s="63">
        <v>1.6436137503624548</v>
      </c>
      <c r="I61"/>
      <c r="J61" s="63">
        <v>87.5</v>
      </c>
      <c r="K61" s="63">
        <v>791790</v>
      </c>
      <c r="L61"/>
      <c r="M61"/>
    </row>
  </sheetData>
  <sortState xmlns:xlrd2="http://schemas.microsoft.com/office/spreadsheetml/2017/richdata2" ref="K58:K61">
    <sortCondition ref="K58"/>
  </sortState>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18C7E-F37C-42B2-AD8D-90A6673478D6}">
  <dimension ref="B1:W43"/>
  <sheetViews>
    <sheetView workbookViewId="0">
      <selection activeCell="S34" sqref="S34"/>
    </sheetView>
  </sheetViews>
  <sheetFormatPr defaultRowHeight="14.4" x14ac:dyDescent="0.3"/>
  <cols>
    <col min="1" max="2" width="8.88671875" style="52"/>
    <col min="3" max="3" width="18.5546875" style="52" customWidth="1"/>
    <col min="4" max="4" width="8.88671875" style="52"/>
    <col min="5" max="5" width="19.44140625" style="52" bestFit="1" customWidth="1"/>
    <col min="6" max="6" width="14.88671875" style="52" bestFit="1" customWidth="1"/>
    <col min="7" max="7" width="13.44140625" style="52" bestFit="1" customWidth="1"/>
    <col min="8" max="9" width="12" style="52" bestFit="1" customWidth="1"/>
    <col min="10" max="10" width="12.44140625" style="52" bestFit="1" customWidth="1"/>
    <col min="11" max="13" width="12" style="52" bestFit="1" customWidth="1"/>
    <col min="14" max="14" width="8.88671875" style="52"/>
    <col min="15" max="15" width="19.44140625" style="52" bestFit="1" customWidth="1"/>
    <col min="16" max="16" width="15.21875" style="52" bestFit="1" customWidth="1"/>
    <col min="17" max="17" width="13.44140625" style="52" bestFit="1" customWidth="1"/>
    <col min="18" max="18" width="12.6640625" style="52" bestFit="1" customWidth="1"/>
    <col min="19" max="19" width="12" style="52" bestFit="1" customWidth="1"/>
    <col min="20" max="23" width="12.6640625" style="52" bestFit="1" customWidth="1"/>
    <col min="24" max="16384" width="8.88671875" style="52"/>
  </cols>
  <sheetData>
    <row r="1" spans="2:20" ht="15" thickBot="1" x14ac:dyDescent="0.35"/>
    <row r="2" spans="2:20" ht="15" thickTop="1" x14ac:dyDescent="0.3">
      <c r="B2" s="53" t="s">
        <v>45</v>
      </c>
      <c r="C2" s="54" t="s">
        <v>47</v>
      </c>
      <c r="E2" s="70" t="s">
        <v>73</v>
      </c>
      <c r="O2" s="71" t="s">
        <v>74</v>
      </c>
    </row>
    <row r="3" spans="2:20" x14ac:dyDescent="0.3">
      <c r="B3" s="55">
        <v>2017</v>
      </c>
      <c r="C3" s="56">
        <v>1426668409</v>
      </c>
    </row>
    <row r="4" spans="2:20" x14ac:dyDescent="0.3">
      <c r="B4" s="57">
        <v>2018</v>
      </c>
      <c r="C4" s="58">
        <v>2709160726</v>
      </c>
      <c r="E4" s="52" t="s">
        <v>48</v>
      </c>
      <c r="O4" s="52" t="s">
        <v>48</v>
      </c>
    </row>
    <row r="5" spans="2:20" ht="15" thickBot="1" x14ac:dyDescent="0.35">
      <c r="B5" s="55">
        <v>2019</v>
      </c>
      <c r="C5" s="56">
        <v>3633089225.5</v>
      </c>
    </row>
    <row r="6" spans="2:20" ht="15" thickBot="1" x14ac:dyDescent="0.35">
      <c r="B6" s="59">
        <v>2020</v>
      </c>
      <c r="C6" s="61">
        <v>4169074294</v>
      </c>
      <c r="E6" s="66" t="s">
        <v>49</v>
      </c>
      <c r="F6" s="66"/>
      <c r="O6" s="66" t="s">
        <v>49</v>
      </c>
      <c r="P6" s="66"/>
    </row>
    <row r="7" spans="2:20" ht="15" thickTop="1" x14ac:dyDescent="0.3">
      <c r="E7" s="67" t="s">
        <v>50</v>
      </c>
      <c r="F7" s="67">
        <v>0.9444863291613067</v>
      </c>
      <c r="O7" s="67" t="s">
        <v>50</v>
      </c>
      <c r="P7" s="67">
        <v>0.98376274511326467</v>
      </c>
    </row>
    <row r="8" spans="2:20" x14ac:dyDescent="0.3">
      <c r="E8" s="67" t="s">
        <v>51</v>
      </c>
      <c r="F8" s="67">
        <v>0.8920544259726001</v>
      </c>
      <c r="O8" s="67" t="s">
        <v>51</v>
      </c>
      <c r="P8" s="67">
        <v>0.96778913867278615</v>
      </c>
    </row>
    <row r="9" spans="2:20" x14ac:dyDescent="0.3">
      <c r="E9" s="67" t="s">
        <v>52</v>
      </c>
      <c r="F9" s="67">
        <v>0.55872109263926673</v>
      </c>
      <c r="O9" s="67" t="s">
        <v>52</v>
      </c>
      <c r="P9" s="67">
        <v>0.95168370800917934</v>
      </c>
    </row>
    <row r="10" spans="2:20" x14ac:dyDescent="0.3">
      <c r="E10" s="67" t="s">
        <v>53</v>
      </c>
      <c r="F10" s="67">
        <v>1199029363.3399451</v>
      </c>
      <c r="O10" s="67" t="s">
        <v>53</v>
      </c>
      <c r="P10" s="67">
        <v>263971045.85563043</v>
      </c>
    </row>
    <row r="11" spans="2:20" ht="15" thickBot="1" x14ac:dyDescent="0.35">
      <c r="E11" s="68" t="s">
        <v>54</v>
      </c>
      <c r="F11" s="68">
        <v>4</v>
      </c>
      <c r="O11" s="68" t="s">
        <v>54</v>
      </c>
      <c r="P11" s="68">
        <v>4</v>
      </c>
    </row>
    <row r="13" spans="2:20" ht="15" thickBot="1" x14ac:dyDescent="0.35">
      <c r="E13" s="52" t="s">
        <v>55</v>
      </c>
      <c r="O13" s="52" t="s">
        <v>55</v>
      </c>
    </row>
    <row r="14" spans="2:20" x14ac:dyDescent="0.3">
      <c r="E14" s="69"/>
      <c r="F14" s="69" t="s">
        <v>59</v>
      </c>
      <c r="G14" s="69" t="s">
        <v>60</v>
      </c>
      <c r="H14" s="69" t="s">
        <v>61</v>
      </c>
      <c r="I14" s="69" t="s">
        <v>62</v>
      </c>
      <c r="J14" s="69" t="s">
        <v>63</v>
      </c>
      <c r="O14" s="69"/>
      <c r="P14" s="69" t="s">
        <v>59</v>
      </c>
      <c r="Q14" s="69" t="s">
        <v>60</v>
      </c>
      <c r="R14" s="69" t="s">
        <v>61</v>
      </c>
      <c r="S14" s="69" t="s">
        <v>62</v>
      </c>
      <c r="T14" s="69" t="s">
        <v>63</v>
      </c>
    </row>
    <row r="15" spans="2:20" x14ac:dyDescent="0.3">
      <c r="E15" s="67" t="s">
        <v>56</v>
      </c>
      <c r="F15" s="67">
        <v>1</v>
      </c>
      <c r="G15" s="67">
        <v>3.5642438135421043E+19</v>
      </c>
      <c r="H15" s="67">
        <v>3.5642438135421043E+19</v>
      </c>
      <c r="I15" s="67">
        <v>24.79178328551486</v>
      </c>
      <c r="J15" s="67">
        <v>3.8048729313603126E-2</v>
      </c>
      <c r="O15" s="67" t="s">
        <v>56</v>
      </c>
      <c r="P15" s="67">
        <v>1</v>
      </c>
      <c r="Q15" s="67">
        <v>4.187173797051007E+18</v>
      </c>
      <c r="R15" s="67">
        <v>4.187173797051007E+18</v>
      </c>
      <c r="S15" s="67">
        <v>60.09085748074267</v>
      </c>
      <c r="T15" s="67">
        <v>1.6237254886735324E-2</v>
      </c>
    </row>
    <row r="16" spans="2:20" x14ac:dyDescent="0.3">
      <c r="E16" s="67" t="s">
        <v>57</v>
      </c>
      <c r="F16" s="67">
        <v>3</v>
      </c>
      <c r="G16" s="67">
        <v>4.3130142424541819E+18</v>
      </c>
      <c r="H16" s="67">
        <v>1.437671414151394E+18</v>
      </c>
      <c r="I16" s="67"/>
      <c r="J16" s="67"/>
      <c r="O16" s="67" t="s">
        <v>57</v>
      </c>
      <c r="P16" s="67">
        <v>2</v>
      </c>
      <c r="Q16" s="67">
        <v>1.3936142610023069E+17</v>
      </c>
      <c r="R16" s="67">
        <v>6.9680713050115344E+16</v>
      </c>
      <c r="S16" s="67"/>
      <c r="T16" s="67"/>
    </row>
    <row r="17" spans="5:23" ht="15" thickBot="1" x14ac:dyDescent="0.35">
      <c r="E17" s="68" t="s">
        <v>29</v>
      </c>
      <c r="F17" s="68">
        <v>4</v>
      </c>
      <c r="G17" s="68">
        <v>3.9955452377875227E+19</v>
      </c>
      <c r="H17" s="68"/>
      <c r="I17" s="68"/>
      <c r="J17" s="68"/>
      <c r="O17" s="68" t="s">
        <v>29</v>
      </c>
      <c r="P17" s="68">
        <v>3</v>
      </c>
      <c r="Q17" s="68">
        <v>4.3265352231512376E+18</v>
      </c>
      <c r="R17" s="68"/>
      <c r="S17" s="68"/>
      <c r="T17" s="68"/>
    </row>
    <row r="18" spans="5:23" ht="15" thickBot="1" x14ac:dyDescent="0.35"/>
    <row r="19" spans="5:23" x14ac:dyDescent="0.3">
      <c r="E19" s="69"/>
      <c r="F19" s="69" t="s">
        <v>64</v>
      </c>
      <c r="G19" s="69" t="s">
        <v>53</v>
      </c>
      <c r="H19" s="69" t="s">
        <v>65</v>
      </c>
      <c r="I19" s="69" t="s">
        <v>66</v>
      </c>
      <c r="J19" s="69" t="s">
        <v>67</v>
      </c>
      <c r="K19" s="69" t="s">
        <v>68</v>
      </c>
      <c r="L19" s="69" t="s">
        <v>69</v>
      </c>
      <c r="M19" s="69" t="s">
        <v>70</v>
      </c>
      <c r="O19" s="69"/>
      <c r="P19" s="69" t="s">
        <v>64</v>
      </c>
      <c r="Q19" s="69" t="s">
        <v>53</v>
      </c>
      <c r="R19" s="69" t="s">
        <v>65</v>
      </c>
      <c r="S19" s="69" t="s">
        <v>66</v>
      </c>
      <c r="T19" s="69" t="s">
        <v>67</v>
      </c>
      <c r="U19" s="69" t="s">
        <v>68</v>
      </c>
      <c r="V19" s="69" t="s">
        <v>69</v>
      </c>
      <c r="W19" s="69" t="s">
        <v>70</v>
      </c>
    </row>
    <row r="20" spans="5:23" x14ac:dyDescent="0.3">
      <c r="E20" s="67" t="s">
        <v>58</v>
      </c>
      <c r="F20" s="67">
        <v>0</v>
      </c>
      <c r="G20" s="67" t="e">
        <v>#N/A</v>
      </c>
      <c r="H20" s="67" t="e">
        <v>#N/A</v>
      </c>
      <c r="I20" s="67" t="e">
        <v>#N/A</v>
      </c>
      <c r="J20" s="67" t="e">
        <v>#N/A</v>
      </c>
      <c r="K20" s="67" t="e">
        <v>#N/A</v>
      </c>
      <c r="L20" s="67" t="e">
        <v>#N/A</v>
      </c>
      <c r="M20" s="67" t="e">
        <v>#N/A</v>
      </c>
      <c r="O20" s="67" t="s">
        <v>58</v>
      </c>
      <c r="P20" s="67">
        <v>-1844174353122.2</v>
      </c>
      <c r="Q20" s="67">
        <v>238286869252.63113</v>
      </c>
      <c r="R20" s="67">
        <v>-7.7393032981897587</v>
      </c>
      <c r="S20" s="67">
        <v>1.6288578898994058E-2</v>
      </c>
      <c r="T20" s="67">
        <v>-2869440001575.4868</v>
      </c>
      <c r="U20" s="67">
        <v>-818908704668.91309</v>
      </c>
      <c r="V20" s="67">
        <v>-2869440001575.4868</v>
      </c>
      <c r="W20" s="67">
        <v>-818908704668.91309</v>
      </c>
    </row>
    <row r="21" spans="5:23" ht="15" thickBot="1" x14ac:dyDescent="0.35">
      <c r="E21" s="68" t="s">
        <v>45</v>
      </c>
      <c r="F21" s="68">
        <v>1478852.5897598905</v>
      </c>
      <c r="G21" s="68">
        <v>297009.95278922218</v>
      </c>
      <c r="H21" s="68">
        <v>4.979134792864607</v>
      </c>
      <c r="I21" s="68">
        <v>1.556983353884875E-2</v>
      </c>
      <c r="J21" s="68">
        <v>533634.36287334142</v>
      </c>
      <c r="K21" s="68">
        <v>2424070.8166464395</v>
      </c>
      <c r="L21" s="68">
        <v>533634.36287334142</v>
      </c>
      <c r="M21" s="68">
        <v>2424070.8166464395</v>
      </c>
      <c r="O21" s="68" t="s">
        <v>45</v>
      </c>
      <c r="P21" s="68">
        <v>915114615.44999993</v>
      </c>
      <c r="Q21" s="68">
        <v>118051440.52498075</v>
      </c>
      <c r="R21" s="68">
        <v>7.7518292989940552</v>
      </c>
      <c r="S21" s="68">
        <v>1.6237254886735327E-2</v>
      </c>
      <c r="T21" s="68">
        <v>407180262.62433505</v>
      </c>
      <c r="U21" s="68">
        <v>1423048968.2756648</v>
      </c>
      <c r="V21" s="68">
        <v>407180262.62433505</v>
      </c>
      <c r="W21" s="68">
        <v>1423048968.2756648</v>
      </c>
    </row>
    <row r="25" spans="5:23" x14ac:dyDescent="0.3">
      <c r="E25" s="52" t="s">
        <v>71</v>
      </c>
      <c r="O25" s="52" t="s">
        <v>71</v>
      </c>
    </row>
    <row r="26" spans="5:23" ht="15" thickBot="1" x14ac:dyDescent="0.35"/>
    <row r="27" spans="5:23" x14ac:dyDescent="0.3">
      <c r="E27" s="69" t="s">
        <v>72</v>
      </c>
      <c r="F27" s="69" t="s">
        <v>47</v>
      </c>
      <c r="O27" s="69" t="s">
        <v>72</v>
      </c>
      <c r="P27" s="69" t="s">
        <v>47</v>
      </c>
    </row>
    <row r="28" spans="5:23" x14ac:dyDescent="0.3">
      <c r="E28" s="67">
        <v>12.5</v>
      </c>
      <c r="F28" s="67">
        <v>1426668409</v>
      </c>
      <c r="O28" s="67">
        <v>12.5</v>
      </c>
      <c r="P28" s="67">
        <v>1426668409</v>
      </c>
    </row>
    <row r="29" spans="5:23" x14ac:dyDescent="0.3">
      <c r="E29" s="67">
        <v>37.5</v>
      </c>
      <c r="F29" s="67">
        <v>2709160726</v>
      </c>
      <c r="O29" s="67">
        <v>37.5</v>
      </c>
      <c r="P29" s="67">
        <v>2709160726</v>
      </c>
    </row>
    <row r="30" spans="5:23" x14ac:dyDescent="0.3">
      <c r="E30" s="67">
        <v>62.5</v>
      </c>
      <c r="F30" s="67">
        <v>3633089225.5</v>
      </c>
      <c r="O30" s="67">
        <v>62.5</v>
      </c>
      <c r="P30" s="67">
        <v>3633089225.5</v>
      </c>
    </row>
    <row r="31" spans="5:23" ht="15" thickBot="1" x14ac:dyDescent="0.35">
      <c r="E31" s="68">
        <v>87.5</v>
      </c>
      <c r="F31" s="68">
        <v>4169074294</v>
      </c>
      <c r="O31" s="68">
        <v>87.5</v>
      </c>
      <c r="P31" s="68">
        <v>4169074294</v>
      </c>
    </row>
    <row r="33" spans="15:17" x14ac:dyDescent="0.3">
      <c r="O33" s="52">
        <v>2021</v>
      </c>
      <c r="P33" s="107">
        <f>P20+(O33*P21)</f>
        <v>5272284702.25</v>
      </c>
    </row>
    <row r="34" spans="15:17" ht="15" thickBot="1" x14ac:dyDescent="0.35"/>
    <row r="35" spans="15:17" x14ac:dyDescent="0.3">
      <c r="O35" s="69"/>
      <c r="P35" s="114" t="s">
        <v>58</v>
      </c>
      <c r="Q35" s="114" t="s">
        <v>45</v>
      </c>
    </row>
    <row r="36" spans="15:17" x14ac:dyDescent="0.3">
      <c r="O36" s="112" t="s">
        <v>64</v>
      </c>
      <c r="P36" s="67">
        <v>-1844174353122.2</v>
      </c>
      <c r="Q36" s="67">
        <v>915114615.44999993</v>
      </c>
    </row>
    <row r="37" spans="15:17" x14ac:dyDescent="0.3">
      <c r="O37" s="112" t="s">
        <v>53</v>
      </c>
      <c r="P37" s="67">
        <v>238286869252.63113</v>
      </c>
      <c r="Q37" s="67">
        <v>118051440.52498075</v>
      </c>
    </row>
    <row r="38" spans="15:17" x14ac:dyDescent="0.3">
      <c r="O38" s="112" t="s">
        <v>65</v>
      </c>
      <c r="P38" s="67">
        <v>-7.7393032981897587</v>
      </c>
      <c r="Q38" s="67">
        <v>7.7518292989940552</v>
      </c>
    </row>
    <row r="39" spans="15:17" x14ac:dyDescent="0.3">
      <c r="O39" s="112" t="s">
        <v>66</v>
      </c>
      <c r="P39" s="67">
        <v>1.6288578898994058E-2</v>
      </c>
      <c r="Q39" s="67">
        <v>1.6237254886735327E-2</v>
      </c>
    </row>
    <row r="40" spans="15:17" x14ac:dyDescent="0.3">
      <c r="O40" s="112" t="s">
        <v>67</v>
      </c>
      <c r="P40" s="67">
        <v>-2869440001575.4868</v>
      </c>
      <c r="Q40" s="67">
        <v>407180262.62433505</v>
      </c>
    </row>
    <row r="41" spans="15:17" x14ac:dyDescent="0.3">
      <c r="O41" s="112" t="s">
        <v>68</v>
      </c>
      <c r="P41" s="67">
        <v>-818908704668.91309</v>
      </c>
      <c r="Q41" s="67">
        <v>1423048968.2756648</v>
      </c>
    </row>
    <row r="42" spans="15:17" x14ac:dyDescent="0.3">
      <c r="O42" s="112" t="s">
        <v>69</v>
      </c>
      <c r="P42" s="67">
        <v>-2869440001575.4868</v>
      </c>
      <c r="Q42" s="67">
        <v>407180262.62433505</v>
      </c>
    </row>
    <row r="43" spans="15:17" ht="15" thickBot="1" x14ac:dyDescent="0.35">
      <c r="O43" s="113" t="s">
        <v>70</v>
      </c>
      <c r="P43" s="68">
        <v>-818908704668.91309</v>
      </c>
      <c r="Q43" s="68">
        <v>1423048968.2756648</v>
      </c>
    </row>
  </sheetData>
  <sortState xmlns:xlrd2="http://schemas.microsoft.com/office/spreadsheetml/2017/richdata2" ref="P28:P31">
    <sortCondition ref="P28"/>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3BA14-96D4-4230-AE68-44E9D847CB35}">
  <dimension ref="B1:AD99"/>
  <sheetViews>
    <sheetView tabSelected="1" topLeftCell="A16" workbookViewId="0">
      <selection activeCell="L34" sqref="L34"/>
    </sheetView>
  </sheetViews>
  <sheetFormatPr defaultRowHeight="14.4" x14ac:dyDescent="0.3"/>
  <cols>
    <col min="2" max="5" width="6.5546875" bestFit="1" customWidth="1"/>
    <col min="6" max="6" width="7.5546875" bestFit="1" customWidth="1"/>
    <col min="8" max="8" width="17" bestFit="1" customWidth="1"/>
    <col min="9" max="9" width="13.77734375" bestFit="1" customWidth="1"/>
    <col min="10" max="10" width="7" bestFit="1" customWidth="1"/>
    <col min="11" max="11" width="12.6640625" bestFit="1" customWidth="1"/>
    <col min="12" max="12" width="13.6640625" bestFit="1" customWidth="1"/>
    <col min="13" max="14" width="12" bestFit="1" customWidth="1"/>
    <col min="16" max="16" width="17" bestFit="1" customWidth="1"/>
    <col min="17" max="17" width="12" bestFit="1" customWidth="1"/>
    <col min="18" max="18" width="7" bestFit="1" customWidth="1"/>
    <col min="19" max="22" width="12" bestFit="1" customWidth="1"/>
  </cols>
  <sheetData>
    <row r="1" spans="2:30" ht="15" thickBot="1" x14ac:dyDescent="0.35"/>
    <row r="2" spans="2:30" ht="15" thickTop="1" x14ac:dyDescent="0.3">
      <c r="B2" s="79" t="s">
        <v>2</v>
      </c>
      <c r="C2" s="90">
        <v>2017</v>
      </c>
      <c r="D2" s="91">
        <v>2018</v>
      </c>
      <c r="E2" s="91">
        <v>2019</v>
      </c>
      <c r="F2" s="92">
        <v>2020</v>
      </c>
      <c r="H2" t="s">
        <v>75</v>
      </c>
      <c r="P2" t="s">
        <v>85</v>
      </c>
    </row>
    <row r="3" spans="2:30" ht="15" thickBot="1" x14ac:dyDescent="0.35">
      <c r="B3" s="16" t="s">
        <v>6</v>
      </c>
      <c r="C3" s="10">
        <v>9053</v>
      </c>
      <c r="D3" s="11">
        <v>9129</v>
      </c>
      <c r="E3" s="10">
        <v>10724</v>
      </c>
      <c r="F3" s="12">
        <v>23186</v>
      </c>
      <c r="X3" s="83"/>
      <c r="Y3" s="83"/>
      <c r="Z3" s="83"/>
      <c r="AA3" s="83"/>
      <c r="AB3" s="83"/>
      <c r="AC3" s="83"/>
      <c r="AD3" s="83"/>
    </row>
    <row r="4" spans="2:30" ht="15" thickBot="1" x14ac:dyDescent="0.35">
      <c r="B4" s="30" t="s">
        <v>11</v>
      </c>
      <c r="C4" s="24">
        <v>41132</v>
      </c>
      <c r="D4" s="25">
        <v>40924</v>
      </c>
      <c r="E4" s="24">
        <v>44496</v>
      </c>
      <c r="F4" s="26">
        <v>70791</v>
      </c>
      <c r="H4" s="64" t="s">
        <v>76</v>
      </c>
      <c r="I4" s="64" t="s">
        <v>77</v>
      </c>
      <c r="J4" s="64" t="s">
        <v>78</v>
      </c>
      <c r="K4" s="64" t="s">
        <v>5</v>
      </c>
      <c r="L4" s="64" t="s">
        <v>79</v>
      </c>
      <c r="P4" t="s">
        <v>76</v>
      </c>
      <c r="X4" s="83"/>
      <c r="Y4" s="83"/>
      <c r="Z4" s="83"/>
      <c r="AA4" s="83"/>
      <c r="AB4" s="83"/>
      <c r="AC4" s="83"/>
      <c r="AD4" s="83"/>
    </row>
    <row r="5" spans="2:30" x14ac:dyDescent="0.3">
      <c r="B5" s="16" t="s">
        <v>16</v>
      </c>
      <c r="C5" s="10">
        <v>45458</v>
      </c>
      <c r="D5" s="11">
        <v>46342</v>
      </c>
      <c r="E5" s="10">
        <v>52820</v>
      </c>
      <c r="F5" s="12">
        <v>88364</v>
      </c>
      <c r="H5" s="62" t="s">
        <v>6</v>
      </c>
      <c r="I5" s="62">
        <v>4</v>
      </c>
      <c r="J5" s="62">
        <v>52092</v>
      </c>
      <c r="K5" s="74">
        <v>13023</v>
      </c>
      <c r="L5" s="74">
        <v>46498702</v>
      </c>
      <c r="P5" s="64" t="s">
        <v>86</v>
      </c>
      <c r="Q5" s="64" t="s">
        <v>77</v>
      </c>
      <c r="R5" s="64" t="s">
        <v>78</v>
      </c>
      <c r="S5" s="64" t="s">
        <v>5</v>
      </c>
      <c r="T5" s="64" t="s">
        <v>79</v>
      </c>
      <c r="X5" s="83"/>
      <c r="Y5" s="83"/>
      <c r="Z5" s="83"/>
      <c r="AA5" s="83"/>
      <c r="AB5" s="83"/>
      <c r="AC5" s="83"/>
      <c r="AD5" s="83"/>
    </row>
    <row r="6" spans="2:30" x14ac:dyDescent="0.3">
      <c r="B6" s="30" t="s">
        <v>21</v>
      </c>
      <c r="C6" s="24">
        <v>44878</v>
      </c>
      <c r="D6" s="25">
        <v>50545</v>
      </c>
      <c r="E6" s="24">
        <v>51864</v>
      </c>
      <c r="F6" s="26">
        <v>91568</v>
      </c>
      <c r="H6" s="62" t="s">
        <v>11</v>
      </c>
      <c r="I6" s="62">
        <v>4</v>
      </c>
      <c r="J6" s="62">
        <v>197343</v>
      </c>
      <c r="K6" s="74">
        <v>49335.75</v>
      </c>
      <c r="L6" s="74">
        <v>207269994.91666666</v>
      </c>
      <c r="P6" s="62" t="s">
        <v>6</v>
      </c>
      <c r="Q6" s="62">
        <v>4</v>
      </c>
      <c r="R6" s="62">
        <v>52092</v>
      </c>
      <c r="S6" s="62">
        <v>13023</v>
      </c>
      <c r="T6" s="62">
        <v>46498702</v>
      </c>
      <c r="X6" s="84"/>
      <c r="Y6" s="84"/>
      <c r="Z6" s="84"/>
      <c r="AA6" s="84"/>
      <c r="AB6" s="84"/>
      <c r="AC6" s="83"/>
      <c r="AD6" s="83"/>
    </row>
    <row r="7" spans="2:30" x14ac:dyDescent="0.3">
      <c r="B7" s="16" t="s">
        <v>24</v>
      </c>
      <c r="C7" s="10">
        <v>43764</v>
      </c>
      <c r="D7" s="11">
        <v>48642</v>
      </c>
      <c r="E7" s="10">
        <v>50608</v>
      </c>
      <c r="F7" s="12">
        <v>85967</v>
      </c>
      <c r="H7" s="62" t="s">
        <v>16</v>
      </c>
      <c r="I7" s="62">
        <v>4</v>
      </c>
      <c r="J7" s="62">
        <v>232984</v>
      </c>
      <c r="K7" s="74">
        <v>58246</v>
      </c>
      <c r="L7" s="74">
        <v>413924520</v>
      </c>
      <c r="P7" s="62" t="s">
        <v>11</v>
      </c>
      <c r="Q7" s="62">
        <v>4</v>
      </c>
      <c r="R7" s="62">
        <v>197343</v>
      </c>
      <c r="S7" s="62">
        <v>49335.75</v>
      </c>
      <c r="T7" s="62">
        <v>207269994.91666666</v>
      </c>
      <c r="X7" s="62"/>
      <c r="Y7" s="62"/>
      <c r="Z7" s="62"/>
      <c r="AA7" s="62"/>
      <c r="AB7" s="62"/>
      <c r="AC7" s="83"/>
      <c r="AD7" s="83"/>
    </row>
    <row r="8" spans="2:30" ht="15" thickBot="1" x14ac:dyDescent="0.35">
      <c r="B8" s="87" t="s">
        <v>27</v>
      </c>
      <c r="C8" s="88">
        <v>49523</v>
      </c>
      <c r="D8" s="60">
        <v>62085</v>
      </c>
      <c r="E8" s="88">
        <v>68013</v>
      </c>
      <c r="F8" s="89">
        <v>105301</v>
      </c>
      <c r="H8" s="62" t="s">
        <v>21</v>
      </c>
      <c r="I8" s="62">
        <v>4</v>
      </c>
      <c r="J8" s="62">
        <v>238855</v>
      </c>
      <c r="K8" s="74">
        <v>59713.75</v>
      </c>
      <c r="L8" s="74">
        <v>460159090.91666669</v>
      </c>
      <c r="P8" s="62" t="s">
        <v>16</v>
      </c>
      <c r="Q8" s="62">
        <v>4</v>
      </c>
      <c r="R8" s="62">
        <v>232984</v>
      </c>
      <c r="S8" s="62">
        <v>58246</v>
      </c>
      <c r="T8" s="62">
        <v>413924520</v>
      </c>
      <c r="X8" s="62"/>
      <c r="Y8" s="62"/>
      <c r="Z8" s="62"/>
      <c r="AA8" s="62"/>
      <c r="AB8" s="62"/>
      <c r="AC8" s="83"/>
      <c r="AD8" s="83"/>
    </row>
    <row r="9" spans="2:30" ht="15" thickTop="1" x14ac:dyDescent="0.3">
      <c r="B9" s="85"/>
      <c r="C9" s="86"/>
      <c r="D9" s="86"/>
      <c r="E9" s="86"/>
      <c r="F9" s="86"/>
      <c r="H9" s="62" t="s">
        <v>24</v>
      </c>
      <c r="I9" s="62">
        <v>4</v>
      </c>
      <c r="J9" s="62">
        <v>228981</v>
      </c>
      <c r="K9" s="74">
        <v>57245.25</v>
      </c>
      <c r="L9" s="74">
        <v>374917340.91666669</v>
      </c>
      <c r="P9" s="62" t="s">
        <v>21</v>
      </c>
      <c r="Q9" s="62">
        <v>4</v>
      </c>
      <c r="R9" s="62">
        <v>238855</v>
      </c>
      <c r="S9" s="62">
        <v>59713.75</v>
      </c>
      <c r="T9" s="62">
        <v>460159090.91666669</v>
      </c>
      <c r="X9" s="62"/>
      <c r="Y9" s="62"/>
      <c r="Z9" s="62"/>
      <c r="AA9" s="62"/>
      <c r="AB9" s="62"/>
      <c r="AC9" s="83"/>
      <c r="AD9" s="83"/>
    </row>
    <row r="10" spans="2:30" x14ac:dyDescent="0.3">
      <c r="H10" s="62" t="s">
        <v>27</v>
      </c>
      <c r="I10" s="62">
        <v>4</v>
      </c>
      <c r="J10" s="62">
        <v>284922</v>
      </c>
      <c r="K10" s="74">
        <v>71230.5</v>
      </c>
      <c r="L10" s="74">
        <v>575335667.66666663</v>
      </c>
      <c r="P10" s="62" t="s">
        <v>24</v>
      </c>
      <c r="Q10" s="62">
        <v>4</v>
      </c>
      <c r="R10" s="62">
        <v>228981</v>
      </c>
      <c r="S10" s="62">
        <v>57245.25</v>
      </c>
      <c r="T10" s="62">
        <v>374917340.91666669</v>
      </c>
      <c r="X10" s="62"/>
      <c r="Y10" s="62"/>
      <c r="Z10" s="62"/>
      <c r="AA10" s="62"/>
      <c r="AB10" s="62"/>
      <c r="AC10" s="83"/>
      <c r="AD10" s="83"/>
    </row>
    <row r="11" spans="2:30" ht="15" thickBot="1" x14ac:dyDescent="0.35">
      <c r="H11" s="62"/>
      <c r="I11" s="62"/>
      <c r="J11" s="62"/>
      <c r="K11" s="74"/>
      <c r="L11" s="74"/>
      <c r="P11" s="63" t="s">
        <v>27</v>
      </c>
      <c r="Q11" s="63">
        <v>4</v>
      </c>
      <c r="R11" s="63">
        <v>284922</v>
      </c>
      <c r="S11" s="63">
        <v>71230.5</v>
      </c>
      <c r="T11" s="63">
        <v>575335667.66666663</v>
      </c>
      <c r="X11" s="62"/>
      <c r="Y11" s="62"/>
      <c r="Z11" s="62"/>
      <c r="AA11" s="62"/>
      <c r="AB11" s="62"/>
      <c r="AC11" s="83"/>
      <c r="AD11" s="83"/>
    </row>
    <row r="12" spans="2:30" x14ac:dyDescent="0.3">
      <c r="H12" s="62">
        <v>2017</v>
      </c>
      <c r="I12" s="62">
        <v>6</v>
      </c>
      <c r="J12" s="62">
        <v>233808</v>
      </c>
      <c r="K12" s="74">
        <v>38968</v>
      </c>
      <c r="L12" s="74">
        <v>222209592.40000001</v>
      </c>
      <c r="X12" s="62"/>
      <c r="Y12" s="62"/>
      <c r="Z12" s="62"/>
      <c r="AA12" s="62"/>
      <c r="AB12" s="62"/>
      <c r="AC12" s="83"/>
      <c r="AD12" s="83"/>
    </row>
    <row r="13" spans="2:30" x14ac:dyDescent="0.3">
      <c r="H13" s="62">
        <v>2018</v>
      </c>
      <c r="I13" s="62">
        <v>6</v>
      </c>
      <c r="J13" s="62">
        <v>257667</v>
      </c>
      <c r="K13" s="74">
        <v>42944.5</v>
      </c>
      <c r="L13" s="74">
        <v>323140262.69999999</v>
      </c>
      <c r="X13" s="83"/>
      <c r="Y13" s="83"/>
      <c r="Z13" s="83"/>
      <c r="AA13" s="83"/>
      <c r="AB13" s="83"/>
      <c r="AC13" s="83"/>
      <c r="AD13" s="83"/>
    </row>
    <row r="14" spans="2:30" ht="15" thickBot="1" x14ac:dyDescent="0.35">
      <c r="H14" s="62">
        <v>2019</v>
      </c>
      <c r="I14" s="62">
        <v>6</v>
      </c>
      <c r="J14" s="62">
        <v>278525</v>
      </c>
      <c r="K14" s="74">
        <v>46420.833333333336</v>
      </c>
      <c r="L14" s="74">
        <v>366460063.36666679</v>
      </c>
      <c r="P14" t="s">
        <v>55</v>
      </c>
      <c r="X14" s="83"/>
      <c r="Y14" s="83"/>
      <c r="Z14" s="83"/>
      <c r="AA14" s="83"/>
      <c r="AB14" s="83"/>
      <c r="AC14" s="83"/>
      <c r="AD14" s="83"/>
    </row>
    <row r="15" spans="2:30" ht="15" thickBot="1" x14ac:dyDescent="0.35">
      <c r="H15" s="63">
        <v>2020</v>
      </c>
      <c r="I15" s="63">
        <v>6</v>
      </c>
      <c r="J15" s="63">
        <v>465177</v>
      </c>
      <c r="K15" s="75">
        <v>77529.5</v>
      </c>
      <c r="L15" s="75">
        <v>831107373.10000002</v>
      </c>
      <c r="P15" s="64" t="s">
        <v>80</v>
      </c>
      <c r="Q15" s="64" t="s">
        <v>60</v>
      </c>
      <c r="R15" s="64" t="s">
        <v>59</v>
      </c>
      <c r="S15" s="64" t="s">
        <v>61</v>
      </c>
      <c r="T15" s="64" t="s">
        <v>62</v>
      </c>
      <c r="U15" s="64" t="s">
        <v>66</v>
      </c>
      <c r="V15" s="64" t="s">
        <v>81</v>
      </c>
      <c r="X15" s="83"/>
      <c r="Y15" s="83"/>
      <c r="Z15" s="83"/>
      <c r="AA15" s="83"/>
      <c r="AB15" s="83"/>
      <c r="AC15" s="83"/>
      <c r="AD15" s="83"/>
    </row>
    <row r="16" spans="2:30" x14ac:dyDescent="0.3">
      <c r="P16" s="62" t="s">
        <v>87</v>
      </c>
      <c r="Q16" s="62">
        <v>8081724737.7083302</v>
      </c>
      <c r="R16" s="62">
        <v>5</v>
      </c>
      <c r="S16" s="62">
        <v>1616344947.541666</v>
      </c>
      <c r="T16" s="62">
        <v>4.6667845025162835</v>
      </c>
      <c r="U16" s="62">
        <v>6.5981628813996671E-3</v>
      </c>
      <c r="V16" s="62">
        <v>2.77285315299783</v>
      </c>
      <c r="X16" s="84"/>
      <c r="Y16" s="84"/>
      <c r="Z16" s="84"/>
      <c r="AA16" s="84"/>
      <c r="AB16" s="84"/>
      <c r="AC16" s="84"/>
      <c r="AD16" s="84"/>
    </row>
    <row r="17" spans="8:30" x14ac:dyDescent="0.3">
      <c r="P17" s="62" t="s">
        <v>88</v>
      </c>
      <c r="Q17" s="62">
        <v>6234315949.25</v>
      </c>
      <c r="R17" s="62">
        <v>18</v>
      </c>
      <c r="S17" s="62">
        <v>346350886.06944442</v>
      </c>
      <c r="T17" s="62"/>
      <c r="U17" s="62"/>
      <c r="V17" s="62"/>
      <c r="X17" s="62"/>
      <c r="Y17" s="62"/>
      <c r="Z17" s="62"/>
      <c r="AA17" s="62"/>
      <c r="AB17" s="62"/>
      <c r="AC17" s="62"/>
      <c r="AD17" s="62"/>
    </row>
    <row r="18" spans="8:30" ht="15" thickBot="1" x14ac:dyDescent="0.35">
      <c r="H18" t="s">
        <v>55</v>
      </c>
      <c r="P18" s="62"/>
      <c r="Q18" s="62"/>
      <c r="R18" s="62"/>
      <c r="S18" s="62"/>
      <c r="T18" s="62"/>
      <c r="U18" s="62"/>
      <c r="V18" s="62"/>
      <c r="X18" s="62"/>
      <c r="Y18" s="62"/>
      <c r="Z18" s="62"/>
      <c r="AA18" s="62"/>
      <c r="AB18" s="62"/>
      <c r="AC18" s="62"/>
      <c r="AD18" s="62"/>
    </row>
    <row r="19" spans="8:30" ht="15" thickBot="1" x14ac:dyDescent="0.35">
      <c r="H19" s="64" t="s">
        <v>80</v>
      </c>
      <c r="I19" s="64" t="s">
        <v>60</v>
      </c>
      <c r="J19" s="64" t="s">
        <v>59</v>
      </c>
      <c r="K19" s="64" t="s">
        <v>61</v>
      </c>
      <c r="L19" s="64" t="s">
        <v>62</v>
      </c>
      <c r="M19" s="64" t="s">
        <v>66</v>
      </c>
      <c r="N19" s="64" t="s">
        <v>81</v>
      </c>
      <c r="P19" s="63" t="s">
        <v>29</v>
      </c>
      <c r="Q19" s="63">
        <v>14316040686.95833</v>
      </c>
      <c r="R19" s="63">
        <v>23</v>
      </c>
      <c r="S19" s="63"/>
      <c r="T19" s="63"/>
      <c r="U19" s="63"/>
      <c r="V19" s="63"/>
      <c r="X19" s="62"/>
      <c r="Y19" s="62"/>
      <c r="Z19" s="62"/>
      <c r="AA19" s="62"/>
      <c r="AB19" s="62"/>
      <c r="AC19" s="62"/>
      <c r="AD19" s="62"/>
    </row>
    <row r="20" spans="8:30" x14ac:dyDescent="0.3">
      <c r="H20" s="62" t="s">
        <v>82</v>
      </c>
      <c r="I20" s="81">
        <v>8081724737.7083302</v>
      </c>
      <c r="J20" s="62">
        <v>5</v>
      </c>
      <c r="K20" s="81">
        <v>1616344947.541666</v>
      </c>
      <c r="L20" s="62">
        <v>38.310381939890625</v>
      </c>
      <c r="M20" s="62">
        <v>5.055553808828071E-8</v>
      </c>
      <c r="N20" s="62">
        <v>2.9012945362361564</v>
      </c>
      <c r="P20" s="62"/>
      <c r="Q20" s="62"/>
      <c r="R20" s="62"/>
      <c r="S20" s="62"/>
      <c r="T20" s="62"/>
      <c r="U20" s="83"/>
      <c r="V20" s="83"/>
      <c r="X20" s="62"/>
      <c r="Y20" s="62"/>
      <c r="Z20" s="62"/>
      <c r="AA20" s="62"/>
      <c r="AB20" s="62"/>
      <c r="AC20" s="62"/>
      <c r="AD20" s="62"/>
    </row>
    <row r="21" spans="8:30" x14ac:dyDescent="0.3">
      <c r="H21" s="62" t="s">
        <v>83</v>
      </c>
      <c r="I21" s="81">
        <v>5601454229.1249981</v>
      </c>
      <c r="J21" s="62">
        <v>3</v>
      </c>
      <c r="K21" s="81">
        <v>1867151409.7083328</v>
      </c>
      <c r="L21" s="62">
        <v>44.254961636948174</v>
      </c>
      <c r="M21" s="62">
        <v>1.0947063187001056E-7</v>
      </c>
      <c r="N21" s="62">
        <v>3.2873821046365093</v>
      </c>
      <c r="P21" s="62"/>
      <c r="Q21" s="62"/>
      <c r="R21" s="62"/>
      <c r="S21" s="62"/>
      <c r="T21" s="62"/>
      <c r="U21" s="83"/>
      <c r="V21" s="83"/>
    </row>
    <row r="22" spans="8:30" x14ac:dyDescent="0.3">
      <c r="H22" s="62" t="s">
        <v>84</v>
      </c>
      <c r="I22" s="81">
        <v>632861720.12500191</v>
      </c>
      <c r="J22" s="62">
        <v>15</v>
      </c>
      <c r="K22" s="81">
        <v>42190781.341666795</v>
      </c>
      <c r="L22" s="62"/>
      <c r="M22" s="62"/>
      <c r="N22" s="62"/>
      <c r="P22" s="62"/>
      <c r="Q22" s="62"/>
      <c r="R22" s="62"/>
      <c r="S22" s="62"/>
      <c r="T22" s="62"/>
      <c r="U22" s="83"/>
      <c r="V22" s="83"/>
    </row>
    <row r="23" spans="8:30" x14ac:dyDescent="0.3">
      <c r="H23" s="62"/>
      <c r="I23" s="81"/>
      <c r="J23" s="62"/>
      <c r="K23" s="62"/>
      <c r="L23" s="62"/>
      <c r="M23" s="62"/>
      <c r="N23" s="62"/>
      <c r="P23" s="62"/>
      <c r="Q23" s="62"/>
      <c r="R23" s="62"/>
      <c r="S23" s="62"/>
      <c r="T23" s="62"/>
      <c r="U23" s="83"/>
      <c r="V23" s="83"/>
    </row>
    <row r="24" spans="8:30" ht="15" thickBot="1" x14ac:dyDescent="0.35">
      <c r="H24" s="63" t="s">
        <v>29</v>
      </c>
      <c r="I24" s="82">
        <v>14316040686.95833</v>
      </c>
      <c r="J24" s="63">
        <v>23</v>
      </c>
      <c r="K24" s="63"/>
      <c r="L24" s="63"/>
      <c r="M24" s="63"/>
      <c r="N24" s="63"/>
      <c r="P24" s="62"/>
      <c r="Q24" s="62"/>
      <c r="R24" s="62"/>
      <c r="S24" s="62"/>
      <c r="T24" s="62"/>
      <c r="U24" s="83"/>
      <c r="V24" s="83"/>
    </row>
    <row r="25" spans="8:30" ht="15" thickBot="1" x14ac:dyDescent="0.35">
      <c r="P25" s="62"/>
      <c r="Q25" s="62"/>
      <c r="R25" s="62"/>
      <c r="S25" s="62"/>
      <c r="T25" s="62"/>
      <c r="U25" s="83"/>
      <c r="V25" s="83"/>
    </row>
    <row r="26" spans="8:30" x14ac:dyDescent="0.3">
      <c r="H26" s="64" t="s">
        <v>80</v>
      </c>
      <c r="I26" s="111" t="s">
        <v>82</v>
      </c>
      <c r="J26" s="111" t="s">
        <v>83</v>
      </c>
      <c r="K26" s="111" t="s">
        <v>84</v>
      </c>
      <c r="L26" s="111"/>
      <c r="M26" s="111" t="s">
        <v>29</v>
      </c>
      <c r="P26" s="62"/>
      <c r="Q26" s="62"/>
      <c r="R26" s="62"/>
      <c r="S26" s="62"/>
      <c r="T26" s="62"/>
      <c r="U26" s="83"/>
      <c r="V26" s="83"/>
    </row>
    <row r="27" spans="8:30" x14ac:dyDescent="0.3">
      <c r="H27" s="84" t="s">
        <v>60</v>
      </c>
      <c r="I27" s="81">
        <v>8081724737.7083302</v>
      </c>
      <c r="J27" s="81">
        <v>5601454229.1249981</v>
      </c>
      <c r="K27" s="81">
        <v>632861720.12500191</v>
      </c>
      <c r="L27" s="81"/>
      <c r="M27" s="81">
        <v>14316040686.95833</v>
      </c>
      <c r="P27" s="62"/>
      <c r="Q27" s="62"/>
      <c r="R27" s="62"/>
      <c r="S27" s="62"/>
      <c r="T27" s="62"/>
      <c r="U27" s="83"/>
      <c r="V27" s="83"/>
    </row>
    <row r="28" spans="8:30" x14ac:dyDescent="0.3">
      <c r="H28" s="84" t="s">
        <v>59</v>
      </c>
      <c r="I28" s="62">
        <v>5</v>
      </c>
      <c r="J28" s="62">
        <v>3</v>
      </c>
      <c r="K28" s="62">
        <v>15</v>
      </c>
      <c r="L28" s="62"/>
      <c r="M28" s="62">
        <v>23</v>
      </c>
      <c r="P28" s="62"/>
      <c r="Q28" s="62"/>
      <c r="R28" s="62"/>
      <c r="S28" s="62"/>
      <c r="T28" s="62"/>
      <c r="U28" s="83"/>
      <c r="V28" s="83"/>
    </row>
    <row r="29" spans="8:30" x14ac:dyDescent="0.3">
      <c r="H29" s="84" t="s">
        <v>61</v>
      </c>
      <c r="I29" s="81">
        <v>1616344947.541666</v>
      </c>
      <c r="J29" s="81">
        <v>1867151409.7083328</v>
      </c>
      <c r="K29" s="81">
        <v>42190781.341666795</v>
      </c>
      <c r="L29" s="62"/>
      <c r="M29" s="62"/>
      <c r="P29" s="62"/>
      <c r="Q29" s="62"/>
      <c r="R29" s="62"/>
      <c r="S29" s="62"/>
      <c r="T29" s="62"/>
      <c r="U29" s="83"/>
      <c r="V29" s="83"/>
    </row>
    <row r="30" spans="8:30" x14ac:dyDescent="0.3">
      <c r="H30" s="84" t="s">
        <v>62</v>
      </c>
      <c r="I30" s="62">
        <v>38.310381939890625</v>
      </c>
      <c r="J30" s="62">
        <v>44.254961636948174</v>
      </c>
      <c r="K30" s="62"/>
      <c r="L30" s="62"/>
      <c r="M30" s="62"/>
      <c r="P30" s="62"/>
      <c r="Q30" s="62"/>
      <c r="R30" s="62"/>
      <c r="S30" s="62"/>
      <c r="T30" s="62"/>
      <c r="U30" s="83"/>
      <c r="V30" s="83"/>
    </row>
    <row r="31" spans="8:30" x14ac:dyDescent="0.3">
      <c r="H31" s="84" t="s">
        <v>66</v>
      </c>
      <c r="I31" s="62">
        <v>5.055553808828071E-8</v>
      </c>
      <c r="J31" s="62">
        <v>1.0947063187001056E-7</v>
      </c>
      <c r="K31" s="62"/>
      <c r="L31" s="62"/>
      <c r="M31" s="62"/>
      <c r="P31" s="62"/>
      <c r="Q31" s="62"/>
      <c r="R31" s="62"/>
      <c r="S31" s="62"/>
      <c r="T31" s="62"/>
      <c r="U31" s="83"/>
      <c r="V31" s="83"/>
    </row>
    <row r="32" spans="8:30" ht="15" thickBot="1" x14ac:dyDescent="0.35">
      <c r="H32" s="110" t="s">
        <v>81</v>
      </c>
      <c r="I32" s="63">
        <v>2.9012945362361564</v>
      </c>
      <c r="J32" s="63">
        <v>3.2873821046365093</v>
      </c>
      <c r="K32" s="63"/>
      <c r="L32" s="63"/>
      <c r="M32" s="63"/>
      <c r="P32" s="62"/>
      <c r="Q32" s="62"/>
      <c r="R32" s="62"/>
      <c r="S32" s="62"/>
      <c r="T32" s="62"/>
      <c r="U32" s="83"/>
      <c r="V32" s="83"/>
    </row>
    <row r="33" spans="16:22" x14ac:dyDescent="0.3">
      <c r="P33" s="62"/>
      <c r="Q33" s="62"/>
      <c r="R33" s="62"/>
      <c r="S33" s="62"/>
      <c r="T33" s="62"/>
      <c r="U33" s="83"/>
      <c r="V33" s="83"/>
    </row>
    <row r="34" spans="16:22" x14ac:dyDescent="0.3">
      <c r="P34" s="62"/>
      <c r="Q34" s="62"/>
      <c r="R34" s="62"/>
      <c r="S34" s="62"/>
      <c r="T34" s="62"/>
      <c r="U34" s="83"/>
      <c r="V34" s="83"/>
    </row>
    <row r="35" spans="16:22" x14ac:dyDescent="0.3">
      <c r="P35" s="62"/>
      <c r="Q35" s="62"/>
      <c r="R35" s="62"/>
      <c r="S35" s="62"/>
      <c r="T35" s="62"/>
      <c r="U35" s="83"/>
      <c r="V35" s="83"/>
    </row>
    <row r="36" spans="16:22" x14ac:dyDescent="0.3">
      <c r="P36" s="62"/>
      <c r="Q36" s="62"/>
      <c r="R36" s="62"/>
      <c r="S36" s="62"/>
      <c r="T36" s="62"/>
      <c r="U36" s="83"/>
      <c r="V36" s="83"/>
    </row>
    <row r="37" spans="16:22" x14ac:dyDescent="0.3">
      <c r="P37" s="62"/>
      <c r="Q37" s="62"/>
      <c r="R37" s="62"/>
      <c r="S37" s="62"/>
      <c r="T37" s="62"/>
      <c r="U37" s="83"/>
      <c r="V37" s="83"/>
    </row>
    <row r="38" spans="16:22" x14ac:dyDescent="0.3">
      <c r="P38" s="62"/>
      <c r="Q38" s="62"/>
      <c r="R38" s="62"/>
      <c r="S38" s="62"/>
      <c r="T38" s="62"/>
      <c r="U38" s="83"/>
      <c r="V38" s="83"/>
    </row>
    <row r="39" spans="16:22" x14ac:dyDescent="0.3">
      <c r="P39" s="62"/>
      <c r="Q39" s="62"/>
      <c r="R39" s="62"/>
      <c r="S39" s="62"/>
      <c r="T39" s="62"/>
      <c r="U39" s="83"/>
      <c r="V39" s="83"/>
    </row>
    <row r="40" spans="16:22" x14ac:dyDescent="0.3">
      <c r="P40" s="62"/>
      <c r="Q40" s="62"/>
      <c r="R40" s="62"/>
      <c r="S40" s="62"/>
      <c r="T40" s="62"/>
      <c r="U40" s="83"/>
      <c r="V40" s="83"/>
    </row>
    <row r="41" spans="16:22" x14ac:dyDescent="0.3">
      <c r="P41" s="62"/>
      <c r="Q41" s="62"/>
      <c r="R41" s="62"/>
      <c r="S41" s="62"/>
      <c r="T41" s="62"/>
      <c r="U41" s="83"/>
      <c r="V41" s="83"/>
    </row>
    <row r="42" spans="16:22" x14ac:dyDescent="0.3">
      <c r="P42" s="62"/>
      <c r="Q42" s="62"/>
      <c r="R42" s="62"/>
      <c r="S42" s="62"/>
      <c r="T42" s="62"/>
      <c r="U42" s="83"/>
      <c r="V42" s="83"/>
    </row>
    <row r="43" spans="16:22" x14ac:dyDescent="0.3">
      <c r="P43" s="62"/>
      <c r="Q43" s="62"/>
      <c r="R43" s="62"/>
      <c r="S43" s="62"/>
      <c r="T43" s="62"/>
      <c r="U43" s="83"/>
      <c r="V43" s="83"/>
    </row>
    <row r="44" spans="16:22" x14ac:dyDescent="0.3">
      <c r="P44" s="62"/>
      <c r="Q44" s="62"/>
      <c r="R44" s="62"/>
      <c r="S44" s="62"/>
      <c r="T44" s="62"/>
      <c r="U44" s="83"/>
      <c r="V44" s="83"/>
    </row>
    <row r="45" spans="16:22" x14ac:dyDescent="0.3">
      <c r="P45" s="62"/>
      <c r="Q45" s="62"/>
      <c r="R45" s="62"/>
      <c r="S45" s="62"/>
      <c r="T45" s="62"/>
      <c r="U45" s="83"/>
      <c r="V45" s="83"/>
    </row>
    <row r="46" spans="16:22" x14ac:dyDescent="0.3">
      <c r="P46" s="62"/>
      <c r="Q46" s="62"/>
      <c r="R46" s="62"/>
      <c r="S46" s="62"/>
      <c r="T46" s="62"/>
      <c r="U46" s="83"/>
      <c r="V46" s="83"/>
    </row>
    <row r="47" spans="16:22" x14ac:dyDescent="0.3">
      <c r="P47" s="62"/>
      <c r="Q47" s="62"/>
      <c r="R47" s="62"/>
      <c r="S47" s="62"/>
      <c r="T47" s="62"/>
      <c r="U47" s="83"/>
      <c r="V47" s="83"/>
    </row>
    <row r="48" spans="16:22" x14ac:dyDescent="0.3">
      <c r="P48" s="62"/>
      <c r="Q48" s="62"/>
      <c r="R48" s="62"/>
      <c r="S48" s="62"/>
      <c r="T48" s="62"/>
      <c r="U48" s="83"/>
      <c r="V48" s="83"/>
    </row>
    <row r="49" spans="16:22" x14ac:dyDescent="0.3">
      <c r="P49" s="62"/>
      <c r="Q49" s="62"/>
      <c r="R49" s="62"/>
      <c r="S49" s="62"/>
      <c r="T49" s="62"/>
      <c r="U49" s="83"/>
      <c r="V49" s="83"/>
    </row>
    <row r="50" spans="16:22" x14ac:dyDescent="0.3">
      <c r="P50" s="62"/>
      <c r="Q50" s="62"/>
      <c r="R50" s="62"/>
      <c r="S50" s="62"/>
      <c r="T50" s="62"/>
      <c r="U50" s="83"/>
      <c r="V50" s="83"/>
    </row>
    <row r="51" spans="16:22" x14ac:dyDescent="0.3">
      <c r="P51" s="62"/>
      <c r="Q51" s="62"/>
      <c r="R51" s="62"/>
      <c r="S51" s="62"/>
      <c r="T51" s="62"/>
      <c r="U51" s="83"/>
      <c r="V51" s="83"/>
    </row>
    <row r="52" spans="16:22" x14ac:dyDescent="0.3">
      <c r="P52" s="62"/>
      <c r="Q52" s="62"/>
      <c r="R52" s="62"/>
      <c r="S52" s="62"/>
      <c r="T52" s="62"/>
      <c r="U52" s="83"/>
      <c r="V52" s="83"/>
    </row>
    <row r="53" spans="16:22" x14ac:dyDescent="0.3">
      <c r="P53" s="62"/>
      <c r="Q53" s="62"/>
      <c r="R53" s="62"/>
      <c r="S53" s="62"/>
      <c r="T53" s="62"/>
      <c r="U53" s="83"/>
      <c r="V53" s="83"/>
    </row>
    <row r="54" spans="16:22" x14ac:dyDescent="0.3">
      <c r="P54" s="62"/>
      <c r="Q54" s="62"/>
      <c r="R54" s="62"/>
      <c r="S54" s="62"/>
      <c r="T54" s="62"/>
      <c r="U54" s="83"/>
      <c r="V54" s="83"/>
    </row>
    <row r="55" spans="16:22" x14ac:dyDescent="0.3">
      <c r="P55" s="62"/>
      <c r="Q55" s="62"/>
      <c r="R55" s="62"/>
      <c r="S55" s="62"/>
      <c r="T55" s="62"/>
      <c r="U55" s="83"/>
      <c r="V55" s="83"/>
    </row>
    <row r="56" spans="16:22" x14ac:dyDescent="0.3">
      <c r="P56" s="62"/>
      <c r="Q56" s="62"/>
      <c r="R56" s="62"/>
      <c r="S56" s="62"/>
      <c r="T56" s="62"/>
      <c r="U56" s="83"/>
      <c r="V56" s="83"/>
    </row>
    <row r="57" spans="16:22" x14ac:dyDescent="0.3">
      <c r="P57" s="62"/>
      <c r="Q57" s="62"/>
      <c r="R57" s="62"/>
      <c r="S57" s="62"/>
      <c r="T57" s="62"/>
      <c r="U57" s="83"/>
      <c r="V57" s="83"/>
    </row>
    <row r="58" spans="16:22" x14ac:dyDescent="0.3">
      <c r="P58" s="62"/>
      <c r="Q58" s="62"/>
      <c r="R58" s="62"/>
      <c r="S58" s="62"/>
      <c r="T58" s="62"/>
      <c r="U58" s="83"/>
      <c r="V58" s="83"/>
    </row>
    <row r="59" spans="16:22" x14ac:dyDescent="0.3">
      <c r="P59" s="62"/>
      <c r="Q59" s="62"/>
      <c r="R59" s="62"/>
      <c r="S59" s="62"/>
      <c r="T59" s="62"/>
      <c r="U59" s="83"/>
      <c r="V59" s="83"/>
    </row>
    <row r="60" spans="16:22" x14ac:dyDescent="0.3">
      <c r="P60" s="62"/>
      <c r="Q60" s="62"/>
      <c r="R60" s="62"/>
      <c r="S60" s="62"/>
      <c r="T60" s="62"/>
      <c r="U60" s="83"/>
      <c r="V60" s="83"/>
    </row>
    <row r="61" spans="16:22" x14ac:dyDescent="0.3">
      <c r="P61" s="62"/>
      <c r="Q61" s="62"/>
      <c r="R61" s="62"/>
      <c r="S61" s="62"/>
      <c r="T61" s="62"/>
      <c r="U61" s="83"/>
      <c r="V61" s="83"/>
    </row>
    <row r="62" spans="16:22" x14ac:dyDescent="0.3">
      <c r="P62" s="62"/>
      <c r="Q62" s="62"/>
      <c r="R62" s="62"/>
      <c r="S62" s="62"/>
      <c r="T62" s="62"/>
      <c r="U62" s="83"/>
      <c r="V62" s="83"/>
    </row>
    <row r="63" spans="16:22" x14ac:dyDescent="0.3">
      <c r="P63" s="62"/>
      <c r="Q63" s="62"/>
      <c r="R63" s="62"/>
      <c r="S63" s="62"/>
      <c r="T63" s="62"/>
      <c r="U63" s="83"/>
      <c r="V63" s="83"/>
    </row>
    <row r="64" spans="16:22" x14ac:dyDescent="0.3">
      <c r="P64" s="62"/>
      <c r="Q64" s="62"/>
      <c r="R64" s="62"/>
      <c r="S64" s="62"/>
      <c r="T64" s="62"/>
      <c r="U64" s="83"/>
      <c r="V64" s="83"/>
    </row>
    <row r="65" spans="16:22" x14ac:dyDescent="0.3">
      <c r="P65" s="62"/>
      <c r="Q65" s="62"/>
      <c r="R65" s="62"/>
      <c r="S65" s="62"/>
      <c r="T65" s="62"/>
      <c r="U65" s="83"/>
      <c r="V65" s="83"/>
    </row>
    <row r="66" spans="16:22" x14ac:dyDescent="0.3">
      <c r="P66" s="62"/>
      <c r="Q66" s="62"/>
      <c r="R66" s="62"/>
      <c r="S66" s="62"/>
      <c r="T66" s="62"/>
      <c r="U66" s="83"/>
      <c r="V66" s="83"/>
    </row>
    <row r="67" spans="16:22" x14ac:dyDescent="0.3">
      <c r="P67" s="62"/>
      <c r="Q67" s="62"/>
      <c r="R67" s="62"/>
      <c r="S67" s="62"/>
      <c r="T67" s="62"/>
      <c r="U67" s="83"/>
      <c r="V67" s="83"/>
    </row>
    <row r="68" spans="16:22" x14ac:dyDescent="0.3">
      <c r="P68" s="62"/>
      <c r="Q68" s="62"/>
      <c r="R68" s="62"/>
      <c r="S68" s="62"/>
      <c r="T68" s="62"/>
      <c r="U68" s="83"/>
      <c r="V68" s="83"/>
    </row>
    <row r="69" spans="16:22" x14ac:dyDescent="0.3">
      <c r="P69" s="62"/>
      <c r="Q69" s="62"/>
      <c r="R69" s="62"/>
      <c r="S69" s="62"/>
      <c r="T69" s="62"/>
      <c r="U69" s="83"/>
      <c r="V69" s="83"/>
    </row>
    <row r="70" spans="16:22" x14ac:dyDescent="0.3">
      <c r="P70" s="62"/>
      <c r="Q70" s="62"/>
      <c r="R70" s="62"/>
      <c r="S70" s="62"/>
      <c r="T70" s="62"/>
      <c r="U70" s="83"/>
      <c r="V70" s="83"/>
    </row>
    <row r="71" spans="16:22" x14ac:dyDescent="0.3">
      <c r="P71" s="62"/>
      <c r="Q71" s="62"/>
      <c r="R71" s="62"/>
      <c r="S71" s="62"/>
      <c r="T71" s="62"/>
      <c r="U71" s="83"/>
      <c r="V71" s="83"/>
    </row>
    <row r="72" spans="16:22" x14ac:dyDescent="0.3">
      <c r="P72" s="62"/>
      <c r="Q72" s="62"/>
      <c r="R72" s="62"/>
      <c r="S72" s="62"/>
      <c r="T72" s="62"/>
      <c r="U72" s="83"/>
      <c r="V72" s="83"/>
    </row>
    <row r="73" spans="16:22" x14ac:dyDescent="0.3">
      <c r="P73" s="62"/>
      <c r="Q73" s="62"/>
      <c r="R73" s="62"/>
      <c r="S73" s="62"/>
      <c r="T73" s="62"/>
      <c r="U73" s="83"/>
      <c r="V73" s="83"/>
    </row>
    <row r="74" spans="16:22" x14ac:dyDescent="0.3">
      <c r="P74" s="62"/>
      <c r="Q74" s="62"/>
      <c r="R74" s="62"/>
      <c r="S74" s="62"/>
      <c r="T74" s="62"/>
      <c r="U74" s="83"/>
      <c r="V74" s="83"/>
    </row>
    <row r="75" spans="16:22" x14ac:dyDescent="0.3">
      <c r="P75" s="62"/>
      <c r="Q75" s="62"/>
      <c r="R75" s="62"/>
      <c r="S75" s="62"/>
      <c r="T75" s="62"/>
      <c r="U75" s="83"/>
      <c r="V75" s="83"/>
    </row>
    <row r="76" spans="16:22" x14ac:dyDescent="0.3">
      <c r="P76" s="62"/>
      <c r="Q76" s="62"/>
      <c r="R76" s="62"/>
      <c r="S76" s="62"/>
      <c r="T76" s="62"/>
      <c r="U76" s="83"/>
      <c r="V76" s="83"/>
    </row>
    <row r="77" spans="16:22" x14ac:dyDescent="0.3">
      <c r="P77" s="62"/>
      <c r="Q77" s="62"/>
      <c r="R77" s="62"/>
      <c r="S77" s="62"/>
      <c r="T77" s="62"/>
      <c r="U77" s="83"/>
      <c r="V77" s="83"/>
    </row>
    <row r="78" spans="16:22" x14ac:dyDescent="0.3">
      <c r="P78" s="62"/>
      <c r="Q78" s="62"/>
      <c r="R78" s="62"/>
      <c r="S78" s="62"/>
      <c r="T78" s="62"/>
      <c r="U78" s="83"/>
      <c r="V78" s="83"/>
    </row>
    <row r="79" spans="16:22" x14ac:dyDescent="0.3">
      <c r="P79" s="62"/>
      <c r="Q79" s="62"/>
      <c r="R79" s="62"/>
      <c r="S79" s="62"/>
      <c r="T79" s="62"/>
      <c r="U79" s="83"/>
      <c r="V79" s="83"/>
    </row>
    <row r="80" spans="16:22" x14ac:dyDescent="0.3">
      <c r="P80" s="62"/>
      <c r="Q80" s="62"/>
      <c r="R80" s="62"/>
      <c r="S80" s="62"/>
      <c r="T80" s="62"/>
      <c r="U80" s="83"/>
      <c r="V80" s="83"/>
    </row>
    <row r="81" spans="16:22" x14ac:dyDescent="0.3">
      <c r="P81" s="62"/>
      <c r="Q81" s="62"/>
      <c r="R81" s="62"/>
      <c r="S81" s="62"/>
      <c r="T81" s="62"/>
      <c r="U81" s="83"/>
      <c r="V81" s="83"/>
    </row>
    <row r="82" spans="16:22" x14ac:dyDescent="0.3">
      <c r="P82" s="62"/>
      <c r="Q82" s="62"/>
      <c r="R82" s="62"/>
      <c r="S82" s="62"/>
      <c r="T82" s="62"/>
      <c r="U82" s="83"/>
      <c r="V82" s="83"/>
    </row>
    <row r="83" spans="16:22" x14ac:dyDescent="0.3">
      <c r="P83" s="62"/>
      <c r="Q83" s="62"/>
      <c r="R83" s="62"/>
      <c r="S83" s="62"/>
      <c r="T83" s="62"/>
      <c r="U83" s="83"/>
      <c r="V83" s="83"/>
    </row>
    <row r="84" spans="16:22" x14ac:dyDescent="0.3">
      <c r="P84" s="62"/>
      <c r="Q84" s="62"/>
      <c r="R84" s="62"/>
      <c r="S84" s="62"/>
      <c r="T84" s="62"/>
      <c r="U84" s="83"/>
      <c r="V84" s="83"/>
    </row>
    <row r="85" spans="16:22" x14ac:dyDescent="0.3">
      <c r="P85" s="62"/>
      <c r="Q85" s="62"/>
      <c r="R85" s="62"/>
      <c r="S85" s="62"/>
      <c r="T85" s="62"/>
      <c r="U85" s="83"/>
      <c r="V85" s="83"/>
    </row>
    <row r="86" spans="16:22" x14ac:dyDescent="0.3">
      <c r="P86" s="62"/>
      <c r="Q86" s="62"/>
      <c r="R86" s="62"/>
      <c r="S86" s="62"/>
      <c r="T86" s="62"/>
      <c r="U86" s="83"/>
      <c r="V86" s="83"/>
    </row>
    <row r="87" spans="16:22" x14ac:dyDescent="0.3">
      <c r="P87" s="62"/>
      <c r="Q87" s="62"/>
      <c r="R87" s="62"/>
      <c r="S87" s="62"/>
      <c r="T87" s="62"/>
      <c r="U87" s="83"/>
      <c r="V87" s="83"/>
    </row>
    <row r="88" spans="16:22" x14ac:dyDescent="0.3">
      <c r="P88" s="62"/>
      <c r="Q88" s="62"/>
      <c r="R88" s="62"/>
      <c r="S88" s="62"/>
      <c r="T88" s="62"/>
      <c r="U88" s="83"/>
      <c r="V88" s="83"/>
    </row>
    <row r="89" spans="16:22" x14ac:dyDescent="0.3">
      <c r="P89" s="62"/>
      <c r="Q89" s="62"/>
      <c r="R89" s="62"/>
      <c r="S89" s="62"/>
      <c r="T89" s="62"/>
      <c r="U89" s="83"/>
      <c r="V89" s="83"/>
    </row>
    <row r="90" spans="16:22" x14ac:dyDescent="0.3">
      <c r="P90" s="62"/>
      <c r="Q90" s="62"/>
      <c r="R90" s="62"/>
      <c r="S90" s="62"/>
      <c r="T90" s="62"/>
      <c r="U90" s="83"/>
      <c r="V90" s="83"/>
    </row>
    <row r="91" spans="16:22" x14ac:dyDescent="0.3">
      <c r="P91" s="62"/>
      <c r="Q91" s="62"/>
      <c r="R91" s="62"/>
      <c r="S91" s="62"/>
      <c r="T91" s="62"/>
      <c r="U91" s="83"/>
      <c r="V91" s="83"/>
    </row>
    <row r="92" spans="16:22" x14ac:dyDescent="0.3">
      <c r="P92" s="83"/>
      <c r="Q92" s="83"/>
      <c r="R92" s="83"/>
      <c r="S92" s="83"/>
      <c r="T92" s="83"/>
      <c r="U92" s="83"/>
      <c r="V92" s="83"/>
    </row>
    <row r="93" spans="16:22" x14ac:dyDescent="0.3">
      <c r="P93" s="83"/>
      <c r="Q93" s="83"/>
      <c r="R93" s="83"/>
      <c r="S93" s="83"/>
      <c r="T93" s="83"/>
      <c r="U93" s="83"/>
      <c r="V93" s="83"/>
    </row>
    <row r="94" spans="16:22" x14ac:dyDescent="0.3">
      <c r="P94" s="83"/>
      <c r="Q94" s="83"/>
      <c r="R94" s="83"/>
      <c r="S94" s="83"/>
      <c r="T94" s="83"/>
      <c r="U94" s="83"/>
      <c r="V94" s="83"/>
    </row>
    <row r="95" spans="16:22" x14ac:dyDescent="0.3">
      <c r="P95" s="84"/>
      <c r="Q95" s="84"/>
      <c r="R95" s="84"/>
      <c r="S95" s="84"/>
      <c r="T95" s="84"/>
      <c r="U95" s="84"/>
      <c r="V95" s="84"/>
    </row>
    <row r="96" spans="16:22" x14ac:dyDescent="0.3">
      <c r="P96" s="62"/>
      <c r="Q96" s="62"/>
      <c r="R96" s="62"/>
      <c r="S96" s="62"/>
      <c r="T96" s="62"/>
      <c r="U96" s="62"/>
      <c r="V96" s="62"/>
    </row>
    <row r="97" spans="16:22" x14ac:dyDescent="0.3">
      <c r="P97" s="62"/>
      <c r="Q97" s="62"/>
      <c r="R97" s="62"/>
      <c r="S97" s="62"/>
      <c r="T97" s="62"/>
      <c r="U97" s="62"/>
      <c r="V97" s="62"/>
    </row>
    <row r="98" spans="16:22" x14ac:dyDescent="0.3">
      <c r="P98" s="62"/>
      <c r="Q98" s="62"/>
      <c r="R98" s="62"/>
      <c r="S98" s="62"/>
      <c r="T98" s="62"/>
      <c r="U98" s="62"/>
      <c r="V98" s="62"/>
    </row>
    <row r="99" spans="16:22" x14ac:dyDescent="0.3">
      <c r="P99" s="62"/>
      <c r="Q99" s="62"/>
      <c r="R99" s="62"/>
      <c r="S99" s="62"/>
      <c r="T99" s="62"/>
      <c r="U99" s="62"/>
      <c r="V99" s="62"/>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57B88-A483-41CB-A5D2-02EC3EF0EB54}">
  <dimension ref="B1:W49"/>
  <sheetViews>
    <sheetView topLeftCell="A31" workbookViewId="0">
      <selection activeCell="N42" sqref="N42"/>
    </sheetView>
  </sheetViews>
  <sheetFormatPr defaultRowHeight="17.399999999999999" customHeight="1" x14ac:dyDescent="0.3"/>
  <cols>
    <col min="1" max="1" width="8.88671875" style="72"/>
    <col min="2" max="2" width="14.5546875" style="72" bestFit="1" customWidth="1"/>
    <col min="3" max="6" width="5.6640625" style="72" bestFit="1" customWidth="1"/>
    <col min="7" max="7" width="8.6640625" style="72" bestFit="1" customWidth="1"/>
    <col min="8" max="8" width="8.88671875" style="72"/>
    <col min="9" max="9" width="17" style="72" bestFit="1" customWidth="1"/>
    <col min="10" max="10" width="12.5546875" style="72" bestFit="1" customWidth="1"/>
    <col min="11" max="11" width="5.5546875" style="72" customWidth="1"/>
    <col min="12" max="12" width="12" style="72" bestFit="1" customWidth="1"/>
    <col min="13" max="13" width="12.88671875" style="72" customWidth="1"/>
    <col min="14" max="15" width="12" style="72" bestFit="1" customWidth="1"/>
    <col min="16" max="16384" width="8.88671875" style="72"/>
  </cols>
  <sheetData>
    <row r="1" spans="2:23" ht="17.399999999999999" customHeight="1" thickBot="1" x14ac:dyDescent="0.35"/>
    <row r="2" spans="2:23" ht="17.399999999999999" customHeight="1" thickTop="1" x14ac:dyDescent="0.3">
      <c r="B2" s="7" t="s">
        <v>4</v>
      </c>
      <c r="C2" s="4">
        <v>2017</v>
      </c>
      <c r="D2" s="4">
        <v>2018</v>
      </c>
      <c r="E2" s="4">
        <v>2019</v>
      </c>
      <c r="F2" s="4">
        <v>2020</v>
      </c>
      <c r="G2" s="5" t="s">
        <v>5</v>
      </c>
      <c r="I2" t="s">
        <v>75</v>
      </c>
      <c r="J2"/>
      <c r="K2"/>
      <c r="L2"/>
      <c r="M2"/>
      <c r="N2"/>
      <c r="O2"/>
      <c r="Q2" t="s">
        <v>85</v>
      </c>
      <c r="R2"/>
      <c r="S2"/>
      <c r="T2"/>
      <c r="U2"/>
      <c r="V2"/>
      <c r="W2"/>
    </row>
    <row r="3" spans="2:23" ht="17.399999999999999" customHeight="1" thickBot="1" x14ac:dyDescent="0.35">
      <c r="B3" s="9" t="s">
        <v>9</v>
      </c>
      <c r="C3" s="18">
        <v>140</v>
      </c>
      <c r="D3" s="18">
        <v>289</v>
      </c>
      <c r="E3" s="18">
        <v>688</v>
      </c>
      <c r="F3" s="10">
        <v>868</v>
      </c>
      <c r="G3" s="19">
        <f t="shared" ref="G3:G24" si="0">AVERAGE(C3:F3)</f>
        <v>496.25</v>
      </c>
      <c r="I3"/>
      <c r="J3"/>
      <c r="K3"/>
      <c r="L3"/>
      <c r="M3"/>
      <c r="N3"/>
      <c r="O3"/>
      <c r="Q3"/>
      <c r="R3"/>
      <c r="S3"/>
      <c r="T3"/>
      <c r="U3"/>
      <c r="V3"/>
      <c r="W3"/>
    </row>
    <row r="4" spans="2:23" ht="17.399999999999999" customHeight="1" thickBot="1" x14ac:dyDescent="0.35">
      <c r="B4" s="23" t="s">
        <v>14</v>
      </c>
      <c r="C4" s="32">
        <v>304</v>
      </c>
      <c r="D4" s="32">
        <v>330</v>
      </c>
      <c r="E4" s="32">
        <v>346</v>
      </c>
      <c r="F4" s="24">
        <v>885</v>
      </c>
      <c r="G4" s="33">
        <f t="shared" si="0"/>
        <v>466.25</v>
      </c>
      <c r="I4" s="64" t="s">
        <v>76</v>
      </c>
      <c r="J4" s="64" t="s">
        <v>77</v>
      </c>
      <c r="K4" s="64" t="s">
        <v>78</v>
      </c>
      <c r="L4" s="64" t="s">
        <v>5</v>
      </c>
      <c r="M4" s="64" t="s">
        <v>79</v>
      </c>
      <c r="N4"/>
      <c r="O4"/>
      <c r="Q4" t="s">
        <v>76</v>
      </c>
      <c r="R4"/>
      <c r="S4"/>
      <c r="T4"/>
      <c r="U4"/>
      <c r="V4"/>
      <c r="W4"/>
    </row>
    <row r="5" spans="2:23" ht="17.399999999999999" customHeight="1" x14ac:dyDescent="0.3">
      <c r="B5" s="9" t="s">
        <v>19</v>
      </c>
      <c r="C5" s="18">
        <v>536</v>
      </c>
      <c r="D5" s="18">
        <v>304</v>
      </c>
      <c r="E5" s="18">
        <v>521</v>
      </c>
      <c r="F5" s="10">
        <v>472</v>
      </c>
      <c r="G5" s="19">
        <f t="shared" si="0"/>
        <v>458.25</v>
      </c>
      <c r="I5" s="62" t="s">
        <v>9</v>
      </c>
      <c r="J5" s="62">
        <v>4</v>
      </c>
      <c r="K5" s="62">
        <v>1985</v>
      </c>
      <c r="L5" s="62">
        <v>496.25</v>
      </c>
      <c r="M5" s="73">
        <v>114944.25</v>
      </c>
      <c r="N5"/>
      <c r="O5"/>
      <c r="Q5" s="64" t="s">
        <v>86</v>
      </c>
      <c r="R5" s="64" t="s">
        <v>77</v>
      </c>
      <c r="S5" s="64" t="s">
        <v>78</v>
      </c>
      <c r="T5" s="64" t="s">
        <v>5</v>
      </c>
      <c r="U5" s="64" t="s">
        <v>79</v>
      </c>
      <c r="V5"/>
      <c r="W5"/>
    </row>
    <row r="6" spans="2:23" ht="17.399999999999999" customHeight="1" x14ac:dyDescent="0.3">
      <c r="B6" s="23" t="s">
        <v>23</v>
      </c>
      <c r="C6" s="32">
        <v>146</v>
      </c>
      <c r="D6" s="32">
        <v>207</v>
      </c>
      <c r="E6" s="32">
        <v>448</v>
      </c>
      <c r="F6" s="24">
        <v>467</v>
      </c>
      <c r="G6" s="33">
        <f t="shared" si="0"/>
        <v>317</v>
      </c>
      <c r="I6" s="62" t="s">
        <v>14</v>
      </c>
      <c r="J6" s="62">
        <v>4</v>
      </c>
      <c r="K6" s="62">
        <v>1865</v>
      </c>
      <c r="L6" s="62">
        <v>466.25</v>
      </c>
      <c r="M6" s="73">
        <v>78233.583333333328</v>
      </c>
      <c r="N6"/>
      <c r="O6"/>
      <c r="Q6" s="62" t="s">
        <v>9</v>
      </c>
      <c r="R6" s="62">
        <v>4</v>
      </c>
      <c r="S6" s="62">
        <v>1985</v>
      </c>
      <c r="T6" s="62">
        <v>496.25</v>
      </c>
      <c r="U6" s="62">
        <v>114944.25</v>
      </c>
      <c r="V6"/>
      <c r="W6"/>
    </row>
    <row r="7" spans="2:23" ht="17.399999999999999" customHeight="1" x14ac:dyDescent="0.3">
      <c r="B7" s="9" t="s">
        <v>26</v>
      </c>
      <c r="C7" s="18">
        <v>132</v>
      </c>
      <c r="D7" s="18">
        <v>157</v>
      </c>
      <c r="E7" s="18">
        <v>326</v>
      </c>
      <c r="F7" s="10">
        <v>630</v>
      </c>
      <c r="G7" s="19">
        <f t="shared" si="0"/>
        <v>311.25</v>
      </c>
      <c r="I7" s="62" t="s">
        <v>19</v>
      </c>
      <c r="J7" s="62">
        <v>4</v>
      </c>
      <c r="K7" s="62">
        <v>1833</v>
      </c>
      <c r="L7" s="62">
        <v>458.25</v>
      </c>
      <c r="M7" s="73">
        <v>11321.583333333334</v>
      </c>
      <c r="N7"/>
      <c r="O7"/>
      <c r="Q7" s="62" t="s">
        <v>14</v>
      </c>
      <c r="R7" s="62">
        <v>4</v>
      </c>
      <c r="S7" s="62">
        <v>1865</v>
      </c>
      <c r="T7" s="62">
        <v>466.25</v>
      </c>
      <c r="U7" s="62">
        <v>78233.583333333328</v>
      </c>
      <c r="V7"/>
      <c r="W7"/>
    </row>
    <row r="8" spans="2:23" ht="17.399999999999999" customHeight="1" x14ac:dyDescent="0.3">
      <c r="B8" s="23" t="s">
        <v>28</v>
      </c>
      <c r="C8" s="32">
        <v>109</v>
      </c>
      <c r="D8" s="32">
        <v>155</v>
      </c>
      <c r="E8" s="32">
        <v>360</v>
      </c>
      <c r="F8" s="24">
        <v>381</v>
      </c>
      <c r="G8" s="33">
        <f t="shared" si="0"/>
        <v>251.25</v>
      </c>
      <c r="I8" s="62" t="s">
        <v>23</v>
      </c>
      <c r="J8" s="62">
        <v>4</v>
      </c>
      <c r="K8" s="62">
        <v>1268</v>
      </c>
      <c r="L8" s="62">
        <v>317</v>
      </c>
      <c r="M8" s="73">
        <v>27000.666666666668</v>
      </c>
      <c r="N8"/>
      <c r="O8"/>
      <c r="Q8" s="62" t="s">
        <v>19</v>
      </c>
      <c r="R8" s="62">
        <v>4</v>
      </c>
      <c r="S8" s="62">
        <v>1833</v>
      </c>
      <c r="T8" s="62">
        <v>458.25</v>
      </c>
      <c r="U8" s="62">
        <v>11321.583333333334</v>
      </c>
      <c r="V8"/>
      <c r="W8"/>
    </row>
    <row r="9" spans="2:23" ht="17.399999999999999" customHeight="1" x14ac:dyDescent="0.3">
      <c r="B9" s="9" t="s">
        <v>30</v>
      </c>
      <c r="C9" s="18">
        <v>71</v>
      </c>
      <c r="D9" s="18">
        <v>87</v>
      </c>
      <c r="E9" s="18">
        <v>381</v>
      </c>
      <c r="F9" s="10">
        <v>270</v>
      </c>
      <c r="G9" s="19">
        <f t="shared" si="0"/>
        <v>202.25</v>
      </c>
      <c r="I9" s="62" t="s">
        <v>26</v>
      </c>
      <c r="J9" s="62">
        <v>4</v>
      </c>
      <c r="K9" s="62">
        <v>1245</v>
      </c>
      <c r="L9" s="62">
        <v>311.25</v>
      </c>
      <c r="M9" s="73">
        <v>52580.916666666664</v>
      </c>
      <c r="N9"/>
      <c r="O9"/>
      <c r="Q9" s="62" t="s">
        <v>23</v>
      </c>
      <c r="R9" s="62">
        <v>4</v>
      </c>
      <c r="S9" s="62">
        <v>1268</v>
      </c>
      <c r="T9" s="62">
        <v>317</v>
      </c>
      <c r="U9" s="62">
        <v>27000.666666666668</v>
      </c>
      <c r="V9"/>
      <c r="W9"/>
    </row>
    <row r="10" spans="2:23" ht="17.399999999999999" customHeight="1" x14ac:dyDescent="0.3">
      <c r="B10" s="23" t="s">
        <v>31</v>
      </c>
      <c r="C10" s="32">
        <v>101</v>
      </c>
      <c r="D10" s="32">
        <v>99</v>
      </c>
      <c r="E10" s="32">
        <v>228</v>
      </c>
      <c r="F10" s="24">
        <v>344</v>
      </c>
      <c r="G10" s="33">
        <f t="shared" si="0"/>
        <v>193</v>
      </c>
      <c r="I10" s="62" t="s">
        <v>28</v>
      </c>
      <c r="J10" s="62">
        <v>4</v>
      </c>
      <c r="K10" s="62">
        <v>1005</v>
      </c>
      <c r="L10" s="62">
        <v>251.25</v>
      </c>
      <c r="M10" s="73">
        <v>19386.916666666668</v>
      </c>
      <c r="N10"/>
      <c r="O10"/>
      <c r="Q10" s="62" t="s">
        <v>26</v>
      </c>
      <c r="R10" s="62">
        <v>4</v>
      </c>
      <c r="S10" s="62">
        <v>1245</v>
      </c>
      <c r="T10" s="62">
        <v>311.25</v>
      </c>
      <c r="U10" s="62">
        <v>52580.916666666664</v>
      </c>
      <c r="V10"/>
      <c r="W10"/>
    </row>
    <row r="11" spans="2:23" ht="17.399999999999999" customHeight="1" x14ac:dyDescent="0.3">
      <c r="B11" s="9" t="s">
        <v>32</v>
      </c>
      <c r="C11" s="18">
        <v>169</v>
      </c>
      <c r="D11" s="18">
        <v>139</v>
      </c>
      <c r="E11" s="18">
        <v>146</v>
      </c>
      <c r="F11" s="10">
        <v>165</v>
      </c>
      <c r="G11" s="19">
        <f t="shared" si="0"/>
        <v>154.75</v>
      </c>
      <c r="I11" s="62" t="s">
        <v>30</v>
      </c>
      <c r="J11" s="62">
        <v>4</v>
      </c>
      <c r="K11" s="62">
        <v>809</v>
      </c>
      <c r="L11" s="62">
        <v>202.25</v>
      </c>
      <c r="M11" s="73">
        <v>22350.25</v>
      </c>
      <c r="N11"/>
      <c r="O11"/>
      <c r="Q11" s="62" t="s">
        <v>28</v>
      </c>
      <c r="R11" s="62">
        <v>4</v>
      </c>
      <c r="S11" s="62">
        <v>1005</v>
      </c>
      <c r="T11" s="62">
        <v>251.25</v>
      </c>
      <c r="U11" s="62">
        <v>19386.916666666668</v>
      </c>
      <c r="V11"/>
      <c r="W11"/>
    </row>
    <row r="12" spans="2:23" ht="17.399999999999999" customHeight="1" x14ac:dyDescent="0.3">
      <c r="B12" s="23" t="s">
        <v>33</v>
      </c>
      <c r="C12" s="32">
        <v>338</v>
      </c>
      <c r="D12" s="32">
        <v>61</v>
      </c>
      <c r="E12" s="32">
        <v>92</v>
      </c>
      <c r="F12" s="24">
        <v>40</v>
      </c>
      <c r="G12" s="33">
        <f t="shared" si="0"/>
        <v>132.75</v>
      </c>
      <c r="I12" s="62" t="s">
        <v>31</v>
      </c>
      <c r="J12" s="62">
        <v>4</v>
      </c>
      <c r="K12" s="62">
        <v>772</v>
      </c>
      <c r="L12" s="62">
        <v>193</v>
      </c>
      <c r="M12" s="73">
        <v>13775.333333333334</v>
      </c>
      <c r="N12"/>
      <c r="O12"/>
      <c r="Q12" s="62" t="s">
        <v>30</v>
      </c>
      <c r="R12" s="62">
        <v>4</v>
      </c>
      <c r="S12" s="62">
        <v>809</v>
      </c>
      <c r="T12" s="62">
        <v>202.25</v>
      </c>
      <c r="U12" s="62">
        <v>22350.25</v>
      </c>
      <c r="V12"/>
      <c r="W12"/>
    </row>
    <row r="13" spans="2:23" ht="17.399999999999999" customHeight="1" x14ac:dyDescent="0.3">
      <c r="B13" s="9" t="s">
        <v>34</v>
      </c>
      <c r="C13" s="18">
        <v>6</v>
      </c>
      <c r="D13" s="18">
        <v>15</v>
      </c>
      <c r="E13" s="18">
        <v>17</v>
      </c>
      <c r="F13" s="10">
        <v>335</v>
      </c>
      <c r="G13" s="19">
        <f t="shared" si="0"/>
        <v>93.25</v>
      </c>
      <c r="I13" s="62" t="s">
        <v>32</v>
      </c>
      <c r="J13" s="62">
        <v>4</v>
      </c>
      <c r="K13" s="62">
        <v>619</v>
      </c>
      <c r="L13" s="62">
        <v>154.75</v>
      </c>
      <c r="M13" s="73">
        <v>210.91666666666666</v>
      </c>
      <c r="N13"/>
      <c r="O13"/>
      <c r="Q13" s="62" t="s">
        <v>31</v>
      </c>
      <c r="R13" s="62">
        <v>4</v>
      </c>
      <c r="S13" s="62">
        <v>772</v>
      </c>
      <c r="T13" s="62">
        <v>193</v>
      </c>
      <c r="U13" s="62">
        <v>13775.333333333334</v>
      </c>
      <c r="V13"/>
      <c r="W13"/>
    </row>
    <row r="14" spans="2:23" ht="17.399999999999999" customHeight="1" x14ac:dyDescent="0.3">
      <c r="B14" s="23" t="s">
        <v>35</v>
      </c>
      <c r="C14" s="32">
        <v>33</v>
      </c>
      <c r="D14" s="32">
        <v>10</v>
      </c>
      <c r="E14" s="32">
        <v>98</v>
      </c>
      <c r="F14" s="24">
        <v>109</v>
      </c>
      <c r="G14" s="33">
        <f t="shared" si="0"/>
        <v>62.5</v>
      </c>
      <c r="I14" s="62" t="s">
        <v>33</v>
      </c>
      <c r="J14" s="62">
        <v>4</v>
      </c>
      <c r="K14" s="62">
        <v>531</v>
      </c>
      <c r="L14" s="62">
        <v>132.75</v>
      </c>
      <c r="M14" s="73">
        <v>19179.583333333332</v>
      </c>
      <c r="N14"/>
      <c r="O14"/>
      <c r="Q14" s="62" t="s">
        <v>32</v>
      </c>
      <c r="R14" s="62">
        <v>4</v>
      </c>
      <c r="S14" s="62">
        <v>619</v>
      </c>
      <c r="T14" s="62">
        <v>154.75</v>
      </c>
      <c r="U14" s="62">
        <v>210.91666666666666</v>
      </c>
      <c r="V14"/>
      <c r="W14"/>
    </row>
    <row r="15" spans="2:23" ht="17.399999999999999" customHeight="1" x14ac:dyDescent="0.3">
      <c r="B15" s="9" t="s">
        <v>36</v>
      </c>
      <c r="C15" s="18">
        <v>35</v>
      </c>
      <c r="D15" s="18">
        <v>54</v>
      </c>
      <c r="E15" s="18">
        <v>66</v>
      </c>
      <c r="F15" s="10">
        <v>67</v>
      </c>
      <c r="G15" s="19">
        <f t="shared" si="0"/>
        <v>55.5</v>
      </c>
      <c r="I15" s="62" t="s">
        <v>34</v>
      </c>
      <c r="J15" s="62">
        <v>4</v>
      </c>
      <c r="K15" s="62">
        <v>373</v>
      </c>
      <c r="L15" s="62">
        <v>93.25</v>
      </c>
      <c r="M15" s="73">
        <v>25997.583333333332</v>
      </c>
      <c r="N15"/>
      <c r="O15"/>
      <c r="Q15" s="62" t="s">
        <v>33</v>
      </c>
      <c r="R15" s="62">
        <v>4</v>
      </c>
      <c r="S15" s="62">
        <v>531</v>
      </c>
      <c r="T15" s="62">
        <v>132.75</v>
      </c>
      <c r="U15" s="62">
        <v>19179.583333333332</v>
      </c>
      <c r="V15"/>
      <c r="W15"/>
    </row>
    <row r="16" spans="2:23" ht="17.399999999999999" customHeight="1" x14ac:dyDescent="0.3">
      <c r="B16" s="23" t="s">
        <v>37</v>
      </c>
      <c r="C16" s="32">
        <v>18</v>
      </c>
      <c r="D16" s="32">
        <v>36</v>
      </c>
      <c r="E16" s="32">
        <v>67</v>
      </c>
      <c r="F16" s="24">
        <v>67</v>
      </c>
      <c r="G16" s="33">
        <f t="shared" si="0"/>
        <v>47</v>
      </c>
      <c r="I16" s="62" t="s">
        <v>35</v>
      </c>
      <c r="J16" s="62">
        <v>4</v>
      </c>
      <c r="K16" s="62">
        <v>250</v>
      </c>
      <c r="L16" s="62">
        <v>62.5</v>
      </c>
      <c r="M16" s="73">
        <v>2349.6666666666665</v>
      </c>
      <c r="N16"/>
      <c r="O16"/>
      <c r="Q16" s="62" t="s">
        <v>34</v>
      </c>
      <c r="R16" s="62">
        <v>4</v>
      </c>
      <c r="S16" s="62">
        <v>373</v>
      </c>
      <c r="T16" s="62">
        <v>93.25</v>
      </c>
      <c r="U16" s="62">
        <v>25997.583333333332</v>
      </c>
      <c r="V16"/>
      <c r="W16"/>
    </row>
    <row r="17" spans="2:23" ht="17.399999999999999" customHeight="1" x14ac:dyDescent="0.3">
      <c r="B17" s="9" t="s">
        <v>38</v>
      </c>
      <c r="C17" s="18">
        <v>20</v>
      </c>
      <c r="D17" s="18">
        <v>14</v>
      </c>
      <c r="E17" s="18">
        <v>33</v>
      </c>
      <c r="F17" s="10">
        <v>44</v>
      </c>
      <c r="G17" s="19">
        <f t="shared" si="0"/>
        <v>27.75</v>
      </c>
      <c r="I17" s="62" t="s">
        <v>36</v>
      </c>
      <c r="J17" s="62">
        <v>4</v>
      </c>
      <c r="K17" s="62">
        <v>222</v>
      </c>
      <c r="L17" s="62">
        <v>55.5</v>
      </c>
      <c r="M17" s="73">
        <v>221.66666666666666</v>
      </c>
      <c r="N17"/>
      <c r="O17"/>
      <c r="Q17" s="62" t="s">
        <v>35</v>
      </c>
      <c r="R17" s="62">
        <v>4</v>
      </c>
      <c r="S17" s="62">
        <v>250</v>
      </c>
      <c r="T17" s="62">
        <v>62.5</v>
      </c>
      <c r="U17" s="62">
        <v>2349.6666666666665</v>
      </c>
      <c r="V17"/>
      <c r="W17"/>
    </row>
    <row r="18" spans="2:23" ht="17.399999999999999" customHeight="1" x14ac:dyDescent="0.3">
      <c r="B18" s="23" t="s">
        <v>39</v>
      </c>
      <c r="C18" s="32">
        <v>10</v>
      </c>
      <c r="D18" s="32">
        <v>11</v>
      </c>
      <c r="E18" s="32">
        <v>25</v>
      </c>
      <c r="F18" s="24">
        <v>30</v>
      </c>
      <c r="G18" s="33">
        <f t="shared" si="0"/>
        <v>19</v>
      </c>
      <c r="I18" s="62" t="s">
        <v>37</v>
      </c>
      <c r="J18" s="62">
        <v>4</v>
      </c>
      <c r="K18" s="62">
        <v>188</v>
      </c>
      <c r="L18" s="62">
        <v>47</v>
      </c>
      <c r="M18" s="73">
        <v>587.33333333333337</v>
      </c>
      <c r="N18"/>
      <c r="O18"/>
      <c r="Q18" s="62" t="s">
        <v>36</v>
      </c>
      <c r="R18" s="62">
        <v>4</v>
      </c>
      <c r="S18" s="62">
        <v>222</v>
      </c>
      <c r="T18" s="62">
        <v>55.5</v>
      </c>
      <c r="U18" s="62">
        <v>221.66666666666666</v>
      </c>
      <c r="V18"/>
      <c r="W18"/>
    </row>
    <row r="19" spans="2:23" ht="17.399999999999999" customHeight="1" x14ac:dyDescent="0.3">
      <c r="B19" s="9" t="s">
        <v>40</v>
      </c>
      <c r="C19" s="18">
        <v>18</v>
      </c>
      <c r="D19" s="18">
        <v>17</v>
      </c>
      <c r="E19" s="18">
        <v>20</v>
      </c>
      <c r="F19" s="10">
        <v>19</v>
      </c>
      <c r="G19" s="19">
        <f t="shared" si="0"/>
        <v>18.5</v>
      </c>
      <c r="I19" s="62" t="s">
        <v>38</v>
      </c>
      <c r="J19" s="62">
        <v>4</v>
      </c>
      <c r="K19" s="62">
        <v>111</v>
      </c>
      <c r="L19" s="62">
        <v>27.75</v>
      </c>
      <c r="M19" s="73">
        <v>180.25</v>
      </c>
      <c r="N19"/>
      <c r="O19"/>
      <c r="Q19" s="62" t="s">
        <v>37</v>
      </c>
      <c r="R19" s="62">
        <v>4</v>
      </c>
      <c r="S19" s="62">
        <v>188</v>
      </c>
      <c r="T19" s="62">
        <v>47</v>
      </c>
      <c r="U19" s="62">
        <v>587.33333333333337</v>
      </c>
      <c r="V19"/>
      <c r="W19"/>
    </row>
    <row r="20" spans="2:23" ht="17.399999999999999" customHeight="1" x14ac:dyDescent="0.3">
      <c r="B20" s="23" t="s">
        <v>41</v>
      </c>
      <c r="C20" s="32">
        <v>18</v>
      </c>
      <c r="D20" s="32">
        <v>8</v>
      </c>
      <c r="E20" s="32">
        <v>26</v>
      </c>
      <c r="F20" s="24">
        <v>20</v>
      </c>
      <c r="G20" s="33">
        <f t="shared" si="0"/>
        <v>18</v>
      </c>
      <c r="I20" s="62" t="s">
        <v>39</v>
      </c>
      <c r="J20" s="62">
        <v>4</v>
      </c>
      <c r="K20" s="62">
        <v>76</v>
      </c>
      <c r="L20" s="62">
        <v>19</v>
      </c>
      <c r="M20" s="73">
        <v>100.66666666666667</v>
      </c>
      <c r="N20"/>
      <c r="O20"/>
      <c r="Q20" s="62" t="s">
        <v>38</v>
      </c>
      <c r="R20" s="62">
        <v>4</v>
      </c>
      <c r="S20" s="62">
        <v>111</v>
      </c>
      <c r="T20" s="62">
        <v>27.75</v>
      </c>
      <c r="U20" s="62">
        <v>180.25</v>
      </c>
      <c r="V20"/>
      <c r="W20"/>
    </row>
    <row r="21" spans="2:23" ht="17.399999999999999" customHeight="1" x14ac:dyDescent="0.3">
      <c r="B21" s="9" t="s">
        <v>42</v>
      </c>
      <c r="C21" s="18">
        <v>12</v>
      </c>
      <c r="D21" s="18">
        <v>16</v>
      </c>
      <c r="E21" s="18">
        <v>15</v>
      </c>
      <c r="F21" s="10">
        <v>28</v>
      </c>
      <c r="G21" s="19">
        <f t="shared" si="0"/>
        <v>17.75</v>
      </c>
      <c r="I21" s="62" t="s">
        <v>40</v>
      </c>
      <c r="J21" s="62">
        <v>4</v>
      </c>
      <c r="K21" s="62">
        <v>74</v>
      </c>
      <c r="L21" s="62">
        <v>18.5</v>
      </c>
      <c r="M21" s="73">
        <v>1.6666666666666667</v>
      </c>
      <c r="N21"/>
      <c r="O21"/>
      <c r="Q21" s="62" t="s">
        <v>39</v>
      </c>
      <c r="R21" s="62">
        <v>4</v>
      </c>
      <c r="S21" s="62">
        <v>76</v>
      </c>
      <c r="T21" s="62">
        <v>19</v>
      </c>
      <c r="U21" s="62">
        <v>100.66666666666667</v>
      </c>
      <c r="V21"/>
      <c r="W21"/>
    </row>
    <row r="22" spans="2:23" ht="17.399999999999999" customHeight="1" x14ac:dyDescent="0.3">
      <c r="B22" s="23" t="s">
        <v>43</v>
      </c>
      <c r="C22" s="32">
        <v>0</v>
      </c>
      <c r="D22" s="32">
        <v>2</v>
      </c>
      <c r="E22" s="32">
        <v>21</v>
      </c>
      <c r="F22" s="24">
        <v>16</v>
      </c>
      <c r="G22" s="33">
        <f t="shared" si="0"/>
        <v>9.75</v>
      </c>
      <c r="I22" s="62" t="s">
        <v>41</v>
      </c>
      <c r="J22" s="62">
        <v>4</v>
      </c>
      <c r="K22" s="62">
        <v>72</v>
      </c>
      <c r="L22" s="62">
        <v>18</v>
      </c>
      <c r="M22" s="73">
        <v>56</v>
      </c>
      <c r="N22"/>
      <c r="O22"/>
      <c r="Q22" s="62" t="s">
        <v>40</v>
      </c>
      <c r="R22" s="62">
        <v>4</v>
      </c>
      <c r="S22" s="62">
        <v>74</v>
      </c>
      <c r="T22" s="62">
        <v>18.5</v>
      </c>
      <c r="U22" s="62">
        <v>1.6666666666666667</v>
      </c>
      <c r="V22"/>
      <c r="W22"/>
    </row>
    <row r="23" spans="2:23" ht="17.399999999999999" customHeight="1" x14ac:dyDescent="0.3">
      <c r="B23" s="9" t="s">
        <v>44</v>
      </c>
      <c r="C23" s="18">
        <v>0</v>
      </c>
      <c r="D23" s="18">
        <v>2</v>
      </c>
      <c r="E23" s="18">
        <v>26</v>
      </c>
      <c r="F23" s="10">
        <v>1</v>
      </c>
      <c r="G23" s="19">
        <f t="shared" si="0"/>
        <v>7.25</v>
      </c>
      <c r="I23" s="62" t="s">
        <v>42</v>
      </c>
      <c r="J23" s="62">
        <v>4</v>
      </c>
      <c r="K23" s="62">
        <v>71</v>
      </c>
      <c r="L23" s="62">
        <v>17.75</v>
      </c>
      <c r="M23" s="73">
        <v>49.583333333333336</v>
      </c>
      <c r="N23"/>
      <c r="O23"/>
      <c r="Q23" s="62" t="s">
        <v>41</v>
      </c>
      <c r="R23" s="62">
        <v>4</v>
      </c>
      <c r="S23" s="62">
        <v>72</v>
      </c>
      <c r="T23" s="62">
        <v>18</v>
      </c>
      <c r="U23" s="62">
        <v>56</v>
      </c>
      <c r="V23"/>
      <c r="W23"/>
    </row>
    <row r="24" spans="2:23" ht="17.399999999999999" customHeight="1" thickBot="1" x14ac:dyDescent="0.35">
      <c r="B24" s="46" t="s">
        <v>29</v>
      </c>
      <c r="C24" s="49">
        <f t="shared" ref="C24:F24" si="1">SUM(C3:C23)</f>
        <v>2216</v>
      </c>
      <c r="D24" s="49">
        <f t="shared" si="1"/>
        <v>2013</v>
      </c>
      <c r="E24" s="49">
        <f t="shared" si="1"/>
        <v>3950</v>
      </c>
      <c r="F24" s="49">
        <f t="shared" si="1"/>
        <v>5258</v>
      </c>
      <c r="G24" s="50">
        <f t="shared" si="0"/>
        <v>3359.25</v>
      </c>
      <c r="I24" s="62" t="s">
        <v>43</v>
      </c>
      <c r="J24" s="62">
        <v>4</v>
      </c>
      <c r="K24" s="62">
        <v>39</v>
      </c>
      <c r="L24" s="62">
        <v>9.75</v>
      </c>
      <c r="M24" s="73">
        <v>106.91666666666667</v>
      </c>
      <c r="N24"/>
      <c r="O24"/>
      <c r="Q24" s="62" t="s">
        <v>42</v>
      </c>
      <c r="R24" s="62">
        <v>4</v>
      </c>
      <c r="S24" s="62">
        <v>71</v>
      </c>
      <c r="T24" s="62">
        <v>17.75</v>
      </c>
      <c r="U24" s="62">
        <v>49.583333333333336</v>
      </c>
      <c r="V24"/>
      <c r="W24"/>
    </row>
    <row r="25" spans="2:23" ht="17.399999999999999" customHeight="1" thickTop="1" thickBot="1" x14ac:dyDescent="0.35">
      <c r="I25" s="62" t="s">
        <v>44</v>
      </c>
      <c r="J25" s="62">
        <v>4</v>
      </c>
      <c r="K25" s="62">
        <v>29</v>
      </c>
      <c r="L25" s="62">
        <v>7.25</v>
      </c>
      <c r="M25" s="73">
        <v>156.91666666666666</v>
      </c>
      <c r="N25"/>
      <c r="O25"/>
      <c r="Q25" s="62" t="s">
        <v>43</v>
      </c>
      <c r="R25" s="62">
        <v>4</v>
      </c>
      <c r="S25" s="62">
        <v>39</v>
      </c>
      <c r="T25" s="62">
        <v>9.75</v>
      </c>
      <c r="U25" s="62">
        <v>106.91666666666667</v>
      </c>
      <c r="V25"/>
      <c r="W25"/>
    </row>
    <row r="26" spans="2:23" ht="15.6" thickTop="1" thickBot="1" x14ac:dyDescent="0.35">
      <c r="B26" s="100" t="s">
        <v>4</v>
      </c>
      <c r="C26" s="101">
        <v>2017</v>
      </c>
      <c r="D26" s="101">
        <v>2018</v>
      </c>
      <c r="E26" s="101">
        <v>2019</v>
      </c>
      <c r="F26" s="102">
        <v>2020</v>
      </c>
      <c r="I26" s="62"/>
      <c r="J26" s="62"/>
      <c r="K26" s="62"/>
      <c r="L26" s="62"/>
      <c r="M26" s="62"/>
      <c r="N26"/>
      <c r="O26"/>
      <c r="Q26" s="63" t="s">
        <v>44</v>
      </c>
      <c r="R26" s="63">
        <v>4</v>
      </c>
      <c r="S26" s="63">
        <v>29</v>
      </c>
      <c r="T26" s="63">
        <v>7.25</v>
      </c>
      <c r="U26" s="63">
        <v>156.91666666666666</v>
      </c>
      <c r="V26"/>
      <c r="W26"/>
    </row>
    <row r="27" spans="2:23" ht="14.4" x14ac:dyDescent="0.3">
      <c r="B27" s="9" t="s">
        <v>9</v>
      </c>
      <c r="C27" s="18">
        <v>140</v>
      </c>
      <c r="D27" s="18">
        <v>289</v>
      </c>
      <c r="E27" s="18">
        <v>688</v>
      </c>
      <c r="F27" s="12">
        <v>868</v>
      </c>
      <c r="I27" s="62">
        <v>2017</v>
      </c>
      <c r="J27" s="62">
        <v>21</v>
      </c>
      <c r="K27" s="62">
        <v>2216</v>
      </c>
      <c r="L27" s="62">
        <v>105.52380952380952</v>
      </c>
      <c r="M27" s="62">
        <v>18905.261904761905</v>
      </c>
      <c r="N27"/>
      <c r="O27"/>
      <c r="Q27"/>
      <c r="R27"/>
      <c r="S27"/>
      <c r="T27"/>
      <c r="U27"/>
      <c r="V27"/>
      <c r="W27"/>
    </row>
    <row r="28" spans="2:23" ht="14.4" x14ac:dyDescent="0.3">
      <c r="B28" s="23" t="s">
        <v>14</v>
      </c>
      <c r="C28" s="32">
        <v>304</v>
      </c>
      <c r="D28" s="32">
        <v>330</v>
      </c>
      <c r="E28" s="32">
        <v>346</v>
      </c>
      <c r="F28" s="26">
        <v>885</v>
      </c>
      <c r="I28" s="62">
        <v>2018</v>
      </c>
      <c r="J28" s="62">
        <v>21</v>
      </c>
      <c r="K28" s="62">
        <v>2013</v>
      </c>
      <c r="L28" s="62">
        <v>95.857142857142861</v>
      </c>
      <c r="M28" s="62">
        <v>11464.128571428571</v>
      </c>
      <c r="N28"/>
      <c r="O28"/>
      <c r="Q28"/>
      <c r="R28"/>
      <c r="S28"/>
      <c r="T28"/>
      <c r="U28"/>
      <c r="V28"/>
      <c r="W28"/>
    </row>
    <row r="29" spans="2:23" ht="15" thickBot="1" x14ac:dyDescent="0.35">
      <c r="B29" s="9" t="s">
        <v>19</v>
      </c>
      <c r="C29" s="18">
        <v>536</v>
      </c>
      <c r="D29" s="18">
        <v>304</v>
      </c>
      <c r="E29" s="18">
        <v>521</v>
      </c>
      <c r="F29" s="12">
        <v>472</v>
      </c>
      <c r="I29" s="62">
        <v>2019</v>
      </c>
      <c r="J29" s="62">
        <v>21</v>
      </c>
      <c r="K29" s="62">
        <v>3950</v>
      </c>
      <c r="L29" s="62">
        <v>188.0952380952381</v>
      </c>
      <c r="M29" s="62">
        <v>40394.990476190476</v>
      </c>
      <c r="N29"/>
      <c r="O29"/>
      <c r="Q29" t="s">
        <v>55</v>
      </c>
      <c r="R29"/>
      <c r="S29"/>
      <c r="T29"/>
      <c r="U29"/>
      <c r="V29"/>
      <c r="W29"/>
    </row>
    <row r="30" spans="2:23" ht="15" thickBot="1" x14ac:dyDescent="0.35">
      <c r="B30" s="23" t="s">
        <v>23</v>
      </c>
      <c r="C30" s="32">
        <v>146</v>
      </c>
      <c r="D30" s="32">
        <v>207</v>
      </c>
      <c r="E30" s="32">
        <v>448</v>
      </c>
      <c r="F30" s="26">
        <v>467</v>
      </c>
      <c r="I30" s="63">
        <v>2020</v>
      </c>
      <c r="J30" s="63">
        <v>21</v>
      </c>
      <c r="K30" s="63">
        <v>5258</v>
      </c>
      <c r="L30" s="63">
        <v>250.38095238095238</v>
      </c>
      <c r="M30" s="63">
        <v>78043.147619047624</v>
      </c>
      <c r="N30"/>
      <c r="O30"/>
      <c r="Q30" s="64" t="s">
        <v>80</v>
      </c>
      <c r="R30" s="64" t="s">
        <v>60</v>
      </c>
      <c r="S30" s="64" t="s">
        <v>59</v>
      </c>
      <c r="T30" s="64" t="s">
        <v>61</v>
      </c>
      <c r="U30" s="64" t="s">
        <v>62</v>
      </c>
      <c r="V30" s="64" t="s">
        <v>66</v>
      </c>
      <c r="W30" s="64" t="s">
        <v>81</v>
      </c>
    </row>
    <row r="31" spans="2:23" ht="14.4" x14ac:dyDescent="0.3">
      <c r="B31" s="9" t="s">
        <v>26</v>
      </c>
      <c r="C31" s="18">
        <v>132</v>
      </c>
      <c r="D31" s="18">
        <v>157</v>
      </c>
      <c r="E31" s="18">
        <v>326</v>
      </c>
      <c r="F31" s="12">
        <v>630</v>
      </c>
      <c r="I31"/>
      <c r="J31"/>
      <c r="K31"/>
      <c r="L31"/>
      <c r="M31"/>
      <c r="N31"/>
      <c r="O31"/>
      <c r="Q31" s="62" t="s">
        <v>87</v>
      </c>
      <c r="R31" s="62">
        <v>2146614.1428571432</v>
      </c>
      <c r="S31" s="62">
        <v>20</v>
      </c>
      <c r="T31" s="62">
        <v>107330.70714285717</v>
      </c>
      <c r="U31" s="62">
        <v>5.7972988144696824</v>
      </c>
      <c r="V31" s="62">
        <v>3.82296013808951E-8</v>
      </c>
      <c r="W31" s="62">
        <v>1.7394172973409034</v>
      </c>
    </row>
    <row r="32" spans="2:23" ht="14.4" x14ac:dyDescent="0.3">
      <c r="B32" s="23" t="s">
        <v>28</v>
      </c>
      <c r="C32" s="32">
        <v>109</v>
      </c>
      <c r="D32" s="32">
        <v>155</v>
      </c>
      <c r="E32" s="32">
        <v>360</v>
      </c>
      <c r="F32" s="26">
        <v>381</v>
      </c>
      <c r="I32"/>
      <c r="J32"/>
      <c r="K32"/>
      <c r="L32"/>
      <c r="M32"/>
      <c r="N32"/>
      <c r="O32"/>
      <c r="Q32" s="62" t="s">
        <v>88</v>
      </c>
      <c r="R32" s="62">
        <v>1166376.75</v>
      </c>
      <c r="S32" s="62">
        <v>63</v>
      </c>
      <c r="T32" s="62">
        <v>18513.916666666668</v>
      </c>
      <c r="U32" s="62"/>
      <c r="V32" s="62"/>
      <c r="W32" s="62"/>
    </row>
    <row r="33" spans="2:23" ht="15" thickBot="1" x14ac:dyDescent="0.35">
      <c r="B33" s="9" t="s">
        <v>30</v>
      </c>
      <c r="C33" s="18">
        <v>71</v>
      </c>
      <c r="D33" s="18">
        <v>87</v>
      </c>
      <c r="E33" s="18">
        <v>381</v>
      </c>
      <c r="F33" s="12">
        <v>270</v>
      </c>
      <c r="I33" t="s">
        <v>55</v>
      </c>
      <c r="J33"/>
      <c r="K33"/>
      <c r="L33"/>
      <c r="M33"/>
      <c r="N33"/>
      <c r="O33"/>
      <c r="Q33" s="62"/>
      <c r="R33" s="62"/>
      <c r="S33" s="62"/>
      <c r="T33" s="62"/>
      <c r="U33" s="62"/>
      <c r="V33" s="62"/>
      <c r="W33" s="62"/>
    </row>
    <row r="34" spans="2:23" ht="15" thickBot="1" x14ac:dyDescent="0.35">
      <c r="B34" s="23" t="s">
        <v>31</v>
      </c>
      <c r="C34" s="32">
        <v>101</v>
      </c>
      <c r="D34" s="32">
        <v>99</v>
      </c>
      <c r="E34" s="32">
        <v>228</v>
      </c>
      <c r="F34" s="26">
        <v>344</v>
      </c>
      <c r="I34" s="64" t="s">
        <v>80</v>
      </c>
      <c r="J34" s="64" t="s">
        <v>60</v>
      </c>
      <c r="K34" s="64" t="s">
        <v>59</v>
      </c>
      <c r="L34" s="64" t="s">
        <v>61</v>
      </c>
      <c r="M34" s="64" t="s">
        <v>62</v>
      </c>
      <c r="N34" s="64" t="s">
        <v>66</v>
      </c>
      <c r="O34" s="64" t="s">
        <v>81</v>
      </c>
      <c r="Q34" s="63" t="s">
        <v>29</v>
      </c>
      <c r="R34" s="63">
        <v>3312990.8928571432</v>
      </c>
      <c r="S34" s="63">
        <v>83</v>
      </c>
      <c r="T34" s="63"/>
      <c r="U34" s="63"/>
      <c r="V34" s="63"/>
      <c r="W34" s="63"/>
    </row>
    <row r="35" spans="2:23" ht="14.4" x14ac:dyDescent="0.3">
      <c r="B35" s="9" t="s">
        <v>32</v>
      </c>
      <c r="C35" s="18">
        <v>169</v>
      </c>
      <c r="D35" s="18">
        <v>139</v>
      </c>
      <c r="E35" s="18">
        <v>146</v>
      </c>
      <c r="F35" s="12">
        <v>165</v>
      </c>
      <c r="I35" s="62" t="s">
        <v>82</v>
      </c>
      <c r="J35" s="105">
        <v>2146614.1428571432</v>
      </c>
      <c r="K35" s="62">
        <v>20</v>
      </c>
      <c r="L35" s="105">
        <v>107330.70714285717</v>
      </c>
      <c r="M35" s="62">
        <v>7.7631821903972282</v>
      </c>
      <c r="N35" s="62">
        <v>2.8525324239309465E-10</v>
      </c>
      <c r="O35" s="62">
        <v>1.7479841331228561</v>
      </c>
    </row>
    <row r="36" spans="2:23" ht="14.4" x14ac:dyDescent="0.3">
      <c r="B36" s="23" t="s">
        <v>33</v>
      </c>
      <c r="C36" s="32">
        <v>338</v>
      </c>
      <c r="D36" s="32">
        <v>61</v>
      </c>
      <c r="E36" s="32">
        <v>92</v>
      </c>
      <c r="F36" s="26">
        <v>40</v>
      </c>
      <c r="I36" s="62" t="s">
        <v>83</v>
      </c>
      <c r="J36" s="105">
        <v>336840.32142857229</v>
      </c>
      <c r="K36" s="62">
        <v>3</v>
      </c>
      <c r="L36" s="105">
        <v>112280.10714285744</v>
      </c>
      <c r="M36" s="62">
        <v>8.1211700855297266</v>
      </c>
      <c r="N36" s="62">
        <v>1.2674026837824424E-4</v>
      </c>
      <c r="O36" s="62">
        <v>2.7580782958425822</v>
      </c>
    </row>
    <row r="37" spans="2:23" ht="14.4" x14ac:dyDescent="0.3">
      <c r="B37" s="9" t="s">
        <v>34</v>
      </c>
      <c r="C37" s="18">
        <v>6</v>
      </c>
      <c r="D37" s="18">
        <v>15</v>
      </c>
      <c r="E37" s="18">
        <v>17</v>
      </c>
      <c r="F37" s="12">
        <v>335</v>
      </c>
      <c r="I37" s="62" t="s">
        <v>84</v>
      </c>
      <c r="J37" s="105">
        <v>829536.42857142771</v>
      </c>
      <c r="K37" s="62">
        <v>60</v>
      </c>
      <c r="L37" s="105">
        <v>13825.607142857129</v>
      </c>
      <c r="M37" s="62"/>
      <c r="N37" s="62"/>
      <c r="O37" s="62"/>
    </row>
    <row r="38" spans="2:23" ht="14.4" x14ac:dyDescent="0.3">
      <c r="B38" s="23" t="s">
        <v>35</v>
      </c>
      <c r="C38" s="32">
        <v>33</v>
      </c>
      <c r="D38" s="32">
        <v>10</v>
      </c>
      <c r="E38" s="32">
        <v>98</v>
      </c>
      <c r="F38" s="26">
        <v>109</v>
      </c>
      <c r="I38" s="62"/>
      <c r="J38" s="105"/>
      <c r="K38" s="62"/>
      <c r="L38" s="62"/>
      <c r="M38" s="62"/>
      <c r="N38" s="62"/>
      <c r="O38" s="62"/>
    </row>
    <row r="39" spans="2:23" ht="15" thickBot="1" x14ac:dyDescent="0.35">
      <c r="B39" s="9" t="s">
        <v>36</v>
      </c>
      <c r="C39" s="18">
        <v>35</v>
      </c>
      <c r="D39" s="18">
        <v>54</v>
      </c>
      <c r="E39" s="18">
        <v>66</v>
      </c>
      <c r="F39" s="12">
        <v>67</v>
      </c>
      <c r="I39" s="63" t="s">
        <v>29</v>
      </c>
      <c r="J39" s="106">
        <v>3312990.8928571432</v>
      </c>
      <c r="K39" s="63">
        <v>83</v>
      </c>
      <c r="L39" s="63"/>
      <c r="M39" s="63"/>
      <c r="N39" s="63"/>
      <c r="O39" s="63"/>
    </row>
    <row r="40" spans="2:23" ht="15" thickBot="1" x14ac:dyDescent="0.35">
      <c r="B40" s="23" t="s">
        <v>37</v>
      </c>
      <c r="C40" s="32">
        <v>18</v>
      </c>
      <c r="D40" s="32">
        <v>36</v>
      </c>
      <c r="E40" s="32">
        <v>67</v>
      </c>
      <c r="F40" s="26">
        <v>67</v>
      </c>
    </row>
    <row r="41" spans="2:23" ht="14.4" x14ac:dyDescent="0.3">
      <c r="B41" s="9" t="s">
        <v>38</v>
      </c>
      <c r="C41" s="18">
        <v>20</v>
      </c>
      <c r="D41" s="18">
        <v>14</v>
      </c>
      <c r="E41" s="18">
        <v>33</v>
      </c>
      <c r="F41" s="12">
        <v>44</v>
      </c>
      <c r="I41" s="64" t="s">
        <v>80</v>
      </c>
      <c r="J41" s="111" t="s">
        <v>82</v>
      </c>
      <c r="K41" s="111" t="s">
        <v>83</v>
      </c>
      <c r="L41" s="111" t="s">
        <v>84</v>
      </c>
      <c r="M41" s="111"/>
      <c r="N41" s="111" t="s">
        <v>29</v>
      </c>
    </row>
    <row r="42" spans="2:23" ht="14.4" x14ac:dyDescent="0.3">
      <c r="B42" s="23" t="s">
        <v>39</v>
      </c>
      <c r="C42" s="32">
        <v>10</v>
      </c>
      <c r="D42" s="32">
        <v>11</v>
      </c>
      <c r="E42" s="32">
        <v>25</v>
      </c>
      <c r="F42" s="26">
        <v>30</v>
      </c>
      <c r="I42" s="84" t="s">
        <v>60</v>
      </c>
      <c r="J42" s="105">
        <v>2146614.1428571432</v>
      </c>
      <c r="K42" s="105">
        <v>336840.32142857229</v>
      </c>
      <c r="L42" s="105">
        <v>829536.42857142771</v>
      </c>
      <c r="M42" s="105"/>
      <c r="N42" s="105">
        <v>3312990.8928571432</v>
      </c>
    </row>
    <row r="43" spans="2:23" ht="14.4" x14ac:dyDescent="0.3">
      <c r="B43" s="9" t="s">
        <v>40</v>
      </c>
      <c r="C43" s="18">
        <v>18</v>
      </c>
      <c r="D43" s="18">
        <v>17</v>
      </c>
      <c r="E43" s="18">
        <v>20</v>
      </c>
      <c r="F43" s="12">
        <v>19</v>
      </c>
      <c r="I43" s="84" t="s">
        <v>59</v>
      </c>
      <c r="J43" s="62">
        <v>20</v>
      </c>
      <c r="K43" s="62">
        <v>3</v>
      </c>
      <c r="L43" s="62">
        <v>60</v>
      </c>
      <c r="M43" s="62"/>
      <c r="N43" s="62">
        <v>83</v>
      </c>
    </row>
    <row r="44" spans="2:23" ht="14.4" x14ac:dyDescent="0.3">
      <c r="B44" s="23" t="s">
        <v>41</v>
      </c>
      <c r="C44" s="32">
        <v>18</v>
      </c>
      <c r="D44" s="32">
        <v>8</v>
      </c>
      <c r="E44" s="32">
        <v>26</v>
      </c>
      <c r="F44" s="26">
        <v>20</v>
      </c>
      <c r="I44" s="84" t="s">
        <v>61</v>
      </c>
      <c r="J44" s="105">
        <v>107330.70714285717</v>
      </c>
      <c r="K44" s="105">
        <v>112280.10714285744</v>
      </c>
      <c r="L44" s="105">
        <v>13825.607142857129</v>
      </c>
      <c r="M44" s="62"/>
      <c r="N44" s="62"/>
    </row>
    <row r="45" spans="2:23" ht="14.4" x14ac:dyDescent="0.3">
      <c r="B45" s="9" t="s">
        <v>42</v>
      </c>
      <c r="C45" s="18">
        <v>12</v>
      </c>
      <c r="D45" s="18">
        <v>16</v>
      </c>
      <c r="E45" s="18">
        <v>15</v>
      </c>
      <c r="F45" s="12">
        <v>28</v>
      </c>
      <c r="I45" s="84" t="s">
        <v>62</v>
      </c>
      <c r="J45" s="62">
        <v>7.7631821903972282</v>
      </c>
      <c r="K45" s="62">
        <v>8.1211700855297266</v>
      </c>
      <c r="L45" s="62"/>
      <c r="M45" s="62"/>
      <c r="N45" s="62"/>
    </row>
    <row r="46" spans="2:23" ht="14.4" x14ac:dyDescent="0.3">
      <c r="B46" s="23" t="s">
        <v>43</v>
      </c>
      <c r="C46" s="32">
        <v>0</v>
      </c>
      <c r="D46" s="32">
        <v>2</v>
      </c>
      <c r="E46" s="32">
        <v>21</v>
      </c>
      <c r="F46" s="26">
        <v>16</v>
      </c>
      <c r="I46" s="84" t="s">
        <v>66</v>
      </c>
      <c r="J46" s="62">
        <v>2.8525324239309465E-10</v>
      </c>
      <c r="K46" s="62">
        <v>1.2674026837824424E-4</v>
      </c>
      <c r="L46" s="62"/>
      <c r="M46" s="62"/>
      <c r="N46" s="62"/>
    </row>
    <row r="47" spans="2:23" ht="15" thickBot="1" x14ac:dyDescent="0.35">
      <c r="B47" s="9" t="s">
        <v>44</v>
      </c>
      <c r="C47" s="18">
        <v>0</v>
      </c>
      <c r="D47" s="18">
        <v>2</v>
      </c>
      <c r="E47" s="18">
        <v>26</v>
      </c>
      <c r="F47" s="12">
        <v>1</v>
      </c>
      <c r="I47" s="110" t="s">
        <v>81</v>
      </c>
      <c r="J47" s="63">
        <v>1.7479841331228561</v>
      </c>
      <c r="K47" s="63">
        <v>2.7580782958425822</v>
      </c>
      <c r="L47" s="63"/>
      <c r="M47" s="63"/>
      <c r="N47" s="63"/>
    </row>
    <row r="48" spans="2:23" ht="15" thickBot="1" x14ac:dyDescent="0.35">
      <c r="B48" s="103" t="s">
        <v>29</v>
      </c>
      <c r="C48" s="49">
        <f t="shared" ref="C48:F48" si="2">SUM(C27:C47)</f>
        <v>2216</v>
      </c>
      <c r="D48" s="49">
        <f t="shared" si="2"/>
        <v>2013</v>
      </c>
      <c r="E48" s="49">
        <f t="shared" si="2"/>
        <v>3950</v>
      </c>
      <c r="F48" s="104">
        <f t="shared" si="2"/>
        <v>5258</v>
      </c>
    </row>
    <row r="49" ht="17.399999999999999" customHeight="1" thickTop="1" x14ac:dyDescent="0.3"/>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91FAC-15A4-4B67-91A2-909E2CB309B6}">
  <dimension ref="B1:S76"/>
  <sheetViews>
    <sheetView topLeftCell="B1" workbookViewId="0">
      <selection activeCell="G20" sqref="G20"/>
    </sheetView>
  </sheetViews>
  <sheetFormatPr defaultRowHeight="14.4" x14ac:dyDescent="0.3"/>
  <cols>
    <col min="8" max="8" width="17.44140625" bestFit="1" customWidth="1"/>
    <col min="9" max="9" width="12.6640625" bestFit="1" customWidth="1"/>
    <col min="10" max="10" width="13.44140625" bestFit="1" customWidth="1"/>
    <col min="11" max="12" width="12" bestFit="1" customWidth="1"/>
    <col min="13" max="13" width="12.44140625" bestFit="1" customWidth="1"/>
    <col min="14" max="14" width="12" bestFit="1" customWidth="1"/>
    <col min="15" max="15" width="12.6640625" bestFit="1" customWidth="1"/>
    <col min="16" max="16" width="12" bestFit="1" customWidth="1"/>
  </cols>
  <sheetData>
    <row r="1" spans="2:16" ht="15" thickBot="1" x14ac:dyDescent="0.35"/>
    <row r="2" spans="2:16" ht="15" thickTop="1" x14ac:dyDescent="0.3">
      <c r="B2" s="2" t="s">
        <v>2</v>
      </c>
      <c r="C2" s="3">
        <v>2017</v>
      </c>
      <c r="D2" s="4">
        <v>2018</v>
      </c>
      <c r="E2" s="4">
        <v>2019</v>
      </c>
      <c r="F2" s="5">
        <v>2020</v>
      </c>
      <c r="K2" t="s">
        <v>48</v>
      </c>
    </row>
    <row r="3" spans="2:16" ht="15" thickBot="1" x14ac:dyDescent="0.35">
      <c r="B3" s="9" t="s">
        <v>6</v>
      </c>
      <c r="C3" s="10">
        <v>9053</v>
      </c>
      <c r="D3" s="11">
        <v>9129</v>
      </c>
      <c r="E3" s="10">
        <v>10724</v>
      </c>
      <c r="F3" s="12">
        <v>23186</v>
      </c>
    </row>
    <row r="4" spans="2:16" x14ac:dyDescent="0.3">
      <c r="B4" s="23" t="s">
        <v>11</v>
      </c>
      <c r="C4" s="24">
        <v>41132</v>
      </c>
      <c r="D4" s="25">
        <v>40924</v>
      </c>
      <c r="E4" s="24">
        <v>44496</v>
      </c>
      <c r="F4" s="26">
        <v>70791</v>
      </c>
      <c r="K4" s="65" t="s">
        <v>49</v>
      </c>
      <c r="L4" s="65"/>
    </row>
    <row r="5" spans="2:16" x14ac:dyDescent="0.3">
      <c r="B5" s="9" t="s">
        <v>16</v>
      </c>
      <c r="C5" s="10">
        <v>45458</v>
      </c>
      <c r="D5" s="11">
        <v>46342</v>
      </c>
      <c r="E5" s="10">
        <v>52820</v>
      </c>
      <c r="F5" s="12">
        <v>88364</v>
      </c>
      <c r="K5" s="62" t="s">
        <v>50</v>
      </c>
      <c r="L5" s="62">
        <v>0.91092853541436747</v>
      </c>
    </row>
    <row r="6" spans="2:16" x14ac:dyDescent="0.3">
      <c r="B6" s="23" t="s">
        <v>21</v>
      </c>
      <c r="C6" s="24">
        <v>44878</v>
      </c>
      <c r="D6" s="25">
        <v>50545</v>
      </c>
      <c r="E6" s="24">
        <v>51864</v>
      </c>
      <c r="F6" s="26">
        <v>91568</v>
      </c>
      <c r="K6" s="62" t="s">
        <v>51</v>
      </c>
      <c r="L6" s="62">
        <v>0.82979079663216448</v>
      </c>
    </row>
    <row r="7" spans="2:16" x14ac:dyDescent="0.3">
      <c r="B7" s="9" t="s">
        <v>24</v>
      </c>
      <c r="C7" s="10">
        <v>43764</v>
      </c>
      <c r="D7" s="11">
        <v>48642</v>
      </c>
      <c r="E7" s="10">
        <v>50608</v>
      </c>
      <c r="F7" s="12">
        <v>85967</v>
      </c>
      <c r="K7" s="62" t="s">
        <v>52</v>
      </c>
      <c r="L7" s="62">
        <v>0.49645746329883106</v>
      </c>
    </row>
    <row r="8" spans="2:16" x14ac:dyDescent="0.3">
      <c r="B8" s="23" t="s">
        <v>27</v>
      </c>
      <c r="C8" s="24">
        <v>49523</v>
      </c>
      <c r="D8" s="25">
        <v>62085</v>
      </c>
      <c r="E8" s="24">
        <v>68013</v>
      </c>
      <c r="F8" s="26">
        <v>105301</v>
      </c>
      <c r="K8" s="62" t="s">
        <v>53</v>
      </c>
      <c r="L8" s="62">
        <v>6812.0589919387849</v>
      </c>
    </row>
    <row r="9" spans="2:16" ht="15" thickBot="1" x14ac:dyDescent="0.35">
      <c r="B9" s="46" t="s">
        <v>29</v>
      </c>
      <c r="C9" s="47">
        <f>SUM(C3:C8)</f>
        <v>233808</v>
      </c>
      <c r="D9" s="47">
        <f t="shared" ref="D9:F9" si="0">SUM(D3:D8)</f>
        <v>257667</v>
      </c>
      <c r="E9" s="47">
        <f t="shared" si="0"/>
        <v>278525</v>
      </c>
      <c r="F9" s="48">
        <f t="shared" si="0"/>
        <v>465177</v>
      </c>
      <c r="K9" s="63" t="s">
        <v>54</v>
      </c>
      <c r="L9" s="63">
        <v>4</v>
      </c>
    </row>
    <row r="10" spans="2:16" ht="15.6" thickTop="1" thickBot="1" x14ac:dyDescent="0.35"/>
    <row r="11" spans="2:16" ht="15.6" thickTop="1" thickBot="1" x14ac:dyDescent="0.35">
      <c r="B11" s="2" t="s">
        <v>2</v>
      </c>
      <c r="C11" s="9" t="s">
        <v>6</v>
      </c>
      <c r="D11" s="23" t="s">
        <v>11</v>
      </c>
      <c r="E11" s="9" t="s">
        <v>16</v>
      </c>
      <c r="F11" s="23" t="s">
        <v>21</v>
      </c>
      <c r="G11" s="9" t="s">
        <v>24</v>
      </c>
      <c r="H11" s="23" t="s">
        <v>27</v>
      </c>
      <c r="I11" s="46" t="s">
        <v>29</v>
      </c>
      <c r="K11" t="s">
        <v>55</v>
      </c>
    </row>
    <row r="12" spans="2:16" ht="15.6" thickTop="1" thickBot="1" x14ac:dyDescent="0.35">
      <c r="B12" s="3">
        <v>2017</v>
      </c>
      <c r="C12" s="10">
        <v>9053</v>
      </c>
      <c r="D12" s="24">
        <v>41132</v>
      </c>
      <c r="E12" s="10">
        <v>45458</v>
      </c>
      <c r="F12" s="24">
        <v>44878</v>
      </c>
      <c r="G12" s="10">
        <v>43764</v>
      </c>
      <c r="H12" s="24">
        <v>49523</v>
      </c>
      <c r="I12" s="47">
        <f>SUM(C12:H12)</f>
        <v>233808</v>
      </c>
      <c r="K12" s="64"/>
      <c r="L12" s="64" t="s">
        <v>59</v>
      </c>
      <c r="M12" s="64" t="s">
        <v>60</v>
      </c>
      <c r="N12" s="64" t="s">
        <v>61</v>
      </c>
      <c r="O12" s="64" t="s">
        <v>62</v>
      </c>
      <c r="P12" s="64" t="s">
        <v>63</v>
      </c>
    </row>
    <row r="13" spans="2:16" ht="15.6" thickTop="1" thickBot="1" x14ac:dyDescent="0.35">
      <c r="B13" s="4">
        <v>2018</v>
      </c>
      <c r="C13" s="11">
        <v>9129</v>
      </c>
      <c r="D13" s="25">
        <v>40924</v>
      </c>
      <c r="E13" s="11">
        <v>46342</v>
      </c>
      <c r="F13" s="25">
        <v>50545</v>
      </c>
      <c r="G13" s="11">
        <v>48642</v>
      </c>
      <c r="H13" s="25">
        <v>62085</v>
      </c>
      <c r="I13" s="47">
        <f>SUM(C13:H13)</f>
        <v>257667</v>
      </c>
      <c r="K13" s="62" t="s">
        <v>56</v>
      </c>
      <c r="L13" s="62">
        <v>1</v>
      </c>
      <c r="M13" s="62">
        <v>678677778.87103784</v>
      </c>
      <c r="N13" s="62">
        <v>678677778.87103784</v>
      </c>
      <c r="O13" s="62">
        <v>14.625368902742366</v>
      </c>
      <c r="P13" s="62">
        <v>6.20757400028078E-2</v>
      </c>
    </row>
    <row r="14" spans="2:16" ht="15.6" thickTop="1" thickBot="1" x14ac:dyDescent="0.35">
      <c r="B14" s="4">
        <v>2019</v>
      </c>
      <c r="C14" s="10">
        <v>10724</v>
      </c>
      <c r="D14" s="24">
        <v>44496</v>
      </c>
      <c r="E14" s="10">
        <v>52820</v>
      </c>
      <c r="F14" s="24">
        <v>51864</v>
      </c>
      <c r="G14" s="10">
        <v>50608</v>
      </c>
      <c r="H14" s="24">
        <v>68013</v>
      </c>
      <c r="I14" s="47">
        <f>SUM(C14:H14)</f>
        <v>278525</v>
      </c>
      <c r="K14" s="62" t="s">
        <v>57</v>
      </c>
      <c r="L14" s="62">
        <v>3</v>
      </c>
      <c r="M14" s="62">
        <v>139212443.12896216</v>
      </c>
      <c r="N14" s="62">
        <v>46404147.709654056</v>
      </c>
      <c r="O14" s="62"/>
      <c r="P14" s="62"/>
    </row>
    <row r="15" spans="2:16" ht="15.6" thickTop="1" thickBot="1" x14ac:dyDescent="0.35">
      <c r="B15" s="5">
        <v>2020</v>
      </c>
      <c r="C15" s="12">
        <v>23186</v>
      </c>
      <c r="D15" s="26">
        <v>70791</v>
      </c>
      <c r="E15" s="12">
        <v>88364</v>
      </c>
      <c r="F15" s="26">
        <v>91568</v>
      </c>
      <c r="G15" s="12">
        <v>85967</v>
      </c>
      <c r="H15" s="26">
        <v>105301</v>
      </c>
      <c r="I15" s="48">
        <f>SUM(C15:H15)</f>
        <v>465177</v>
      </c>
      <c r="K15" s="63" t="s">
        <v>29</v>
      </c>
      <c r="L15" s="63">
        <v>4</v>
      </c>
      <c r="M15" s="63">
        <v>817890222</v>
      </c>
      <c r="N15" s="63"/>
      <c r="O15" s="63"/>
      <c r="P15" s="63"/>
    </row>
    <row r="16" spans="2:16" ht="15.6" thickTop="1" thickBot="1" x14ac:dyDescent="0.35"/>
    <row r="17" spans="11:19" x14ac:dyDescent="0.3">
      <c r="K17" s="64"/>
      <c r="L17" s="64" t="s">
        <v>64</v>
      </c>
      <c r="M17" s="64" t="s">
        <v>53</v>
      </c>
      <c r="N17" s="64" t="s">
        <v>65</v>
      </c>
      <c r="O17" s="64" t="s">
        <v>66</v>
      </c>
      <c r="P17" s="64" t="s">
        <v>67</v>
      </c>
      <c r="Q17" s="64" t="s">
        <v>68</v>
      </c>
      <c r="R17" s="64" t="s">
        <v>69</v>
      </c>
      <c r="S17" s="64" t="s">
        <v>70</v>
      </c>
    </row>
    <row r="18" spans="11:19" x14ac:dyDescent="0.3">
      <c r="K18" s="62" t="s">
        <v>58</v>
      </c>
      <c r="L18" s="62">
        <v>0</v>
      </c>
      <c r="M18" s="62" t="e">
        <v>#N/A</v>
      </c>
      <c r="N18" s="62" t="e">
        <v>#N/A</v>
      </c>
      <c r="O18" s="62" t="e">
        <v>#N/A</v>
      </c>
      <c r="P18" s="62" t="e">
        <v>#N/A</v>
      </c>
      <c r="Q18" s="62" t="e">
        <v>#N/A</v>
      </c>
      <c r="R18" s="62" t="e">
        <v>#N/A</v>
      </c>
      <c r="S18" s="62" t="e">
        <v>#N/A</v>
      </c>
    </row>
    <row r="19" spans="11:19" ht="15" thickBot="1" x14ac:dyDescent="0.35">
      <c r="K19" s="63" t="s">
        <v>89</v>
      </c>
      <c r="L19" s="63">
        <v>6.4531684061493584</v>
      </c>
      <c r="M19" s="63">
        <v>1.687405981415911</v>
      </c>
      <c r="N19" s="63">
        <v>3.8243128667438238</v>
      </c>
      <c r="O19" s="63">
        <v>3.1481291930014331E-2</v>
      </c>
      <c r="P19" s="63">
        <v>1.083089475078661</v>
      </c>
      <c r="Q19" s="63">
        <v>11.823247337220057</v>
      </c>
      <c r="R19" s="63">
        <v>1.083089475078661</v>
      </c>
      <c r="S19" s="63">
        <v>11.823247337220057</v>
      </c>
    </row>
    <row r="21" spans="11:19" x14ac:dyDescent="0.3">
      <c r="K21" t="s">
        <v>48</v>
      </c>
    </row>
    <row r="22" spans="11:19" ht="15" thickBot="1" x14ac:dyDescent="0.35"/>
    <row r="23" spans="11:19" x14ac:dyDescent="0.3">
      <c r="K23" s="65" t="s">
        <v>49</v>
      </c>
      <c r="L23" s="65"/>
    </row>
    <row r="24" spans="11:19" x14ac:dyDescent="0.3">
      <c r="K24" s="62" t="s">
        <v>50</v>
      </c>
      <c r="L24" s="62">
        <v>0.96963164751599518</v>
      </c>
    </row>
    <row r="25" spans="11:19" x14ac:dyDescent="0.3">
      <c r="K25" s="62" t="s">
        <v>51</v>
      </c>
      <c r="L25" s="62">
        <v>0.94018553186458309</v>
      </c>
    </row>
    <row r="26" spans="11:19" x14ac:dyDescent="0.3">
      <c r="K26" s="62" t="s">
        <v>52</v>
      </c>
      <c r="L26" s="62">
        <v>0.60685219853124972</v>
      </c>
    </row>
    <row r="27" spans="11:19" x14ac:dyDescent="0.3">
      <c r="K27" s="62" t="s">
        <v>53</v>
      </c>
      <c r="L27" s="62">
        <v>14370.696781729617</v>
      </c>
    </row>
    <row r="28" spans="11:19" ht="15" thickBot="1" x14ac:dyDescent="0.35">
      <c r="K28" s="63" t="s">
        <v>54</v>
      </c>
      <c r="L28" s="63">
        <v>4</v>
      </c>
    </row>
    <row r="30" spans="11:19" ht="15" thickBot="1" x14ac:dyDescent="0.35">
      <c r="K30" t="s">
        <v>55</v>
      </c>
    </row>
    <row r="31" spans="11:19" x14ac:dyDescent="0.3">
      <c r="K31" s="64"/>
      <c r="L31" s="64" t="s">
        <v>59</v>
      </c>
      <c r="M31" s="64" t="s">
        <v>60</v>
      </c>
      <c r="N31" s="64" t="s">
        <v>61</v>
      </c>
      <c r="O31" s="64" t="s">
        <v>62</v>
      </c>
      <c r="P31" s="64" t="s">
        <v>63</v>
      </c>
    </row>
    <row r="32" spans="11:19" x14ac:dyDescent="0.3">
      <c r="K32" s="62" t="s">
        <v>56</v>
      </c>
      <c r="L32" s="62">
        <v>1</v>
      </c>
      <c r="M32" s="62">
        <v>9738324119.0227585</v>
      </c>
      <c r="N32" s="62">
        <v>9738324119.0227585</v>
      </c>
      <c r="O32" s="62">
        <v>47.155089454413421</v>
      </c>
      <c r="P32" s="62">
        <v>2.05550279604278E-2</v>
      </c>
    </row>
    <row r="33" spans="11:19" x14ac:dyDescent="0.3">
      <c r="K33" s="62" t="s">
        <v>57</v>
      </c>
      <c r="L33" s="62">
        <v>3</v>
      </c>
      <c r="M33" s="62">
        <v>619550777.97724199</v>
      </c>
      <c r="N33" s="62">
        <v>206516925.992414</v>
      </c>
      <c r="O33" s="62"/>
      <c r="P33" s="62"/>
    </row>
    <row r="34" spans="11:19" ht="15" thickBot="1" x14ac:dyDescent="0.35">
      <c r="K34" s="63" t="s">
        <v>29</v>
      </c>
      <c r="L34" s="63">
        <v>4</v>
      </c>
      <c r="M34" s="63">
        <v>10357874897</v>
      </c>
      <c r="N34" s="63"/>
      <c r="O34" s="63"/>
      <c r="P34" s="63"/>
    </row>
    <row r="35" spans="11:19" ht="15" thickBot="1" x14ac:dyDescent="0.35"/>
    <row r="36" spans="11:19" x14ac:dyDescent="0.3">
      <c r="K36" s="64"/>
      <c r="L36" s="64" t="s">
        <v>64</v>
      </c>
      <c r="M36" s="64" t="s">
        <v>53</v>
      </c>
      <c r="N36" s="64" t="s">
        <v>65</v>
      </c>
      <c r="O36" s="64" t="s">
        <v>66</v>
      </c>
      <c r="P36" s="64" t="s">
        <v>67</v>
      </c>
      <c r="Q36" s="64" t="s">
        <v>68</v>
      </c>
      <c r="R36" s="64" t="s">
        <v>69</v>
      </c>
      <c r="S36" s="64" t="s">
        <v>70</v>
      </c>
    </row>
    <row r="37" spans="11:19" x14ac:dyDescent="0.3">
      <c r="K37" s="62" t="s">
        <v>58</v>
      </c>
      <c r="L37" s="62">
        <v>0</v>
      </c>
      <c r="M37" s="62" t="e">
        <v>#N/A</v>
      </c>
      <c r="N37" s="62" t="e">
        <v>#N/A</v>
      </c>
      <c r="O37" s="62" t="e">
        <v>#N/A</v>
      </c>
      <c r="P37" s="62" t="e">
        <v>#N/A</v>
      </c>
      <c r="Q37" s="62" t="e">
        <v>#N/A</v>
      </c>
      <c r="R37" s="62" t="e">
        <v>#N/A</v>
      </c>
      <c r="S37" s="62" t="e">
        <v>#N/A</v>
      </c>
    </row>
    <row r="38" spans="11:19" ht="15" thickBot="1" x14ac:dyDescent="0.35">
      <c r="K38" s="63" t="s">
        <v>89</v>
      </c>
      <c r="L38" s="63">
        <v>24.444620341902937</v>
      </c>
      <c r="M38" s="63">
        <v>3.5597459938765681</v>
      </c>
      <c r="N38" s="63">
        <v>6.866956345748342</v>
      </c>
      <c r="O38" s="63">
        <v>6.3237900548681163E-3</v>
      </c>
      <c r="P38" s="63">
        <v>13.115919855941968</v>
      </c>
      <c r="Q38" s="63">
        <v>35.773320827863905</v>
      </c>
      <c r="R38" s="63">
        <v>13.115919855941968</v>
      </c>
      <c r="S38" s="63">
        <v>35.773320827863905</v>
      </c>
    </row>
    <row r="40" spans="11:19" x14ac:dyDescent="0.3">
      <c r="K40" t="s">
        <v>48</v>
      </c>
    </row>
    <row r="41" spans="11:19" ht="15" thickBot="1" x14ac:dyDescent="0.35"/>
    <row r="42" spans="11:19" x14ac:dyDescent="0.3">
      <c r="K42" s="65" t="s">
        <v>49</v>
      </c>
      <c r="L42" s="65"/>
    </row>
    <row r="43" spans="11:19" x14ac:dyDescent="0.3">
      <c r="K43" s="62" t="s">
        <v>50</v>
      </c>
      <c r="L43" s="62">
        <v>0.957302657036044</v>
      </c>
    </row>
    <row r="44" spans="11:19" x14ac:dyDescent="0.3">
      <c r="K44" s="62" t="s">
        <v>51</v>
      </c>
      <c r="L44" s="62">
        <v>0.91642837716826964</v>
      </c>
    </row>
    <row r="45" spans="11:19" x14ac:dyDescent="0.3">
      <c r="K45" s="62" t="s">
        <v>52</v>
      </c>
      <c r="L45" s="62">
        <v>0.58309504383493627</v>
      </c>
    </row>
    <row r="46" spans="11:19" x14ac:dyDescent="0.3">
      <c r="K46" s="62" t="s">
        <v>53</v>
      </c>
      <c r="L46" s="62">
        <v>20313.183054528192</v>
      </c>
    </row>
    <row r="47" spans="11:19" ht="15" thickBot="1" x14ac:dyDescent="0.35">
      <c r="K47" s="63" t="s">
        <v>54</v>
      </c>
      <c r="L47" s="63">
        <v>4</v>
      </c>
    </row>
    <row r="49" spans="11:19" ht="15" thickBot="1" x14ac:dyDescent="0.35">
      <c r="K49" t="s">
        <v>55</v>
      </c>
    </row>
    <row r="50" spans="11:19" x14ac:dyDescent="0.3">
      <c r="K50" s="64"/>
      <c r="L50" s="64" t="s">
        <v>59</v>
      </c>
      <c r="M50" s="64" t="s">
        <v>60</v>
      </c>
      <c r="N50" s="64" t="s">
        <v>61</v>
      </c>
      <c r="O50" s="64" t="s">
        <v>62</v>
      </c>
      <c r="P50" s="64" t="s">
        <v>63</v>
      </c>
    </row>
    <row r="51" spans="11:19" x14ac:dyDescent="0.3">
      <c r="K51" s="62" t="s">
        <v>56</v>
      </c>
      <c r="L51" s="62">
        <v>1</v>
      </c>
      <c r="M51" s="62">
        <v>13574283406.579687</v>
      </c>
      <c r="N51" s="62">
        <v>13574283406.579687</v>
      </c>
      <c r="O51" s="62">
        <v>32.897352454677502</v>
      </c>
      <c r="P51" s="62">
        <v>2.907824100861052E-2</v>
      </c>
    </row>
    <row r="52" spans="11:19" x14ac:dyDescent="0.3">
      <c r="K52" s="62" t="s">
        <v>57</v>
      </c>
      <c r="L52" s="62">
        <v>3</v>
      </c>
      <c r="M52" s="62">
        <v>1237876217.4203136</v>
      </c>
      <c r="N52" s="62">
        <v>412625405.80677122</v>
      </c>
      <c r="O52" s="62"/>
      <c r="P52" s="62"/>
    </row>
    <row r="53" spans="11:19" ht="15" thickBot="1" x14ac:dyDescent="0.35">
      <c r="K53" s="63" t="s">
        <v>29</v>
      </c>
      <c r="L53" s="63">
        <v>4</v>
      </c>
      <c r="M53" s="63">
        <v>14812159624</v>
      </c>
      <c r="N53" s="63"/>
      <c r="O53" s="63"/>
      <c r="P53" s="63"/>
    </row>
    <row r="54" spans="11:19" ht="15" thickBot="1" x14ac:dyDescent="0.35"/>
    <row r="55" spans="11:19" x14ac:dyDescent="0.3">
      <c r="K55" s="64"/>
      <c r="L55" s="64" t="s">
        <v>64</v>
      </c>
      <c r="M55" s="64" t="s">
        <v>53</v>
      </c>
      <c r="N55" s="64" t="s">
        <v>65</v>
      </c>
      <c r="O55" s="64" t="s">
        <v>66</v>
      </c>
      <c r="P55" s="64" t="s">
        <v>67</v>
      </c>
      <c r="Q55" s="64" t="s">
        <v>68</v>
      </c>
      <c r="R55" s="64" t="s">
        <v>69</v>
      </c>
      <c r="S55" s="64" t="s">
        <v>70</v>
      </c>
    </row>
    <row r="56" spans="11:19" x14ac:dyDescent="0.3">
      <c r="K56" s="62" t="s">
        <v>58</v>
      </c>
      <c r="L56" s="62">
        <v>0</v>
      </c>
      <c r="M56" s="62" t="e">
        <v>#N/A</v>
      </c>
      <c r="N56" s="62" t="e">
        <v>#N/A</v>
      </c>
      <c r="O56" s="62" t="e">
        <v>#N/A</v>
      </c>
      <c r="P56" s="62" t="e">
        <v>#N/A</v>
      </c>
      <c r="Q56" s="62" t="e">
        <v>#N/A</v>
      </c>
      <c r="R56" s="62" t="e">
        <v>#N/A</v>
      </c>
      <c r="S56" s="62" t="e">
        <v>#N/A</v>
      </c>
    </row>
    <row r="57" spans="11:19" ht="15" thickBot="1" x14ac:dyDescent="0.35">
      <c r="K57" s="63" t="s">
        <v>89</v>
      </c>
      <c r="L57" s="63">
        <v>28.860220180257269</v>
      </c>
      <c r="M57" s="63">
        <v>5.0317512852383137</v>
      </c>
      <c r="N57" s="63">
        <v>5.7356213660489761</v>
      </c>
      <c r="O57" s="63">
        <v>1.0522863625500398E-2</v>
      </c>
      <c r="P57" s="63">
        <v>12.846941893444043</v>
      </c>
      <c r="Q57" s="63">
        <v>44.87349846707049</v>
      </c>
      <c r="R57" s="63">
        <v>12.846941893444043</v>
      </c>
      <c r="S57" s="63">
        <v>44.87349846707049</v>
      </c>
    </row>
    <row r="59" spans="11:19" x14ac:dyDescent="0.3">
      <c r="K59" t="s">
        <v>48</v>
      </c>
    </row>
    <row r="60" spans="11:19" ht="15" thickBot="1" x14ac:dyDescent="0.35"/>
    <row r="61" spans="11:19" x14ac:dyDescent="0.3">
      <c r="K61" s="65" t="s">
        <v>49</v>
      </c>
      <c r="L61" s="65"/>
    </row>
    <row r="62" spans="11:19" x14ac:dyDescent="0.3">
      <c r="K62" s="62" t="s">
        <v>50</v>
      </c>
      <c r="L62" s="62">
        <v>0.95499765578587159</v>
      </c>
    </row>
    <row r="63" spans="11:19" x14ac:dyDescent="0.3">
      <c r="K63" s="62" t="s">
        <v>51</v>
      </c>
      <c r="L63" s="62">
        <v>0.91202052255651</v>
      </c>
    </row>
    <row r="64" spans="11:19" x14ac:dyDescent="0.3">
      <c r="K64" s="62" t="s">
        <v>52</v>
      </c>
      <c r="L64" s="62">
        <v>0.57868718922317663</v>
      </c>
    </row>
    <row r="65" spans="11:19" x14ac:dyDescent="0.3">
      <c r="K65" s="62" t="s">
        <v>53</v>
      </c>
      <c r="L65" s="62">
        <v>21418.828165022489</v>
      </c>
    </row>
    <row r="66" spans="11:19" ht="15" thickBot="1" x14ac:dyDescent="0.35">
      <c r="K66" s="63" t="s">
        <v>54</v>
      </c>
      <c r="L66" s="63">
        <v>4</v>
      </c>
    </row>
    <row r="68" spans="11:19" ht="15" thickBot="1" x14ac:dyDescent="0.35">
      <c r="K68" t="s">
        <v>55</v>
      </c>
    </row>
    <row r="69" spans="11:19" x14ac:dyDescent="0.3">
      <c r="K69" s="64"/>
      <c r="L69" s="64" t="s">
        <v>59</v>
      </c>
      <c r="M69" s="64" t="s">
        <v>60</v>
      </c>
      <c r="N69" s="64" t="s">
        <v>61</v>
      </c>
      <c r="O69" s="64" t="s">
        <v>62</v>
      </c>
      <c r="P69" s="64" t="s">
        <v>63</v>
      </c>
    </row>
    <row r="70" spans="11:19" x14ac:dyDescent="0.3">
      <c r="K70" s="62" t="s">
        <v>56</v>
      </c>
      <c r="L70" s="62">
        <v>1</v>
      </c>
      <c r="M70" s="62">
        <v>14267106429.111717</v>
      </c>
      <c r="N70" s="62">
        <v>14267106429.111717</v>
      </c>
      <c r="O70" s="62">
        <v>31.098861316003269</v>
      </c>
      <c r="P70" s="62">
        <v>3.0683250648555625E-2</v>
      </c>
    </row>
    <row r="71" spans="11:19" x14ac:dyDescent="0.3">
      <c r="K71" s="62" t="s">
        <v>57</v>
      </c>
      <c r="L71" s="62">
        <v>3</v>
      </c>
      <c r="M71" s="62">
        <v>1376298599.8882818</v>
      </c>
      <c r="N71" s="62">
        <v>458766199.96276063</v>
      </c>
      <c r="O71" s="62"/>
      <c r="P71" s="62"/>
    </row>
    <row r="72" spans="11:19" ht="15" thickBot="1" x14ac:dyDescent="0.35">
      <c r="K72" s="63" t="s">
        <v>29</v>
      </c>
      <c r="L72" s="63">
        <v>4</v>
      </c>
      <c r="M72" s="63">
        <v>15643405029</v>
      </c>
      <c r="N72" s="63"/>
      <c r="O72" s="63"/>
      <c r="P72" s="63"/>
    </row>
    <row r="73" spans="11:19" ht="15" thickBot="1" x14ac:dyDescent="0.35"/>
    <row r="74" spans="11:19" x14ac:dyDescent="0.3">
      <c r="K74" s="64"/>
      <c r="L74" s="64" t="s">
        <v>64</v>
      </c>
      <c r="M74" s="64" t="s">
        <v>53</v>
      </c>
      <c r="N74" s="64" t="s">
        <v>65</v>
      </c>
      <c r="O74" s="64" t="s">
        <v>66</v>
      </c>
      <c r="P74" s="64" t="s">
        <v>67</v>
      </c>
      <c r="Q74" s="64" t="s">
        <v>68</v>
      </c>
      <c r="R74" s="64" t="s">
        <v>69</v>
      </c>
      <c r="S74" s="64" t="s">
        <v>70</v>
      </c>
    </row>
    <row r="75" spans="11:19" x14ac:dyDescent="0.3">
      <c r="K75" s="62" t="s">
        <v>58</v>
      </c>
      <c r="L75" s="62">
        <v>0</v>
      </c>
      <c r="M75" s="62" t="e">
        <v>#N/A</v>
      </c>
      <c r="N75" s="62" t="e">
        <v>#N/A</v>
      </c>
      <c r="O75" s="62" t="e">
        <v>#N/A</v>
      </c>
      <c r="P75" s="62" t="e">
        <v>#N/A</v>
      </c>
      <c r="Q75" s="62" t="e">
        <v>#N/A</v>
      </c>
      <c r="R75" s="62" t="e">
        <v>#N/A</v>
      </c>
      <c r="S75" s="62" t="e">
        <v>#N/A</v>
      </c>
    </row>
    <row r="76" spans="11:19" ht="15" thickBot="1" x14ac:dyDescent="0.35">
      <c r="K76" s="63" t="s">
        <v>89</v>
      </c>
      <c r="L76" s="63">
        <v>29.58755883002992</v>
      </c>
      <c r="M76" s="63">
        <v>5.3056291502097013</v>
      </c>
      <c r="N76" s="63">
        <v>5.5766353041958263</v>
      </c>
      <c r="O76" s="63">
        <v>1.1382378375079398E-2</v>
      </c>
      <c r="P76" s="63">
        <v>12.70267894373951</v>
      </c>
      <c r="Q76" s="63">
        <v>46.472438716320326</v>
      </c>
      <c r="R76" s="63">
        <v>12.70267894373951</v>
      </c>
      <c r="S76" s="63">
        <v>46.472438716320326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0F9EB-6464-44EF-B081-A9B9C88032BF}">
  <dimension ref="B1:R19"/>
  <sheetViews>
    <sheetView workbookViewId="0">
      <selection activeCell="J21" sqref="J21"/>
    </sheetView>
  </sheetViews>
  <sheetFormatPr defaultRowHeight="14.4" x14ac:dyDescent="0.3"/>
  <cols>
    <col min="2" max="2" width="6.33203125" customWidth="1"/>
    <col min="3" max="3" width="8.109375" customWidth="1"/>
    <col min="4" max="4" width="9.109375" customWidth="1"/>
    <col min="5" max="5" width="7.5546875" customWidth="1"/>
    <col min="6" max="7" width="8" customWidth="1"/>
    <col min="8" max="8" width="8.109375" customWidth="1"/>
    <col min="10" max="10" width="17.44140625" bestFit="1" customWidth="1"/>
    <col min="11" max="11" width="12" bestFit="1" customWidth="1"/>
    <col min="12" max="12" width="13.44140625" bestFit="1" customWidth="1"/>
    <col min="13" max="13" width="12.6640625" bestFit="1" customWidth="1"/>
    <col min="14" max="14" width="12" bestFit="1" customWidth="1"/>
    <col min="15" max="15" width="12.6640625" bestFit="1" customWidth="1"/>
    <col min="16" max="16" width="12" bestFit="1" customWidth="1"/>
    <col min="17" max="17" width="12.6640625" bestFit="1" customWidth="1"/>
    <col min="18" max="18" width="12" bestFit="1" customWidth="1"/>
  </cols>
  <sheetData>
    <row r="1" spans="2:15" ht="15" thickBot="1" x14ac:dyDescent="0.35"/>
    <row r="2" spans="2:15" ht="15" thickTop="1" x14ac:dyDescent="0.3">
      <c r="B2" s="96" t="s">
        <v>2</v>
      </c>
      <c r="C2" s="97" t="s">
        <v>6</v>
      </c>
      <c r="D2" s="97" t="s">
        <v>11</v>
      </c>
      <c r="E2" s="97" t="s">
        <v>16</v>
      </c>
      <c r="F2" s="97" t="s">
        <v>21</v>
      </c>
      <c r="G2" s="97" t="s">
        <v>24</v>
      </c>
      <c r="H2" s="98" t="s">
        <v>27</v>
      </c>
      <c r="J2" t="s">
        <v>48</v>
      </c>
      <c r="K2" s="99" t="s">
        <v>90</v>
      </c>
    </row>
    <row r="3" spans="2:15" ht="15" thickBot="1" x14ac:dyDescent="0.35">
      <c r="B3" s="55">
        <v>2017</v>
      </c>
      <c r="C3" s="10">
        <v>9053</v>
      </c>
      <c r="D3" s="10">
        <v>41132</v>
      </c>
      <c r="E3" s="10">
        <v>45458</v>
      </c>
      <c r="F3" s="10">
        <v>44878</v>
      </c>
      <c r="G3" s="10">
        <v>43764</v>
      </c>
      <c r="H3" s="12">
        <v>49523</v>
      </c>
    </row>
    <row r="4" spans="2:15" x14ac:dyDescent="0.3">
      <c r="B4" s="93">
        <v>2018</v>
      </c>
      <c r="C4" s="25">
        <v>9129</v>
      </c>
      <c r="D4" s="25">
        <v>40924</v>
      </c>
      <c r="E4" s="25">
        <v>46342</v>
      </c>
      <c r="F4" s="25">
        <v>50545</v>
      </c>
      <c r="G4" s="25">
        <v>48642</v>
      </c>
      <c r="H4" s="76">
        <v>62085</v>
      </c>
      <c r="J4" s="65" t="s">
        <v>49</v>
      </c>
      <c r="K4" s="65"/>
    </row>
    <row r="5" spans="2:15" x14ac:dyDescent="0.3">
      <c r="B5" s="95">
        <v>2019</v>
      </c>
      <c r="C5" s="10">
        <v>10724</v>
      </c>
      <c r="D5" s="10">
        <v>44496</v>
      </c>
      <c r="E5" s="10">
        <v>52820</v>
      </c>
      <c r="F5" s="10">
        <v>51864</v>
      </c>
      <c r="G5" s="10">
        <v>50608</v>
      </c>
      <c r="H5" s="12">
        <v>68013</v>
      </c>
      <c r="J5" s="62" t="s">
        <v>50</v>
      </c>
      <c r="K5" s="62">
        <v>0.91092853541436747</v>
      </c>
    </row>
    <row r="6" spans="2:15" ht="15" thickBot="1" x14ac:dyDescent="0.35">
      <c r="B6" s="94">
        <v>2020</v>
      </c>
      <c r="C6" s="88">
        <v>23186</v>
      </c>
      <c r="D6" s="88">
        <v>70791</v>
      </c>
      <c r="E6" s="88">
        <v>88364</v>
      </c>
      <c r="F6" s="88">
        <v>91568</v>
      </c>
      <c r="G6" s="88">
        <v>85967</v>
      </c>
      <c r="H6" s="89">
        <v>105301</v>
      </c>
      <c r="J6" s="62" t="s">
        <v>51</v>
      </c>
      <c r="K6" s="62">
        <v>0.82979079663216448</v>
      </c>
    </row>
    <row r="7" spans="2:15" ht="15" thickTop="1" x14ac:dyDescent="0.3">
      <c r="J7" s="62" t="s">
        <v>52</v>
      </c>
      <c r="K7" s="62">
        <v>0.49645746329883106</v>
      </c>
    </row>
    <row r="8" spans="2:15" x14ac:dyDescent="0.3">
      <c r="J8" s="62" t="s">
        <v>53</v>
      </c>
      <c r="K8" s="62">
        <v>6812.0589919387849</v>
      </c>
    </row>
    <row r="9" spans="2:15" ht="15" thickBot="1" x14ac:dyDescent="0.35">
      <c r="J9" s="63" t="s">
        <v>54</v>
      </c>
      <c r="K9" s="63">
        <v>4</v>
      </c>
    </row>
    <row r="11" spans="2:15" ht="15" thickBot="1" x14ac:dyDescent="0.35">
      <c r="J11" t="s">
        <v>55</v>
      </c>
    </row>
    <row r="12" spans="2:15" x14ac:dyDescent="0.3">
      <c r="J12" s="64"/>
      <c r="K12" s="64" t="s">
        <v>59</v>
      </c>
      <c r="L12" s="64" t="s">
        <v>60</v>
      </c>
      <c r="M12" s="64" t="s">
        <v>61</v>
      </c>
      <c r="N12" s="64" t="s">
        <v>62</v>
      </c>
      <c r="O12" s="64" t="s">
        <v>63</v>
      </c>
    </row>
    <row r="13" spans="2:15" x14ac:dyDescent="0.3">
      <c r="J13" s="62" t="s">
        <v>56</v>
      </c>
      <c r="K13" s="62">
        <v>1</v>
      </c>
      <c r="L13" s="62">
        <v>678677778.87103784</v>
      </c>
      <c r="M13" s="62">
        <v>678677778.87103784</v>
      </c>
      <c r="N13" s="62">
        <v>14.625368902742366</v>
      </c>
      <c r="O13" s="62">
        <v>6.20757400028078E-2</v>
      </c>
    </row>
    <row r="14" spans="2:15" x14ac:dyDescent="0.3">
      <c r="J14" s="62" t="s">
        <v>57</v>
      </c>
      <c r="K14" s="62">
        <v>3</v>
      </c>
      <c r="L14" s="62">
        <v>139212443.12896216</v>
      </c>
      <c r="M14" s="62">
        <v>46404147.709654056</v>
      </c>
      <c r="N14" s="62"/>
      <c r="O14" s="62"/>
    </row>
    <row r="15" spans="2:15" ht="15" thickBot="1" x14ac:dyDescent="0.35">
      <c r="J15" s="63" t="s">
        <v>29</v>
      </c>
      <c r="K15" s="63">
        <v>4</v>
      </c>
      <c r="L15" s="63">
        <v>817890222</v>
      </c>
      <c r="M15" s="63"/>
      <c r="N15" s="63"/>
      <c r="O15" s="63"/>
    </row>
    <row r="16" spans="2:15" ht="15" thickBot="1" x14ac:dyDescent="0.35"/>
    <row r="17" spans="10:18" x14ac:dyDescent="0.3">
      <c r="J17" s="64"/>
      <c r="K17" s="64" t="s">
        <v>64</v>
      </c>
      <c r="L17" s="64" t="s">
        <v>53</v>
      </c>
      <c r="M17" s="64" t="s">
        <v>65</v>
      </c>
      <c r="N17" s="64" t="s">
        <v>66</v>
      </c>
      <c r="O17" s="64" t="s">
        <v>67</v>
      </c>
      <c r="P17" s="64" t="s">
        <v>68</v>
      </c>
      <c r="Q17" s="64" t="s">
        <v>69</v>
      </c>
      <c r="R17" s="64" t="s">
        <v>70</v>
      </c>
    </row>
    <row r="18" spans="10:18" x14ac:dyDescent="0.3">
      <c r="J18" s="62" t="s">
        <v>58</v>
      </c>
      <c r="K18" s="62">
        <v>0</v>
      </c>
      <c r="L18" s="62" t="e">
        <v>#N/A</v>
      </c>
      <c r="M18" s="62" t="e">
        <v>#N/A</v>
      </c>
      <c r="N18" s="62" t="e">
        <v>#N/A</v>
      </c>
      <c r="O18" s="62" t="e">
        <v>#N/A</v>
      </c>
      <c r="P18" s="62" t="e">
        <v>#N/A</v>
      </c>
      <c r="Q18" s="62" t="e">
        <v>#N/A</v>
      </c>
      <c r="R18" s="62" t="e">
        <v>#N/A</v>
      </c>
    </row>
    <row r="19" spans="10:18" ht="15" thickBot="1" x14ac:dyDescent="0.35">
      <c r="J19" s="63" t="s">
        <v>2</v>
      </c>
      <c r="K19" s="63">
        <v>6.4531684061493584</v>
      </c>
      <c r="L19" s="63">
        <v>1.687405981415911</v>
      </c>
      <c r="M19" s="63">
        <v>3.8243128667438238</v>
      </c>
      <c r="N19" s="63">
        <v>3.1481291930014331E-2</v>
      </c>
      <c r="O19" s="63">
        <v>1.083089475078661</v>
      </c>
      <c r="P19" s="63">
        <v>11.823247337220057</v>
      </c>
      <c r="Q19" s="63">
        <v>1.083089475078661</v>
      </c>
      <c r="R19" s="63">
        <v>11.823247337220057</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6F558-7D1B-4EC2-94AE-78814D5DE4C8}">
  <dimension ref="B2:C35"/>
  <sheetViews>
    <sheetView workbookViewId="0">
      <selection activeCell="C36" sqref="C36"/>
    </sheetView>
  </sheetViews>
  <sheetFormatPr defaultRowHeight="14.4" x14ac:dyDescent="0.3"/>
  <cols>
    <col min="2" max="2" width="34.33203125" customWidth="1"/>
    <col min="3" max="3" width="55.109375" customWidth="1"/>
  </cols>
  <sheetData>
    <row r="2" spans="2:3" x14ac:dyDescent="0.3">
      <c r="B2" t="s">
        <v>96</v>
      </c>
      <c r="C2" t="s">
        <v>98</v>
      </c>
    </row>
    <row r="3" spans="2:3" x14ac:dyDescent="0.3">
      <c r="B3" t="s">
        <v>97</v>
      </c>
      <c r="C3" t="s">
        <v>99</v>
      </c>
    </row>
    <row r="4" spans="2:3" x14ac:dyDescent="0.3">
      <c r="B4" t="s">
        <v>8</v>
      </c>
      <c r="C4" t="s">
        <v>100</v>
      </c>
    </row>
    <row r="5" spans="2:3" x14ac:dyDescent="0.3">
      <c r="B5" t="s">
        <v>101</v>
      </c>
      <c r="C5" t="s">
        <v>102</v>
      </c>
    </row>
    <row r="6" spans="2:3" x14ac:dyDescent="0.3">
      <c r="B6" t="s">
        <v>103</v>
      </c>
      <c r="C6" t="s">
        <v>127</v>
      </c>
    </row>
    <row r="7" spans="2:3" x14ac:dyDescent="0.3">
      <c r="B7" t="s">
        <v>104</v>
      </c>
      <c r="C7" t="s">
        <v>128</v>
      </c>
    </row>
    <row r="8" spans="2:3" x14ac:dyDescent="0.3">
      <c r="B8" t="s">
        <v>105</v>
      </c>
      <c r="C8" t="s">
        <v>129</v>
      </c>
    </row>
    <row r="9" spans="2:3" x14ac:dyDescent="0.3">
      <c r="B9" t="s">
        <v>106</v>
      </c>
      <c r="C9" t="s">
        <v>130</v>
      </c>
    </row>
    <row r="10" spans="2:3" x14ac:dyDescent="0.3">
      <c r="B10" t="s">
        <v>107</v>
      </c>
      <c r="C10" t="s">
        <v>131</v>
      </c>
    </row>
    <row r="11" spans="2:3" x14ac:dyDescent="0.3">
      <c r="B11" t="s">
        <v>108</v>
      </c>
      <c r="C11" t="s">
        <v>132</v>
      </c>
    </row>
    <row r="12" spans="2:3" x14ac:dyDescent="0.3">
      <c r="B12" t="s">
        <v>109</v>
      </c>
      <c r="C12" t="s">
        <v>134</v>
      </c>
    </row>
    <row r="13" spans="2:3" x14ac:dyDescent="0.3">
      <c r="B13" t="s">
        <v>17</v>
      </c>
      <c r="C13" t="s">
        <v>133</v>
      </c>
    </row>
    <row r="14" spans="2:3" x14ac:dyDescent="0.3">
      <c r="B14" t="s">
        <v>110</v>
      </c>
      <c r="C14" t="s">
        <v>135</v>
      </c>
    </row>
    <row r="15" spans="2:3" x14ac:dyDescent="0.3">
      <c r="B15" t="s">
        <v>111</v>
      </c>
      <c r="C15" t="s">
        <v>136</v>
      </c>
    </row>
    <row r="16" spans="2:3" x14ac:dyDescent="0.3">
      <c r="B16" t="s">
        <v>112</v>
      </c>
      <c r="C16" t="s">
        <v>137</v>
      </c>
    </row>
    <row r="17" spans="2:3" x14ac:dyDescent="0.3">
      <c r="B17" t="s">
        <v>113</v>
      </c>
      <c r="C17" t="s">
        <v>138</v>
      </c>
    </row>
    <row r="18" spans="2:3" x14ac:dyDescent="0.3">
      <c r="B18" t="s">
        <v>114</v>
      </c>
      <c r="C18" t="s">
        <v>139</v>
      </c>
    </row>
    <row r="19" spans="2:3" x14ac:dyDescent="0.3">
      <c r="B19" t="s">
        <v>115</v>
      </c>
      <c r="C19" t="s">
        <v>140</v>
      </c>
    </row>
    <row r="20" spans="2:3" x14ac:dyDescent="0.3">
      <c r="B20" t="s">
        <v>25</v>
      </c>
      <c r="C20" t="s">
        <v>141</v>
      </c>
    </row>
    <row r="21" spans="2:3" x14ac:dyDescent="0.3">
      <c r="B21" t="s">
        <v>18</v>
      </c>
      <c r="C21" t="s">
        <v>142</v>
      </c>
    </row>
    <row r="22" spans="2:3" x14ac:dyDescent="0.3">
      <c r="B22" t="s">
        <v>116</v>
      </c>
      <c r="C22" t="s">
        <v>143</v>
      </c>
    </row>
    <row r="23" spans="2:3" x14ac:dyDescent="0.3">
      <c r="B23" t="s">
        <v>117</v>
      </c>
      <c r="C23" t="s">
        <v>144</v>
      </c>
    </row>
    <row r="24" spans="2:3" x14ac:dyDescent="0.3">
      <c r="B24" t="s">
        <v>118</v>
      </c>
      <c r="C24" t="s">
        <v>145</v>
      </c>
    </row>
    <row r="25" spans="2:3" x14ac:dyDescent="0.3">
      <c r="B25" t="s">
        <v>12</v>
      </c>
      <c r="C25" t="s">
        <v>146</v>
      </c>
    </row>
    <row r="26" spans="2:3" x14ac:dyDescent="0.3">
      <c r="B26" t="s">
        <v>22</v>
      </c>
      <c r="C26" t="s">
        <v>147</v>
      </c>
    </row>
    <row r="27" spans="2:3" x14ac:dyDescent="0.3">
      <c r="B27" t="s">
        <v>7</v>
      </c>
      <c r="C27" t="s">
        <v>148</v>
      </c>
    </row>
    <row r="28" spans="2:3" x14ac:dyDescent="0.3">
      <c r="B28" t="s">
        <v>119</v>
      </c>
      <c r="C28" t="s">
        <v>149</v>
      </c>
    </row>
    <row r="29" spans="2:3" x14ac:dyDescent="0.3">
      <c r="B29" t="s">
        <v>120</v>
      </c>
      <c r="C29" t="s">
        <v>150</v>
      </c>
    </row>
    <row r="30" spans="2:3" x14ac:dyDescent="0.3">
      <c r="B30" t="s">
        <v>121</v>
      </c>
      <c r="C30" t="s">
        <v>151</v>
      </c>
    </row>
    <row r="31" spans="2:3" x14ac:dyDescent="0.3">
      <c r="B31" t="s">
        <v>122</v>
      </c>
      <c r="C31" t="s">
        <v>152</v>
      </c>
    </row>
    <row r="32" spans="2:3" x14ac:dyDescent="0.3">
      <c r="B32" t="s">
        <v>123</v>
      </c>
      <c r="C32" t="s">
        <v>153</v>
      </c>
    </row>
    <row r="33" spans="2:3" x14ac:dyDescent="0.3">
      <c r="B33" t="s">
        <v>124</v>
      </c>
      <c r="C33" t="s">
        <v>154</v>
      </c>
    </row>
    <row r="34" spans="2:3" x14ac:dyDescent="0.3">
      <c r="B34" t="s">
        <v>125</v>
      </c>
      <c r="C34" t="s">
        <v>155</v>
      </c>
    </row>
    <row r="35" spans="2:3" x14ac:dyDescent="0.3">
      <c r="B35" t="s">
        <v>126</v>
      </c>
      <c r="C35" t="s">
        <v>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No 1</vt:lpstr>
      <vt:lpstr>No 2</vt:lpstr>
      <vt:lpstr>No 3</vt:lpstr>
      <vt:lpstr>extra</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Microsoft</cp:lastModifiedBy>
  <dcterms:created xsi:type="dcterms:W3CDTF">2021-12-06T14:20:57Z</dcterms:created>
  <dcterms:modified xsi:type="dcterms:W3CDTF">2021-12-22T02:52:42Z</dcterms:modified>
</cp:coreProperties>
</file>