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Archivos-para-Juegos\"/>
    </mc:Choice>
  </mc:AlternateContent>
  <xr:revisionPtr revIDLastSave="0" documentId="13_ncr:1_{9BBED5ED-6BE9-4285-ADD0-4A1219F52C2C}" xr6:coauthVersionLast="47" xr6:coauthVersionMax="47" xr10:uidLastSave="{00000000-0000-0000-0000-000000000000}"/>
  <bookViews>
    <workbookView xWindow="-120" yWindow="-120" windowWidth="29040" windowHeight="15720" xr2:uid="{CA14C00B-2395-4242-B069-3294A1FC6C4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8" i="1" l="1"/>
  <c r="J98" i="1"/>
  <c r="F97" i="1"/>
  <c r="J97" i="1"/>
  <c r="F96" i="1"/>
  <c r="J96" i="1"/>
  <c r="F95" i="1"/>
  <c r="J95" i="1"/>
  <c r="F94" i="1"/>
  <c r="J94" i="1"/>
  <c r="F93" i="1"/>
  <c r="J93" i="1"/>
  <c r="F92" i="1"/>
  <c r="J92" i="1"/>
  <c r="F91" i="1"/>
  <c r="J91" i="1"/>
  <c r="F90" i="1"/>
  <c r="J90" i="1"/>
  <c r="F89" i="1"/>
  <c r="J89" i="1"/>
  <c r="F88" i="1"/>
  <c r="J88" i="1"/>
  <c r="F87" i="1"/>
  <c r="J87" i="1"/>
  <c r="F86" i="1"/>
  <c r="J86" i="1"/>
  <c r="F85" i="1"/>
  <c r="J85" i="1"/>
  <c r="F84" i="1"/>
  <c r="J84" i="1"/>
  <c r="F83" i="1"/>
  <c r="J83" i="1"/>
  <c r="F82" i="1"/>
  <c r="J82" i="1"/>
  <c r="F81" i="1"/>
  <c r="J81" i="1"/>
  <c r="F80" i="1"/>
  <c r="J80" i="1"/>
  <c r="F79" i="1"/>
  <c r="J79" i="1"/>
  <c r="F78" i="1"/>
  <c r="J78" i="1"/>
  <c r="F77" i="1"/>
  <c r="J77" i="1"/>
  <c r="F76" i="1"/>
  <c r="J76" i="1"/>
  <c r="F75" i="1"/>
  <c r="J75" i="1"/>
  <c r="F74" i="1"/>
  <c r="J74" i="1"/>
  <c r="F73" i="1"/>
  <c r="J73" i="1"/>
  <c r="F72" i="1"/>
  <c r="J72" i="1"/>
  <c r="F71" i="1"/>
  <c r="J71" i="1"/>
  <c r="F70" i="1"/>
  <c r="J70" i="1"/>
  <c r="F69" i="1"/>
  <c r="J69" i="1"/>
  <c r="F68" i="1"/>
  <c r="J68" i="1"/>
  <c r="F67" i="1"/>
  <c r="J67" i="1"/>
  <c r="F66" i="1"/>
  <c r="J66" i="1"/>
  <c r="F30" i="1"/>
  <c r="J30" i="1"/>
  <c r="F65" i="1"/>
  <c r="J65" i="1"/>
  <c r="F10" i="1"/>
  <c r="J10" i="1"/>
  <c r="F64" i="1"/>
  <c r="J64" i="1"/>
  <c r="F63" i="1"/>
  <c r="J63" i="1"/>
  <c r="F15" i="1"/>
  <c r="J15" i="1"/>
  <c r="F62" i="1"/>
  <c r="J62" i="1"/>
  <c r="F61" i="1"/>
  <c r="J61" i="1"/>
  <c r="F23" i="1"/>
  <c r="J23" i="1"/>
  <c r="F60" i="1"/>
  <c r="J60" i="1"/>
  <c r="F27" i="1"/>
  <c r="J27" i="1"/>
  <c r="F59" i="1"/>
  <c r="J59" i="1"/>
  <c r="F58" i="1"/>
  <c r="J58" i="1"/>
  <c r="F33" i="1"/>
  <c r="J33" i="1"/>
  <c r="F57" i="1"/>
  <c r="J57" i="1"/>
  <c r="F14" i="1"/>
  <c r="J14" i="1"/>
  <c r="F56" i="1"/>
  <c r="J56" i="1"/>
  <c r="F55" i="1"/>
  <c r="J55" i="1"/>
  <c r="F54" i="1"/>
  <c r="J54" i="1"/>
  <c r="F53" i="1"/>
  <c r="J53" i="1"/>
  <c r="F52" i="1"/>
  <c r="J52" i="1"/>
  <c r="F4" i="1"/>
  <c r="J4" i="1"/>
  <c r="F13" i="1"/>
  <c r="J13" i="1"/>
  <c r="F21" i="1"/>
  <c r="J21" i="1"/>
  <c r="F3" i="1"/>
  <c r="J3" i="1"/>
  <c r="F2" i="1"/>
  <c r="J2" i="1"/>
  <c r="F51" i="1"/>
  <c r="J51" i="1"/>
  <c r="F44" i="1"/>
  <c r="J44" i="1"/>
  <c r="F36" i="1"/>
  <c r="J36" i="1"/>
  <c r="F19" i="1"/>
  <c r="J19" i="1"/>
  <c r="F9" i="1"/>
  <c r="J9" i="1"/>
  <c r="F17" i="1"/>
  <c r="J17" i="1"/>
  <c r="F37" i="1"/>
  <c r="J37" i="1"/>
  <c r="F25" i="1"/>
  <c r="J25" i="1"/>
  <c r="F41" i="1"/>
  <c r="J41" i="1"/>
  <c r="F50" i="1"/>
  <c r="J50" i="1"/>
  <c r="F40" i="1"/>
  <c r="J40" i="1"/>
  <c r="F18" i="1"/>
  <c r="J18" i="1"/>
  <c r="F16" i="1"/>
  <c r="J16" i="1"/>
  <c r="F49" i="1"/>
  <c r="J49" i="1"/>
  <c r="F26" i="1"/>
  <c r="J26" i="1"/>
  <c r="F45" i="1"/>
  <c r="J45" i="1"/>
  <c r="F5" i="1"/>
  <c r="J5" i="1"/>
  <c r="F8" i="1"/>
  <c r="J8" i="1"/>
  <c r="F6" i="1"/>
  <c r="J6" i="1"/>
  <c r="F12" i="1"/>
  <c r="J12" i="1"/>
  <c r="F43" i="1"/>
  <c r="J43" i="1"/>
  <c r="F29" i="1"/>
  <c r="J29" i="1"/>
  <c r="F46" i="1"/>
  <c r="J46" i="1"/>
  <c r="F20" i="1"/>
  <c r="J20" i="1"/>
  <c r="F35" i="1"/>
  <c r="J35" i="1"/>
  <c r="F47" i="1"/>
  <c r="J47" i="1"/>
  <c r="F7" i="1"/>
  <c r="J7" i="1"/>
  <c r="F32" i="1"/>
  <c r="J32" i="1"/>
  <c r="F11" i="1"/>
  <c r="J11" i="1"/>
  <c r="F38" i="1"/>
  <c r="J38" i="1"/>
  <c r="F42" i="1"/>
  <c r="J42" i="1"/>
  <c r="J48" i="1"/>
  <c r="J34" i="1"/>
  <c r="J39" i="1"/>
  <c r="J24" i="1"/>
  <c r="J31" i="1"/>
  <c r="J28" i="1"/>
  <c r="J22" i="1"/>
  <c r="F39" i="1"/>
  <c r="F24" i="1"/>
  <c r="F31" i="1"/>
  <c r="F28" i="1"/>
  <c r="F22" i="1"/>
  <c r="F48" i="1"/>
  <c r="F34" i="1"/>
  <c r="D2" i="2"/>
  <c r="D1" i="2"/>
  <c r="M3" i="1" l="1"/>
  <c r="M2" i="1"/>
</calcChain>
</file>

<file path=xl/sharedStrings.xml><?xml version="1.0" encoding="utf-8"?>
<sst xmlns="http://schemas.openxmlformats.org/spreadsheetml/2006/main" count="307" uniqueCount="179">
  <si>
    <t>Jugador</t>
  </si>
  <si>
    <t>Posicion</t>
  </si>
  <si>
    <t>Fichaje</t>
  </si>
  <si>
    <t>Traspaso</t>
  </si>
  <si>
    <t xml:space="preserve">Venta </t>
  </si>
  <si>
    <t>Potencial</t>
  </si>
  <si>
    <t>Temporada</t>
  </si>
  <si>
    <t>Edad Inicial</t>
  </si>
  <si>
    <t>Edad Actual</t>
  </si>
  <si>
    <t>6 M</t>
  </si>
  <si>
    <t>8.75 M</t>
  </si>
  <si>
    <t>Ji-Min Lee</t>
  </si>
  <si>
    <t>DD</t>
  </si>
  <si>
    <t>Ganancia</t>
  </si>
  <si>
    <t>50-54</t>
  </si>
  <si>
    <t>J. TETTEH</t>
  </si>
  <si>
    <t>MC</t>
  </si>
  <si>
    <t>53-68</t>
  </si>
  <si>
    <t>PO</t>
  </si>
  <si>
    <t>MDD</t>
  </si>
  <si>
    <t>L. VAN  KLEEF</t>
  </si>
  <si>
    <t>56-76</t>
  </si>
  <si>
    <t>DC</t>
  </si>
  <si>
    <t>MDC</t>
  </si>
  <si>
    <t>F. Costa</t>
  </si>
  <si>
    <t>MOD</t>
  </si>
  <si>
    <t>64-84</t>
  </si>
  <si>
    <t>MOI</t>
  </si>
  <si>
    <t>Ryan HEATON</t>
  </si>
  <si>
    <t>David STEFANOVIC</t>
  </si>
  <si>
    <t>Souleymane AW</t>
  </si>
  <si>
    <t>MDI</t>
  </si>
  <si>
    <t>60-80</t>
  </si>
  <si>
    <t>57-67</t>
  </si>
  <si>
    <t>Alexander MERKEL</t>
  </si>
  <si>
    <t>63-81</t>
  </si>
  <si>
    <t>Lucas VEGA</t>
  </si>
  <si>
    <t>65-83</t>
  </si>
  <si>
    <t>P. NTUMBA</t>
  </si>
  <si>
    <t>MOC</t>
  </si>
  <si>
    <t>71-89</t>
  </si>
  <si>
    <t>N. Robson</t>
  </si>
  <si>
    <t>62-80</t>
  </si>
  <si>
    <t>O. Veron</t>
  </si>
  <si>
    <t>72-90</t>
  </si>
  <si>
    <t>DL</t>
  </si>
  <si>
    <t>F. Alfageme</t>
  </si>
  <si>
    <t>Y. Chajia</t>
  </si>
  <si>
    <t xml:space="preserve">Promedio </t>
  </si>
  <si>
    <t>P. Marcelo</t>
  </si>
  <si>
    <t>67-85</t>
  </si>
  <si>
    <t>J. Jedvaj</t>
  </si>
  <si>
    <t>64-82</t>
  </si>
  <si>
    <t>G. Galvan</t>
  </si>
  <si>
    <t>66-84</t>
  </si>
  <si>
    <t>D. Sanca</t>
  </si>
  <si>
    <t>M. Xavier</t>
  </si>
  <si>
    <t>W. Ferreira</t>
  </si>
  <si>
    <t>A. PIER</t>
  </si>
  <si>
    <t>69-87</t>
  </si>
  <si>
    <t>K. LOPY</t>
  </si>
  <si>
    <t>J. Diagne</t>
  </si>
  <si>
    <t>60-78</t>
  </si>
  <si>
    <t>E. Varela</t>
  </si>
  <si>
    <t>B. COLWILL</t>
  </si>
  <si>
    <t>Elias Elia</t>
  </si>
  <si>
    <t>68-84</t>
  </si>
  <si>
    <t>Z. Teibert</t>
  </si>
  <si>
    <t>73-91</t>
  </si>
  <si>
    <t>J. Cristaldo</t>
  </si>
  <si>
    <t>G. Overman</t>
  </si>
  <si>
    <t>M. GENEVIER</t>
  </si>
  <si>
    <t>F. CLEMENTE</t>
  </si>
  <si>
    <t>l. Raimondi</t>
  </si>
  <si>
    <t>67-84</t>
  </si>
  <si>
    <t>I. ZENELI</t>
  </si>
  <si>
    <t>A.GUILAVOGUI</t>
  </si>
  <si>
    <t>L. CARLOS</t>
  </si>
  <si>
    <t>69-86</t>
  </si>
  <si>
    <t>D. Powell</t>
  </si>
  <si>
    <t>74-91</t>
  </si>
  <si>
    <t>A. Riera</t>
  </si>
  <si>
    <t>77-94</t>
  </si>
  <si>
    <t>C. VALDEZ</t>
  </si>
  <si>
    <t>61-78</t>
  </si>
  <si>
    <t>P. SCALVINI</t>
  </si>
  <si>
    <t>63-80</t>
  </si>
  <si>
    <t>P. BRAGANCA</t>
  </si>
  <si>
    <t>68-85</t>
  </si>
  <si>
    <t>D. MENDEZ LAING</t>
  </si>
  <si>
    <t>65-82</t>
  </si>
  <si>
    <t>F. ELYOUNOUSI</t>
  </si>
  <si>
    <t>M. CIRIGLIANO</t>
  </si>
  <si>
    <t>R. MARTINEZ</t>
  </si>
  <si>
    <t>62-79</t>
  </si>
  <si>
    <t>I. MFULU</t>
  </si>
  <si>
    <t>E. SOLANO</t>
  </si>
  <si>
    <t>B. NIANGADOU</t>
  </si>
  <si>
    <t>J. SOUSA</t>
  </si>
  <si>
    <t>DI</t>
  </si>
  <si>
    <t>B. PEDRAO</t>
  </si>
  <si>
    <t>67-82</t>
  </si>
  <si>
    <t>B. LEADBITTER</t>
  </si>
  <si>
    <t>71-88</t>
  </si>
  <si>
    <t>G. HAVEKOTTE</t>
  </si>
  <si>
    <t>J. ROBLES</t>
  </si>
  <si>
    <t>V. HOLM</t>
  </si>
  <si>
    <t>K. NIELSEN</t>
  </si>
  <si>
    <t>67-81</t>
  </si>
  <si>
    <t>A. MARTISIAK</t>
  </si>
  <si>
    <t>70-87</t>
  </si>
  <si>
    <t>L. JONES</t>
  </si>
  <si>
    <t>69-83</t>
  </si>
  <si>
    <t>H. RAK</t>
  </si>
  <si>
    <t>75-92</t>
  </si>
  <si>
    <t>J. COGNAT</t>
  </si>
  <si>
    <t>72-86</t>
  </si>
  <si>
    <t>M. BERNAT</t>
  </si>
  <si>
    <t>D. POKORNY</t>
  </si>
  <si>
    <t>65-79</t>
  </si>
  <si>
    <t>I. TARASOV</t>
  </si>
  <si>
    <t>M. SOW</t>
  </si>
  <si>
    <t>64-76</t>
  </si>
  <si>
    <t>J. FISHER</t>
  </si>
  <si>
    <t>65-77</t>
  </si>
  <si>
    <t>S. MILINKOVIC</t>
  </si>
  <si>
    <t>79-91</t>
  </si>
  <si>
    <t>A. VINES</t>
  </si>
  <si>
    <t>75-80</t>
  </si>
  <si>
    <t>D. HORNICEK</t>
  </si>
  <si>
    <t>S. GOSS</t>
  </si>
  <si>
    <t>Chico KIM</t>
  </si>
  <si>
    <t>N. MIJUIS</t>
  </si>
  <si>
    <t>E. DYRESTAM</t>
  </si>
  <si>
    <t>A. RAICEVIC</t>
  </si>
  <si>
    <t>R. BETANCOURT</t>
  </si>
  <si>
    <t>66-78</t>
  </si>
  <si>
    <t>76-88</t>
  </si>
  <si>
    <t>F. ARTUR</t>
  </si>
  <si>
    <t>D. KOSIDIS</t>
  </si>
  <si>
    <t>70-82</t>
  </si>
  <si>
    <t>S. VEENFORP</t>
  </si>
  <si>
    <t>Rashad SANNA</t>
  </si>
  <si>
    <t>72-84</t>
  </si>
  <si>
    <t>S. MELEKE</t>
  </si>
  <si>
    <t>A. MCATEE</t>
  </si>
  <si>
    <t>C. BAMBAM</t>
  </si>
  <si>
    <t>71-83</t>
  </si>
  <si>
    <t>A. VALSVIK</t>
  </si>
  <si>
    <t>S. KOCH</t>
  </si>
  <si>
    <t>74-86</t>
  </si>
  <si>
    <t>F. NASCIMIENTO</t>
  </si>
  <si>
    <t>83-95</t>
  </si>
  <si>
    <t>S. UDOH</t>
  </si>
  <si>
    <t>81-93</t>
  </si>
  <si>
    <t>O. BADY</t>
  </si>
  <si>
    <t xml:space="preserve">C. COOPER </t>
  </si>
  <si>
    <t>78-90</t>
  </si>
  <si>
    <t>J. ALONSO</t>
  </si>
  <si>
    <t>LATERAL</t>
  </si>
  <si>
    <t>73-85</t>
  </si>
  <si>
    <t>B. HUGHES</t>
  </si>
  <si>
    <t>V. HORIN</t>
  </si>
  <si>
    <t>77-89</t>
  </si>
  <si>
    <t>67-79</t>
  </si>
  <si>
    <t>S. NASCIMENTO</t>
  </si>
  <si>
    <t>C. RAEBIIGER</t>
  </si>
  <si>
    <t>81-90</t>
  </si>
  <si>
    <t>80-90</t>
  </si>
  <si>
    <t>P. OZCAN</t>
  </si>
  <si>
    <t>82-92</t>
  </si>
  <si>
    <t>L. MACHOWSKI</t>
  </si>
  <si>
    <t>77-87</t>
  </si>
  <si>
    <t>E. KEILLOR-DUNN</t>
  </si>
  <si>
    <t>ESTRELLLA</t>
  </si>
  <si>
    <t>A. ADENIRAN</t>
  </si>
  <si>
    <t>86-96</t>
  </si>
  <si>
    <t>J. BLANCO</t>
  </si>
  <si>
    <t>K. OKUGAWA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</si>
</sst>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color theme="4"/>
      </font>
    </dxf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73BB2-56A0-489B-BBC2-683876BA176E}" name="Tabla1" displayName="Tabla1" ref="A1:K98" totalsRowShown="0">
  <autoFilter ref="A1:K98" xr:uid="{D2473BB2-56A0-489B-BBC2-683876BA176E}">
    <filterColumn colId="5">
      <filters>
        <filter val="0"/>
      </filters>
    </filterColumn>
  </autoFilter>
  <sortState xmlns:xlrd2="http://schemas.microsoft.com/office/spreadsheetml/2017/richdata2" ref="A2:J74">
    <sortCondition descending="1" ref="F1:F74"/>
  </sortState>
  <tableColumns count="11">
    <tableColumn id="1" xr3:uid="{EB05B970-905B-4B90-BE7F-D50DEDFD373A}" name="Jugador"/>
    <tableColumn id="2" xr3:uid="{3FE142E8-D13B-4C13-8491-F794676A2458}" name="Posicion"/>
    <tableColumn id="3" xr3:uid="{42ADCA4E-C23D-4324-8114-0A8959BF74A3}" name="Fichaje"/>
    <tableColumn id="4" xr3:uid="{E22E4ACE-3BE7-46E0-B6D0-D3B5B2982C76}" name="Traspaso"/>
    <tableColumn id="5" xr3:uid="{072B36ED-6EDD-45B4-BEF6-E1ED492BEDD9}" name="Venta "/>
    <tableColumn id="9" xr3:uid="{1E53A4D4-83F7-4471-A052-BB64D921843B}" name="Ganancia" dataDxfId="10">
      <calculatedColumnFormula>IF(Tabla1[[#This Row],[Venta ]]&lt;&gt;0,Tabla1[[#This Row],[Venta ]]-(Tabla1[[#This Row],[Fichaje]]+Tabla1[[#This Row],[Traspaso]]),0)</calculatedColumnFormula>
    </tableColumn>
    <tableColumn id="6" xr3:uid="{EDF39255-2A12-40DF-AA56-E20AC4BED928}" name="Potencial" dataDxfId="9"/>
    <tableColumn id="8" xr3:uid="{A1D83944-0DB7-43A2-B28B-D246D99B9DD9}" name="Edad Inicial" dataDxfId="8"/>
    <tableColumn id="10" xr3:uid="{67E5579C-4A09-459B-AE40-9E271EDB8281}" name="Temporada" dataDxfId="7"/>
    <tableColumn id="7" xr3:uid="{DAC3E197-0346-4FED-B477-ACEB6B617F61}" name="Edad Actual" dataDxfId="6">
      <calculatedColumnFormula>Tabla1[[#This Row],[Edad Inicial]]+M$1-Tabla1[[#This Row],[Temporada]]</calculatedColumnFormula>
    </tableColumn>
    <tableColumn id="11" xr3:uid="{EB7E505D-7CCF-402C-8F8B-96543DA481FB}" name="ESTRELLL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647B-584A-43AB-9CEA-79AF175CED49}">
  <dimension ref="A1:M98"/>
  <sheetViews>
    <sheetView tabSelected="1" zoomScale="130" zoomScaleNormal="130" workbookViewId="0">
      <selection activeCell="F74" sqref="F74"/>
    </sheetView>
  </sheetViews>
  <sheetFormatPr baseColWidth="10" defaultRowHeight="13.8" x14ac:dyDescent="0.25"/>
  <cols>
    <col min="1" max="1" width="18.75" bestFit="1" customWidth="1"/>
    <col min="7" max="7" width="11.37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s="1" t="s">
        <v>5</v>
      </c>
      <c r="H1" t="s">
        <v>7</v>
      </c>
      <c r="I1" t="s">
        <v>6</v>
      </c>
      <c r="J1" t="s">
        <v>8</v>
      </c>
      <c r="K1" t="s">
        <v>174</v>
      </c>
      <c r="L1" t="s">
        <v>6</v>
      </c>
      <c r="M1">
        <v>12</v>
      </c>
    </row>
    <row r="2" spans="1:13" hidden="1" x14ac:dyDescent="0.25">
      <c r="A2" t="s">
        <v>77</v>
      </c>
      <c r="B2" t="s">
        <v>25</v>
      </c>
      <c r="C2">
        <v>2017500</v>
      </c>
      <c r="D2">
        <v>1342500</v>
      </c>
      <c r="E2">
        <v>10350000</v>
      </c>
      <c r="F2">
        <f>IF(Tabla1[[#This Row],[Venta ]]&lt;&gt;0,Tabla1[[#This Row],[Venta ]]-(Tabla1[[#This Row],[Fichaje]]+Tabla1[[#This Row],[Traspaso]]),0)</f>
        <v>6990000</v>
      </c>
      <c r="G2" s="1" t="s">
        <v>78</v>
      </c>
      <c r="H2" s="1">
        <v>16</v>
      </c>
      <c r="I2" s="1">
        <v>6</v>
      </c>
      <c r="J2" s="1">
        <f>Tabla1[[#This Row],[Edad Inicial]]+M$1-Tabla1[[#This Row],[Temporada]]</f>
        <v>22</v>
      </c>
      <c r="K2" s="1">
        <v>0</v>
      </c>
      <c r="L2" t="s">
        <v>48</v>
      </c>
      <c r="M2">
        <f>AVERAGE(Tabla1[Edad Actual])</f>
        <v>22.876288659793815</v>
      </c>
    </row>
    <row r="3" spans="1:13" hidden="1" x14ac:dyDescent="0.25">
      <c r="A3" t="s">
        <v>79</v>
      </c>
      <c r="B3" t="s">
        <v>16</v>
      </c>
      <c r="C3">
        <v>2632500</v>
      </c>
      <c r="D3">
        <v>1755000</v>
      </c>
      <c r="E3">
        <v>11250000</v>
      </c>
      <c r="F3">
        <f>IF(Tabla1[[#This Row],[Venta ]]&lt;&gt;0,Tabla1[[#This Row],[Venta ]]-(Tabla1[[#This Row],[Fichaje]]+Tabla1[[#This Row],[Traspaso]]),0)</f>
        <v>6862500</v>
      </c>
      <c r="G3" s="1" t="s">
        <v>80</v>
      </c>
      <c r="H3" s="1">
        <v>16</v>
      </c>
      <c r="I3" s="1">
        <v>6</v>
      </c>
      <c r="J3" s="1">
        <f>Tabla1[[#This Row],[Edad Inicial]]+M$1-Tabla1[[#This Row],[Temporada]]</f>
        <v>22</v>
      </c>
      <c r="K3" s="1">
        <v>0</v>
      </c>
      <c r="L3" t="s">
        <v>13</v>
      </c>
      <c r="M3">
        <f>SUM(Tabla1[Ganancia])</f>
        <v>301094000</v>
      </c>
    </row>
    <row r="4" spans="1:13" hidden="1" x14ac:dyDescent="0.25">
      <c r="A4" t="s">
        <v>104</v>
      </c>
      <c r="B4" t="s">
        <v>23</v>
      </c>
      <c r="C4">
        <v>2475000</v>
      </c>
      <c r="D4">
        <v>1650000</v>
      </c>
      <c r="E4">
        <v>10800000</v>
      </c>
      <c r="F4">
        <f>IF(Tabla1[[#This Row],[Venta ]]&lt;&gt;0,Tabla1[[#This Row],[Venta ]]-(Tabla1[[#This Row],[Fichaje]]+Tabla1[[#This Row],[Traspaso]]),0)</f>
        <v>6675000</v>
      </c>
      <c r="G4" s="1" t="s">
        <v>80</v>
      </c>
      <c r="H4" s="1">
        <v>16</v>
      </c>
      <c r="I4" s="1">
        <v>6</v>
      </c>
      <c r="J4" s="1">
        <f>Tabla1[[#This Row],[Edad Inicial]]+M$1-Tabla1[[#This Row],[Temporada]]</f>
        <v>22</v>
      </c>
      <c r="K4" s="1">
        <v>0</v>
      </c>
    </row>
    <row r="5" spans="1:13" hidden="1" x14ac:dyDescent="0.25">
      <c r="A5" t="s">
        <v>56</v>
      </c>
      <c r="B5" t="s">
        <v>45</v>
      </c>
      <c r="C5">
        <v>2055000</v>
      </c>
      <c r="D5">
        <v>1372500</v>
      </c>
      <c r="E5">
        <v>9600000</v>
      </c>
      <c r="F5">
        <f>IF(Tabla1[[#This Row],[Venta ]]&lt;&gt;0,Tabla1[[#This Row],[Venta ]]-(Tabla1[[#This Row],[Fichaje]]+Tabla1[[#This Row],[Traspaso]]),0)</f>
        <v>6172500</v>
      </c>
      <c r="G5" s="1" t="s">
        <v>44</v>
      </c>
      <c r="H5" s="1">
        <v>16</v>
      </c>
      <c r="I5" s="1">
        <v>3</v>
      </c>
      <c r="J5" s="1">
        <f>Tabla1[[#This Row],[Edad Inicial]]+M$1-Tabla1[[#This Row],[Temporada]]</f>
        <v>25</v>
      </c>
      <c r="K5" s="1">
        <v>0</v>
      </c>
    </row>
    <row r="6" spans="1:13" hidden="1" x14ac:dyDescent="0.25">
      <c r="A6" t="s">
        <v>76</v>
      </c>
      <c r="B6" t="s">
        <v>16</v>
      </c>
      <c r="C6">
        <v>1102500</v>
      </c>
      <c r="D6">
        <v>735000</v>
      </c>
      <c r="E6">
        <v>7800000</v>
      </c>
      <c r="F6">
        <f>IF(Tabla1[[#This Row],[Venta ]]&lt;&gt;0,Tabla1[[#This Row],[Venta ]]-(Tabla1[[#This Row],[Fichaje]]+Tabla1[[#This Row],[Traspaso]]),0)</f>
        <v>5962500</v>
      </c>
      <c r="G6" s="1" t="s">
        <v>50</v>
      </c>
      <c r="H6" s="1">
        <v>21</v>
      </c>
      <c r="I6" s="1">
        <v>3</v>
      </c>
      <c r="J6" s="1">
        <f>Tabla1[[#This Row],[Edad Inicial]]+M$1-Tabla1[[#This Row],[Temporada]]</f>
        <v>30</v>
      </c>
      <c r="K6" s="1">
        <v>1</v>
      </c>
    </row>
    <row r="7" spans="1:13" hidden="1" x14ac:dyDescent="0.25">
      <c r="A7" t="s">
        <v>43</v>
      </c>
      <c r="B7" t="s">
        <v>27</v>
      </c>
      <c r="C7">
        <v>2017500</v>
      </c>
      <c r="D7">
        <v>1342500</v>
      </c>
      <c r="E7">
        <v>8850000</v>
      </c>
      <c r="F7">
        <f>IF(Tabla1[[#This Row],[Venta ]]&lt;&gt;0,Tabla1[[#This Row],[Venta ]]-(Tabla1[[#This Row],[Fichaje]]+Tabla1[[#This Row],[Traspaso]]),0)</f>
        <v>5490000</v>
      </c>
      <c r="G7" s="1" t="s">
        <v>44</v>
      </c>
      <c r="H7" s="1">
        <v>16</v>
      </c>
      <c r="I7" s="1">
        <v>2</v>
      </c>
      <c r="J7" s="1">
        <f>Tabla1[[#This Row],[Edad Inicial]]+M$1-Tabla1[[#This Row],[Temporada]]</f>
        <v>26</v>
      </c>
      <c r="K7" s="1">
        <v>1</v>
      </c>
    </row>
    <row r="8" spans="1:13" hidden="1" x14ac:dyDescent="0.25">
      <c r="A8" t="s">
        <v>55</v>
      </c>
      <c r="B8" t="s">
        <v>18</v>
      </c>
      <c r="C8">
        <v>1597500</v>
      </c>
      <c r="D8">
        <v>1065000</v>
      </c>
      <c r="E8">
        <v>7800000</v>
      </c>
      <c r="F8">
        <f>IF(Tabla1[[#This Row],[Venta ]]&lt;&gt;0,Tabla1[[#This Row],[Venta ]]-(Tabla1[[#This Row],[Fichaje]]+Tabla1[[#This Row],[Traspaso]]),0)</f>
        <v>5137500</v>
      </c>
      <c r="G8" s="1" t="s">
        <v>50</v>
      </c>
      <c r="H8" s="1">
        <v>16</v>
      </c>
      <c r="I8" s="1">
        <v>3</v>
      </c>
      <c r="J8" s="1">
        <f>Tabla1[[#This Row],[Edad Inicial]]+M$1-Tabla1[[#This Row],[Temporada]]</f>
        <v>25</v>
      </c>
      <c r="K8" s="1">
        <v>0</v>
      </c>
    </row>
    <row r="9" spans="1:13" hidden="1" x14ac:dyDescent="0.25">
      <c r="A9" t="s">
        <v>69</v>
      </c>
      <c r="B9" t="s">
        <v>19</v>
      </c>
      <c r="C9">
        <v>1485000</v>
      </c>
      <c r="D9">
        <v>990000</v>
      </c>
      <c r="E9">
        <v>7140000</v>
      </c>
      <c r="F9">
        <f>IF(Tabla1[[#This Row],[Venta ]]&lt;&gt;0,Tabla1[[#This Row],[Venta ]]-(Tabla1[[#This Row],[Fichaje]]+Tabla1[[#This Row],[Traspaso]]),0)</f>
        <v>4665000</v>
      </c>
      <c r="G9" s="1" t="s">
        <v>40</v>
      </c>
      <c r="H9" s="1">
        <v>19</v>
      </c>
      <c r="I9" s="1">
        <v>5</v>
      </c>
      <c r="J9" s="1">
        <f>Tabla1[[#This Row],[Edad Inicial]]+M$1-Tabla1[[#This Row],[Temporada]]</f>
        <v>26</v>
      </c>
      <c r="K9" s="1">
        <v>0</v>
      </c>
    </row>
    <row r="10" spans="1:13" hidden="1" x14ac:dyDescent="0.25">
      <c r="A10" t="s">
        <v>117</v>
      </c>
      <c r="B10" t="s">
        <v>23</v>
      </c>
      <c r="C10">
        <v>1245000</v>
      </c>
      <c r="D10">
        <v>832500</v>
      </c>
      <c r="E10">
        <v>6615000</v>
      </c>
      <c r="F10">
        <f>IF(Tabla1[[#This Row],[Venta ]]&lt;&gt;0,Tabla1[[#This Row],[Venta ]]-(Tabla1[[#This Row],[Fichaje]]+Tabla1[[#This Row],[Traspaso]]),0)</f>
        <v>4537500</v>
      </c>
      <c r="G10" s="1" t="s">
        <v>108</v>
      </c>
      <c r="H10" s="1">
        <v>16</v>
      </c>
      <c r="I10" s="1">
        <v>7</v>
      </c>
      <c r="J10" s="1">
        <f>Tabla1[[#This Row],[Edad Inicial]]+M$1-Tabla1[[#This Row],[Temporada]]</f>
        <v>21</v>
      </c>
      <c r="K10" s="1">
        <v>0</v>
      </c>
    </row>
    <row r="11" spans="1:13" hidden="1" x14ac:dyDescent="0.25">
      <c r="A11" t="s">
        <v>38</v>
      </c>
      <c r="B11" t="s">
        <v>39</v>
      </c>
      <c r="C11">
        <v>1365000</v>
      </c>
      <c r="D11">
        <v>907500</v>
      </c>
      <c r="E11">
        <v>6390000</v>
      </c>
      <c r="F11">
        <f>IF(Tabla1[[#This Row],[Venta ]]&lt;&gt;0,Tabla1[[#This Row],[Venta ]]-(Tabla1[[#This Row],[Fichaje]]+Tabla1[[#This Row],[Traspaso]]),0)</f>
        <v>4117500</v>
      </c>
      <c r="G11" s="1" t="s">
        <v>40</v>
      </c>
      <c r="H11" s="1">
        <v>20</v>
      </c>
      <c r="I11" s="1">
        <v>2</v>
      </c>
      <c r="J11" s="1">
        <f>Tabla1[[#This Row],[Edad Inicial]]+M$1-Tabla1[[#This Row],[Temporada]]</f>
        <v>30</v>
      </c>
      <c r="K11" s="1">
        <v>0</v>
      </c>
    </row>
    <row r="12" spans="1:13" hidden="1" x14ac:dyDescent="0.25">
      <c r="A12" t="s">
        <v>53</v>
      </c>
      <c r="B12" t="s">
        <v>45</v>
      </c>
      <c r="C12">
        <v>1080000</v>
      </c>
      <c r="D12">
        <v>720000</v>
      </c>
      <c r="E12">
        <v>5730000</v>
      </c>
      <c r="F12">
        <f>IF(Tabla1[[#This Row],[Venta ]]&lt;&gt;0,Tabla1[[#This Row],[Venta ]]-(Tabla1[[#This Row],[Fichaje]]+Tabla1[[#This Row],[Traspaso]]),0)</f>
        <v>3930000</v>
      </c>
      <c r="G12" s="1" t="s">
        <v>54</v>
      </c>
      <c r="H12" s="1">
        <v>20</v>
      </c>
      <c r="I12" s="1">
        <v>3</v>
      </c>
      <c r="J12" s="1">
        <f>Tabla1[[#This Row],[Edad Inicial]]+M$1-Tabla1[[#This Row],[Temporada]]</f>
        <v>29</v>
      </c>
      <c r="K12" s="1">
        <v>0</v>
      </c>
    </row>
    <row r="13" spans="1:13" hidden="1" x14ac:dyDescent="0.25">
      <c r="A13" t="s">
        <v>81</v>
      </c>
      <c r="B13" t="s">
        <v>22</v>
      </c>
      <c r="C13">
        <v>1665000</v>
      </c>
      <c r="D13">
        <v>1110000</v>
      </c>
      <c r="E13">
        <v>6555000</v>
      </c>
      <c r="F13">
        <f>IF(Tabla1[[#This Row],[Venta ]]&lt;&gt;0,Tabla1[[#This Row],[Venta ]]-(Tabla1[[#This Row],[Fichaje]]+Tabla1[[#This Row],[Traspaso]]),0)</f>
        <v>3780000</v>
      </c>
      <c r="G13" s="1" t="s">
        <v>78</v>
      </c>
      <c r="H13" s="1">
        <v>16</v>
      </c>
      <c r="I13" s="1">
        <v>6</v>
      </c>
      <c r="J13" s="1">
        <f>Tabla1[[#This Row],[Edad Inicial]]+M$1-Tabla1[[#This Row],[Temporada]]</f>
        <v>22</v>
      </c>
      <c r="K13" s="1">
        <v>0</v>
      </c>
    </row>
    <row r="14" spans="1:13" hidden="1" x14ac:dyDescent="0.25">
      <c r="A14" t="s">
        <v>92</v>
      </c>
      <c r="B14" t="s">
        <v>31</v>
      </c>
      <c r="C14">
        <v>712500</v>
      </c>
      <c r="D14">
        <v>472500</v>
      </c>
      <c r="E14">
        <v>4867500</v>
      </c>
      <c r="F14">
        <f>IF(Tabla1[[#This Row],[Venta ]]&lt;&gt;0,Tabla1[[#This Row],[Venta ]]-(Tabla1[[#This Row],[Fichaje]]+Tabla1[[#This Row],[Traspaso]]),0)</f>
        <v>3682500</v>
      </c>
      <c r="G14" s="1" t="s">
        <v>86</v>
      </c>
      <c r="H14" s="1">
        <v>19</v>
      </c>
      <c r="I14" s="1">
        <v>6</v>
      </c>
      <c r="J14" s="1">
        <f>Tabla1[[#This Row],[Edad Inicial]]+M$1-Tabla1[[#This Row],[Temporada]]</f>
        <v>25</v>
      </c>
      <c r="K14" s="1">
        <v>0</v>
      </c>
    </row>
    <row r="15" spans="1:13" hidden="1" x14ac:dyDescent="0.25">
      <c r="A15" t="s">
        <v>111</v>
      </c>
      <c r="B15" t="s">
        <v>31</v>
      </c>
      <c r="C15">
        <v>1620000</v>
      </c>
      <c r="D15">
        <v>1080000</v>
      </c>
      <c r="E15">
        <v>6262500</v>
      </c>
      <c r="F15">
        <f>IF(Tabla1[[#This Row],[Venta ]]&lt;&gt;0,Tabla1[[#This Row],[Venta ]]-(Tabla1[[#This Row],[Fichaje]]+Tabla1[[#This Row],[Traspaso]]),0)</f>
        <v>3562500</v>
      </c>
      <c r="G15" s="1" t="s">
        <v>112</v>
      </c>
      <c r="H15" s="1">
        <v>17</v>
      </c>
      <c r="I15" s="1">
        <v>7</v>
      </c>
      <c r="J15" s="1">
        <f>Tabla1[[#This Row],[Edad Inicial]]+M$1-Tabla1[[#This Row],[Temporada]]</f>
        <v>22</v>
      </c>
      <c r="K15" s="1">
        <v>0</v>
      </c>
    </row>
    <row r="16" spans="1:13" hidden="1" x14ac:dyDescent="0.25">
      <c r="A16" t="s">
        <v>60</v>
      </c>
      <c r="B16" t="s">
        <v>31</v>
      </c>
      <c r="C16">
        <v>795000</v>
      </c>
      <c r="D16">
        <v>532500</v>
      </c>
      <c r="E16">
        <v>4852500</v>
      </c>
      <c r="F16">
        <f>IF(Tabla1[[#This Row],[Venta ]]&lt;&gt;0,Tabla1[[#This Row],[Venta ]]-(Tabla1[[#This Row],[Fichaje]]+Tabla1[[#This Row],[Traspaso]]),0)</f>
        <v>3525000</v>
      </c>
      <c r="G16" s="1" t="s">
        <v>37</v>
      </c>
      <c r="H16" s="1">
        <v>17</v>
      </c>
      <c r="I16" s="1">
        <v>4</v>
      </c>
      <c r="J16" s="1">
        <f>Tabla1[[#This Row],[Edad Inicial]]+M$1-Tabla1[[#This Row],[Temporada]]</f>
        <v>25</v>
      </c>
      <c r="K16" s="1">
        <v>0</v>
      </c>
    </row>
    <row r="17" spans="1:11" hidden="1" x14ac:dyDescent="0.25">
      <c r="A17" t="s">
        <v>67</v>
      </c>
      <c r="B17" t="s">
        <v>39</v>
      </c>
      <c r="C17">
        <v>1972500</v>
      </c>
      <c r="D17">
        <v>1312500</v>
      </c>
      <c r="E17">
        <v>6750000</v>
      </c>
      <c r="F17">
        <f>IF(Tabla1[[#This Row],[Venta ]]&lt;&gt;0,Tabla1[[#This Row],[Venta ]]-(Tabla1[[#This Row],[Fichaje]]+Tabla1[[#This Row],[Traspaso]]),0)</f>
        <v>3465000</v>
      </c>
      <c r="G17" s="1" t="s">
        <v>68</v>
      </c>
      <c r="H17" s="1">
        <v>16</v>
      </c>
      <c r="I17" s="1">
        <v>5</v>
      </c>
      <c r="J17" s="1">
        <f>Tabla1[[#This Row],[Edad Inicial]]+M$1-Tabla1[[#This Row],[Temporada]]</f>
        <v>23</v>
      </c>
      <c r="K17" s="1">
        <v>0</v>
      </c>
    </row>
    <row r="18" spans="1:11" hidden="1" x14ac:dyDescent="0.25">
      <c r="A18" t="s">
        <v>61</v>
      </c>
      <c r="B18" t="s">
        <v>18</v>
      </c>
      <c r="C18">
        <v>840000</v>
      </c>
      <c r="D18">
        <v>562500</v>
      </c>
      <c r="E18">
        <v>4635000</v>
      </c>
      <c r="F18">
        <f>IF(Tabla1[[#This Row],[Venta ]]&lt;&gt;0,Tabla1[[#This Row],[Venta ]]-(Tabla1[[#This Row],[Fichaje]]+Tabla1[[#This Row],[Traspaso]]),0)</f>
        <v>3232500</v>
      </c>
      <c r="G18" s="1" t="s">
        <v>62</v>
      </c>
      <c r="H18" s="1">
        <v>16</v>
      </c>
      <c r="I18" s="1">
        <v>4</v>
      </c>
      <c r="J18" s="1">
        <f>Tabla1[[#This Row],[Edad Inicial]]+M$1-Tabla1[[#This Row],[Temporada]]</f>
        <v>24</v>
      </c>
      <c r="K18" s="1">
        <v>0</v>
      </c>
    </row>
    <row r="19" spans="1:11" hidden="1" x14ac:dyDescent="0.25">
      <c r="A19" t="s">
        <v>70</v>
      </c>
      <c r="B19" t="s">
        <v>19</v>
      </c>
      <c r="C19">
        <v>1597500</v>
      </c>
      <c r="D19">
        <v>1065000</v>
      </c>
      <c r="E19">
        <v>5842500</v>
      </c>
      <c r="F19">
        <f>IF(Tabla1[[#This Row],[Venta ]]&lt;&gt;0,Tabla1[[#This Row],[Venta ]]-(Tabla1[[#This Row],[Fichaje]]+Tabla1[[#This Row],[Traspaso]]),0)</f>
        <v>3180000</v>
      </c>
      <c r="G19" s="1" t="s">
        <v>54</v>
      </c>
      <c r="H19" s="1">
        <v>16</v>
      </c>
      <c r="I19" s="1">
        <v>5</v>
      </c>
      <c r="J19" s="1">
        <f>Tabla1[[#This Row],[Edad Inicial]]+M$1-Tabla1[[#This Row],[Temporada]]</f>
        <v>23</v>
      </c>
      <c r="K19" s="1">
        <v>0</v>
      </c>
    </row>
    <row r="20" spans="1:11" hidden="1" x14ac:dyDescent="0.25">
      <c r="A20" t="s">
        <v>71</v>
      </c>
      <c r="B20" t="s">
        <v>25</v>
      </c>
      <c r="C20">
        <v>915000</v>
      </c>
      <c r="D20">
        <v>607500</v>
      </c>
      <c r="E20">
        <v>4695000</v>
      </c>
      <c r="F20">
        <f>IF(Tabla1[[#This Row],[Venta ]]&lt;&gt;0,Tabla1[[#This Row],[Venta ]]-(Tabla1[[#This Row],[Fichaje]]+Tabla1[[#This Row],[Traspaso]]),0)</f>
        <v>3172500</v>
      </c>
      <c r="G20" s="1" t="s">
        <v>42</v>
      </c>
      <c r="H20" s="1">
        <v>19</v>
      </c>
      <c r="I20" s="1">
        <v>3</v>
      </c>
      <c r="J20" s="1">
        <f>Tabla1[[#This Row],[Edad Inicial]]+M$1-Tabla1[[#This Row],[Temporada]]</f>
        <v>28</v>
      </c>
      <c r="K20" s="1">
        <v>1</v>
      </c>
    </row>
    <row r="21" spans="1:11" hidden="1" x14ac:dyDescent="0.25">
      <c r="A21" t="s">
        <v>105</v>
      </c>
      <c r="B21" t="s">
        <v>16</v>
      </c>
      <c r="C21">
        <v>1665000</v>
      </c>
      <c r="D21">
        <v>1110000</v>
      </c>
      <c r="E21">
        <v>5895000</v>
      </c>
      <c r="F21">
        <f>IF(Tabla1[[#This Row],[Venta ]]&lt;&gt;0,Tabla1[[#This Row],[Venta ]]-(Tabla1[[#This Row],[Fichaje]]+Tabla1[[#This Row],[Traspaso]]),0)</f>
        <v>3120000</v>
      </c>
      <c r="G21" s="1" t="s">
        <v>74</v>
      </c>
      <c r="H21" s="1">
        <v>16</v>
      </c>
      <c r="I21" s="1">
        <v>6</v>
      </c>
      <c r="J21" s="1">
        <f>Tabla1[[#This Row],[Edad Inicial]]+M$1-Tabla1[[#This Row],[Temporada]]</f>
        <v>22</v>
      </c>
      <c r="K21" s="1">
        <v>0</v>
      </c>
    </row>
    <row r="22" spans="1:11" hidden="1" x14ac:dyDescent="0.25">
      <c r="A22" t="s">
        <v>30</v>
      </c>
      <c r="B22" t="s">
        <v>31</v>
      </c>
      <c r="C22">
        <v>283500</v>
      </c>
      <c r="D22">
        <v>126000</v>
      </c>
      <c r="E22">
        <v>3450000</v>
      </c>
      <c r="F22">
        <f>IF(Tabla1[[#This Row],[Venta ]]&lt;&gt;0,Tabla1[[#This Row],[Venta ]]-(Tabla1[[#This Row],[Fichaje]]+Tabla1[[#This Row],[Traspaso]]),0)</f>
        <v>3040500</v>
      </c>
      <c r="G22" s="1" t="s">
        <v>33</v>
      </c>
      <c r="H22" s="1">
        <v>23</v>
      </c>
      <c r="I22" s="1">
        <v>1</v>
      </c>
      <c r="J22" s="1">
        <f>Tabla1[[#This Row],[Edad Inicial]]+M$1-Tabla1[[#This Row],[Temporada]]</f>
        <v>34</v>
      </c>
      <c r="K22" s="1">
        <v>1</v>
      </c>
    </row>
    <row r="23" spans="1:11" hidden="1" x14ac:dyDescent="0.25">
      <c r="A23" t="s">
        <v>102</v>
      </c>
      <c r="B23" t="s">
        <v>39</v>
      </c>
      <c r="C23">
        <v>1665000</v>
      </c>
      <c r="D23">
        <v>1110000</v>
      </c>
      <c r="E23">
        <v>5812500</v>
      </c>
      <c r="F23">
        <f>IF(Tabla1[[#This Row],[Venta ]]&lt;&gt;0,Tabla1[[#This Row],[Venta ]]-(Tabla1[[#This Row],[Fichaje]]+Tabla1[[#This Row],[Traspaso]]),0)</f>
        <v>3037500</v>
      </c>
      <c r="G23" s="1" t="s">
        <v>103</v>
      </c>
      <c r="H23" s="1">
        <v>16</v>
      </c>
      <c r="I23" s="1">
        <v>7</v>
      </c>
      <c r="J23" s="1">
        <f>Tabla1[[#This Row],[Edad Inicial]]+M$1-Tabla1[[#This Row],[Temporada]]</f>
        <v>21</v>
      </c>
      <c r="K23" s="1">
        <v>0</v>
      </c>
    </row>
    <row r="24" spans="1:11" hidden="1" x14ac:dyDescent="0.25">
      <c r="A24" t="s">
        <v>24</v>
      </c>
      <c r="B24" t="s">
        <v>25</v>
      </c>
      <c r="C24">
        <v>982500</v>
      </c>
      <c r="D24">
        <v>652500</v>
      </c>
      <c r="E24">
        <v>4650000</v>
      </c>
      <c r="F24">
        <f>IF(Tabla1[[#This Row],[Venta ]]&lt;&gt;0,Tabla1[[#This Row],[Venta ]]-(Tabla1[[#This Row],[Fichaje]]+Tabla1[[#This Row],[Traspaso]]),0)</f>
        <v>3015000</v>
      </c>
      <c r="G24" s="1" t="s">
        <v>26</v>
      </c>
      <c r="H24" s="1">
        <v>17</v>
      </c>
      <c r="I24" s="1">
        <v>1</v>
      </c>
      <c r="J24" s="1">
        <f>Tabla1[[#This Row],[Edad Inicial]]+M$1-Tabla1[[#This Row],[Temporada]]</f>
        <v>28</v>
      </c>
      <c r="K24" s="1">
        <v>0</v>
      </c>
    </row>
    <row r="25" spans="1:11" hidden="1" x14ac:dyDescent="0.25">
      <c r="A25" t="s">
        <v>64</v>
      </c>
      <c r="B25" t="s">
        <v>16</v>
      </c>
      <c r="C25">
        <v>1057500</v>
      </c>
      <c r="D25">
        <v>705000</v>
      </c>
      <c r="E25">
        <v>4605000</v>
      </c>
      <c r="F25">
        <f>IF(Tabla1[[#This Row],[Venta ]]&lt;&gt;0,Tabla1[[#This Row],[Venta ]]-(Tabla1[[#This Row],[Fichaje]]+Tabla1[[#This Row],[Traspaso]]),0)</f>
        <v>2842500</v>
      </c>
      <c r="G25" s="1" t="s">
        <v>42</v>
      </c>
      <c r="H25" s="1">
        <v>16</v>
      </c>
      <c r="I25" s="1">
        <v>4</v>
      </c>
      <c r="J25" s="1">
        <f>Tabla1[[#This Row],[Edad Inicial]]+M$1-Tabla1[[#This Row],[Temporada]]</f>
        <v>24</v>
      </c>
      <c r="K25" s="1">
        <v>0</v>
      </c>
    </row>
    <row r="26" spans="1:11" hidden="1" x14ac:dyDescent="0.25">
      <c r="A26" t="s">
        <v>58</v>
      </c>
      <c r="B26" t="s">
        <v>27</v>
      </c>
      <c r="C26">
        <v>787500</v>
      </c>
      <c r="D26">
        <v>525000</v>
      </c>
      <c r="E26">
        <v>3997500</v>
      </c>
      <c r="F26">
        <f>IF(Tabla1[[#This Row],[Venta ]]&lt;&gt;0,Tabla1[[#This Row],[Venta ]]-(Tabla1[[#This Row],[Fichaje]]+Tabla1[[#This Row],[Traspaso]]),0)</f>
        <v>2685000</v>
      </c>
      <c r="G26" s="1" t="s">
        <v>52</v>
      </c>
      <c r="H26" s="1">
        <v>16</v>
      </c>
      <c r="I26" s="1">
        <v>4</v>
      </c>
      <c r="J26" s="1">
        <f>Tabla1[[#This Row],[Edad Inicial]]+M$1-Tabla1[[#This Row],[Temporada]]</f>
        <v>24</v>
      </c>
      <c r="K26" s="1">
        <v>0</v>
      </c>
    </row>
    <row r="27" spans="1:11" hidden="1" x14ac:dyDescent="0.25">
      <c r="A27" t="s">
        <v>98</v>
      </c>
      <c r="B27" t="s">
        <v>99</v>
      </c>
      <c r="C27">
        <v>900000</v>
      </c>
      <c r="D27">
        <v>600000</v>
      </c>
      <c r="E27">
        <v>4110000</v>
      </c>
      <c r="F27">
        <f>IF(Tabla1[[#This Row],[Venta ]]&lt;&gt;0,Tabla1[[#This Row],[Venta ]]-(Tabla1[[#This Row],[Fichaje]]+Tabla1[[#This Row],[Traspaso]]),0)</f>
        <v>2610000</v>
      </c>
      <c r="G27" s="1" t="s">
        <v>94</v>
      </c>
      <c r="H27" s="1">
        <v>20</v>
      </c>
      <c r="I27" s="1">
        <v>7</v>
      </c>
      <c r="J27" s="1">
        <f>Tabla1[[#This Row],[Edad Inicial]]+M$1-Tabla1[[#This Row],[Temporada]]</f>
        <v>25</v>
      </c>
      <c r="K27" s="1">
        <v>0</v>
      </c>
    </row>
    <row r="28" spans="1:11" hidden="1" x14ac:dyDescent="0.25">
      <c r="A28" t="s">
        <v>29</v>
      </c>
      <c r="B28" t="s">
        <v>27</v>
      </c>
      <c r="C28">
        <v>139500</v>
      </c>
      <c r="D28">
        <v>93000</v>
      </c>
      <c r="E28">
        <v>2400000</v>
      </c>
      <c r="F28">
        <f>IF(Tabla1[[#This Row],[Venta ]]&lt;&gt;0,Tabla1[[#This Row],[Venta ]]-(Tabla1[[#This Row],[Fichaje]]+Tabla1[[#This Row],[Traspaso]]),0)</f>
        <v>2167500</v>
      </c>
      <c r="G28" s="1" t="s">
        <v>32</v>
      </c>
      <c r="H28" s="1">
        <v>21</v>
      </c>
      <c r="I28" s="1">
        <v>1</v>
      </c>
      <c r="J28" s="1">
        <f>Tabla1[[#This Row],[Edad Inicial]]+M$1-Tabla1[[#This Row],[Temporada]]</f>
        <v>32</v>
      </c>
      <c r="K28" s="1">
        <v>1</v>
      </c>
    </row>
    <row r="29" spans="1:11" hidden="1" x14ac:dyDescent="0.25">
      <c r="A29" t="s">
        <v>49</v>
      </c>
      <c r="B29" t="s">
        <v>22</v>
      </c>
      <c r="C29">
        <v>1417500</v>
      </c>
      <c r="D29">
        <v>945000</v>
      </c>
      <c r="E29">
        <v>4485000</v>
      </c>
      <c r="F29">
        <f>IF(Tabla1[[#This Row],[Venta ]]&lt;&gt;0,Tabla1[[#This Row],[Venta ]]-(Tabla1[[#This Row],[Fichaje]]+Tabla1[[#This Row],[Traspaso]]),0)</f>
        <v>2122500</v>
      </c>
      <c r="G29" s="1" t="s">
        <v>50</v>
      </c>
      <c r="H29" s="1">
        <v>20</v>
      </c>
      <c r="I29" s="1">
        <v>3</v>
      </c>
      <c r="J29" s="1">
        <f>Tabla1[[#This Row],[Edad Inicial]]+M$1-Tabla1[[#This Row],[Temporada]]</f>
        <v>29</v>
      </c>
      <c r="K29" s="1">
        <v>0</v>
      </c>
    </row>
    <row r="30" spans="1:11" hidden="1" x14ac:dyDescent="0.25">
      <c r="A30" t="s">
        <v>120</v>
      </c>
      <c r="B30" t="s">
        <v>18</v>
      </c>
      <c r="C30">
        <v>1567500</v>
      </c>
      <c r="D30">
        <v>1042500</v>
      </c>
      <c r="E30">
        <v>4702500</v>
      </c>
      <c r="F30">
        <f>IF(Tabla1[[#This Row],[Venta ]]&lt;&gt;0,Tabla1[[#This Row],[Venta ]]-(Tabla1[[#This Row],[Fichaje]]+Tabla1[[#This Row],[Traspaso]]),0)</f>
        <v>2092500</v>
      </c>
      <c r="G30" s="1" t="s">
        <v>112</v>
      </c>
      <c r="H30" s="1">
        <v>16</v>
      </c>
      <c r="I30" s="1">
        <v>7</v>
      </c>
      <c r="J30" s="1">
        <f>Tabla1[[#This Row],[Edad Inicial]]+M$1-Tabla1[[#This Row],[Temporada]]</f>
        <v>21</v>
      </c>
      <c r="K30" s="1">
        <v>0</v>
      </c>
    </row>
    <row r="31" spans="1:11" hidden="1" x14ac:dyDescent="0.25">
      <c r="A31" t="s">
        <v>28</v>
      </c>
      <c r="B31" t="s">
        <v>23</v>
      </c>
      <c r="C31">
        <v>810000</v>
      </c>
      <c r="D31">
        <v>540000</v>
      </c>
      <c r="E31">
        <v>3435000</v>
      </c>
      <c r="F31">
        <f>IF(Tabla1[[#This Row],[Venta ]]&lt;&gt;0,Tabla1[[#This Row],[Venta ]]-(Tabla1[[#This Row],[Fichaje]]+Tabla1[[#This Row],[Traspaso]]),0)</f>
        <v>2085000</v>
      </c>
      <c r="G31" s="1" t="s">
        <v>32</v>
      </c>
      <c r="H31" s="1">
        <v>16</v>
      </c>
      <c r="I31" s="1">
        <v>1</v>
      </c>
      <c r="J31" s="1">
        <f>Tabla1[[#This Row],[Edad Inicial]]+M$1-Tabla1[[#This Row],[Temporada]]</f>
        <v>27</v>
      </c>
      <c r="K31" s="1">
        <v>0</v>
      </c>
    </row>
    <row r="32" spans="1:11" hidden="1" x14ac:dyDescent="0.25">
      <c r="A32" t="s">
        <v>41</v>
      </c>
      <c r="B32" t="s">
        <v>31</v>
      </c>
      <c r="C32">
        <v>1012500</v>
      </c>
      <c r="D32">
        <v>675000</v>
      </c>
      <c r="E32">
        <v>3742500</v>
      </c>
      <c r="F32">
        <f>IF(Tabla1[[#This Row],[Venta ]]&lt;&gt;0,Tabla1[[#This Row],[Venta ]]-(Tabla1[[#This Row],[Fichaje]]+Tabla1[[#This Row],[Traspaso]]),0)</f>
        <v>2055000</v>
      </c>
      <c r="G32" s="1" t="s">
        <v>42</v>
      </c>
      <c r="H32" s="1">
        <v>16</v>
      </c>
      <c r="I32" s="1">
        <v>2</v>
      </c>
      <c r="J32" s="1">
        <f>Tabla1[[#This Row],[Edad Inicial]]+M$1-Tabla1[[#This Row],[Temporada]]</f>
        <v>26</v>
      </c>
      <c r="K32" s="1">
        <v>0</v>
      </c>
    </row>
    <row r="33" spans="1:11" hidden="1" x14ac:dyDescent="0.25">
      <c r="A33" t="s">
        <v>95</v>
      </c>
      <c r="B33" t="s">
        <v>27</v>
      </c>
      <c r="C33">
        <v>1635000</v>
      </c>
      <c r="D33">
        <v>1087500</v>
      </c>
      <c r="E33">
        <v>4710000</v>
      </c>
      <c r="F33">
        <f>IF(Tabla1[[#This Row],[Venta ]]&lt;&gt;0,Tabla1[[#This Row],[Venta ]]-(Tabla1[[#This Row],[Fichaje]]+Tabla1[[#This Row],[Traspaso]]),0)</f>
        <v>1987500</v>
      </c>
      <c r="G33" s="1" t="s">
        <v>88</v>
      </c>
      <c r="H33" s="1">
        <v>16</v>
      </c>
      <c r="I33" s="1">
        <v>6</v>
      </c>
      <c r="J33" s="1">
        <f>Tabla1[[#This Row],[Edad Inicial]]+M$1-Tabla1[[#This Row],[Temporada]]</f>
        <v>22</v>
      </c>
      <c r="K33" s="1">
        <v>0</v>
      </c>
    </row>
    <row r="34" spans="1:11" hidden="1" x14ac:dyDescent="0.25">
      <c r="A34" t="s">
        <v>15</v>
      </c>
      <c r="B34" t="s">
        <v>16</v>
      </c>
      <c r="C34">
        <v>162000</v>
      </c>
      <c r="D34">
        <v>108000</v>
      </c>
      <c r="E34">
        <v>2190000</v>
      </c>
      <c r="F34">
        <f>IF(Tabla1[[#This Row],[Venta ]]&lt;&gt;0,Tabla1[[#This Row],[Venta ]]-(Tabla1[[#This Row],[Fichaje]]+Tabla1[[#This Row],[Traspaso]]),0)</f>
        <v>1920000</v>
      </c>
      <c r="G34" s="1" t="s">
        <v>17</v>
      </c>
      <c r="H34" s="1">
        <v>22</v>
      </c>
      <c r="I34" s="1">
        <v>1</v>
      </c>
      <c r="J34" s="1">
        <f>Tabla1[[#This Row],[Edad Inicial]]+M$1-Tabla1[[#This Row],[Temporada]]</f>
        <v>33</v>
      </c>
      <c r="K34" s="1">
        <v>0</v>
      </c>
    </row>
    <row r="35" spans="1:11" hidden="1" x14ac:dyDescent="0.25">
      <c r="A35" t="s">
        <v>47</v>
      </c>
      <c r="B35" t="s">
        <v>16</v>
      </c>
      <c r="C35">
        <v>1035000</v>
      </c>
      <c r="D35">
        <v>690000</v>
      </c>
      <c r="E35">
        <v>3450000</v>
      </c>
      <c r="F35">
        <f>IF(Tabla1[[#This Row],[Venta ]]&lt;&gt;0,Tabla1[[#This Row],[Venta ]]-(Tabla1[[#This Row],[Fichaje]]+Tabla1[[#This Row],[Traspaso]]),0)</f>
        <v>1725000</v>
      </c>
      <c r="G35" s="1" t="s">
        <v>37</v>
      </c>
      <c r="H35" s="1">
        <v>16</v>
      </c>
      <c r="I35" s="1">
        <v>3</v>
      </c>
      <c r="J35" s="1">
        <f>Tabla1[[#This Row],[Edad Inicial]]+M$1-Tabla1[[#This Row],[Temporada]]</f>
        <v>25</v>
      </c>
      <c r="K35" s="1">
        <v>0</v>
      </c>
    </row>
    <row r="36" spans="1:11" hidden="1" x14ac:dyDescent="0.25">
      <c r="A36" t="s">
        <v>73</v>
      </c>
      <c r="B36" t="s">
        <v>31</v>
      </c>
      <c r="C36">
        <v>1080000</v>
      </c>
      <c r="D36">
        <v>720000</v>
      </c>
      <c r="E36">
        <v>3330000</v>
      </c>
      <c r="F36">
        <f>IF(Tabla1[[#This Row],[Venta ]]&lt;&gt;0,Tabla1[[#This Row],[Venta ]]-(Tabla1[[#This Row],[Fichaje]]+Tabla1[[#This Row],[Traspaso]]),0)</f>
        <v>1530000</v>
      </c>
      <c r="G36" s="1" t="s">
        <v>74</v>
      </c>
      <c r="H36" s="1">
        <v>20</v>
      </c>
      <c r="I36" s="1">
        <v>5</v>
      </c>
      <c r="J36" s="1">
        <f>Tabla1[[#This Row],[Edad Inicial]]+M$1-Tabla1[[#This Row],[Temporada]]</f>
        <v>27</v>
      </c>
      <c r="K36" s="1">
        <v>0</v>
      </c>
    </row>
    <row r="37" spans="1:11" hidden="1" x14ac:dyDescent="0.25">
      <c r="A37" t="s">
        <v>65</v>
      </c>
      <c r="B37" t="s">
        <v>31</v>
      </c>
      <c r="C37">
        <v>1327500</v>
      </c>
      <c r="D37">
        <v>885000</v>
      </c>
      <c r="E37">
        <v>3660000</v>
      </c>
      <c r="F37">
        <f>IF(Tabla1[[#This Row],[Venta ]]&lt;&gt;0,Tabla1[[#This Row],[Venta ]]-(Tabla1[[#This Row],[Fichaje]]+Tabla1[[#This Row],[Traspaso]]),0)</f>
        <v>1447500</v>
      </c>
      <c r="G37" s="1" t="s">
        <v>66</v>
      </c>
      <c r="H37" s="1">
        <v>16</v>
      </c>
      <c r="I37" s="1">
        <v>5</v>
      </c>
      <c r="J37" s="1">
        <f>Tabla1[[#This Row],[Edad Inicial]]+M$1-Tabla1[[#This Row],[Temporada]]</f>
        <v>23</v>
      </c>
      <c r="K37" s="1">
        <v>0</v>
      </c>
    </row>
    <row r="38" spans="1:11" hidden="1" x14ac:dyDescent="0.25">
      <c r="A38" t="s">
        <v>36</v>
      </c>
      <c r="B38" t="s">
        <v>18</v>
      </c>
      <c r="C38">
        <v>795000</v>
      </c>
      <c r="D38">
        <v>532500</v>
      </c>
      <c r="E38">
        <v>2557500</v>
      </c>
      <c r="F38">
        <f>IF(Tabla1[[#This Row],[Venta ]]&lt;&gt;0,Tabla1[[#This Row],[Venta ]]-(Tabla1[[#This Row],[Fichaje]]+Tabla1[[#This Row],[Traspaso]]),0)</f>
        <v>1230000</v>
      </c>
      <c r="G38" s="1" t="s">
        <v>37</v>
      </c>
      <c r="H38" s="1">
        <v>17</v>
      </c>
      <c r="I38" s="1">
        <v>2</v>
      </c>
      <c r="J38" s="1">
        <f>Tabla1[[#This Row],[Edad Inicial]]+M$1-Tabla1[[#This Row],[Temporada]]</f>
        <v>27</v>
      </c>
      <c r="K38" s="1">
        <v>1</v>
      </c>
    </row>
    <row r="39" spans="1:11" hidden="1" x14ac:dyDescent="0.25">
      <c r="A39" t="s">
        <v>20</v>
      </c>
      <c r="B39" t="s">
        <v>19</v>
      </c>
      <c r="C39">
        <v>291000</v>
      </c>
      <c r="D39">
        <v>195000</v>
      </c>
      <c r="E39">
        <v>1650000</v>
      </c>
      <c r="F39">
        <f>IF(Tabla1[[#This Row],[Venta ]]&lt;&gt;0,Tabla1[[#This Row],[Venta ]]-(Tabla1[[#This Row],[Fichaje]]+Tabla1[[#This Row],[Traspaso]]),0)</f>
        <v>1164000</v>
      </c>
      <c r="G39" s="1" t="s">
        <v>21</v>
      </c>
      <c r="H39" s="1">
        <v>20</v>
      </c>
      <c r="I39" s="1">
        <v>1</v>
      </c>
      <c r="J39" s="1">
        <f>Tabla1[[#This Row],[Edad Inicial]]+M$1-Tabla1[[#This Row],[Temporada]]</f>
        <v>31</v>
      </c>
      <c r="K39" s="1">
        <v>0</v>
      </c>
    </row>
    <row r="40" spans="1:11" hidden="1" x14ac:dyDescent="0.25">
      <c r="A40" t="s">
        <v>106</v>
      </c>
      <c r="B40" t="s">
        <v>45</v>
      </c>
      <c r="C40">
        <v>825000</v>
      </c>
      <c r="D40">
        <v>547500</v>
      </c>
      <c r="E40">
        <v>2475000</v>
      </c>
      <c r="F40">
        <f>IF(Tabla1[[#This Row],[Venta ]]&lt;&gt;0,Tabla1[[#This Row],[Venta ]]-(Tabla1[[#This Row],[Fichaje]]+Tabla1[[#This Row],[Traspaso]]),0)</f>
        <v>1102500</v>
      </c>
      <c r="G40" s="1" t="s">
        <v>62</v>
      </c>
      <c r="H40" s="1">
        <v>16</v>
      </c>
      <c r="I40" s="1">
        <v>4</v>
      </c>
      <c r="J40" s="1">
        <f>Tabla1[[#This Row],[Edad Inicial]]+M$1-Tabla1[[#This Row],[Temporada]]</f>
        <v>24</v>
      </c>
      <c r="K40" s="1">
        <v>0</v>
      </c>
    </row>
    <row r="41" spans="1:11" hidden="1" x14ac:dyDescent="0.25">
      <c r="A41" t="s">
        <v>63</v>
      </c>
      <c r="B41" t="s">
        <v>27</v>
      </c>
      <c r="C41">
        <v>787500</v>
      </c>
      <c r="D41">
        <v>525000</v>
      </c>
      <c r="E41">
        <v>2362500</v>
      </c>
      <c r="F41">
        <f>IF(Tabla1[[#This Row],[Venta ]]&lt;&gt;0,Tabla1[[#This Row],[Venta ]]-(Tabla1[[#This Row],[Fichaje]]+Tabla1[[#This Row],[Traspaso]]),0)</f>
        <v>1050000</v>
      </c>
      <c r="G41" s="1" t="s">
        <v>42</v>
      </c>
      <c r="H41" s="1">
        <v>16</v>
      </c>
      <c r="I41" s="1">
        <v>4</v>
      </c>
      <c r="J41" s="1">
        <f>Tabla1[[#This Row],[Edad Inicial]]+M$1-Tabla1[[#This Row],[Temporada]]</f>
        <v>24</v>
      </c>
      <c r="K41" s="1">
        <v>0</v>
      </c>
    </row>
    <row r="42" spans="1:11" hidden="1" x14ac:dyDescent="0.25">
      <c r="A42" t="s">
        <v>34</v>
      </c>
      <c r="B42" t="s">
        <v>22</v>
      </c>
      <c r="C42">
        <v>742500</v>
      </c>
      <c r="D42">
        <v>495000</v>
      </c>
      <c r="E42">
        <v>2272500</v>
      </c>
      <c r="F42">
        <f>IF(Tabla1[[#This Row],[Venta ]]&lt;&gt;0,Tabla1[[#This Row],[Venta ]]-(Tabla1[[#This Row],[Fichaje]]+Tabla1[[#This Row],[Traspaso]]),0)</f>
        <v>1035000</v>
      </c>
      <c r="G42" s="1" t="s">
        <v>35</v>
      </c>
      <c r="H42" s="1">
        <v>19</v>
      </c>
      <c r="I42" s="1">
        <v>1</v>
      </c>
      <c r="J42" s="1">
        <f>Tabla1[[#This Row],[Edad Inicial]]+M$1-Tabla1[[#This Row],[Temporada]]</f>
        <v>30</v>
      </c>
      <c r="K42" s="1">
        <v>0</v>
      </c>
    </row>
    <row r="43" spans="1:11" hidden="1" x14ac:dyDescent="0.25">
      <c r="A43" t="s">
        <v>51</v>
      </c>
      <c r="B43" t="s">
        <v>39</v>
      </c>
      <c r="C43">
        <v>780000</v>
      </c>
      <c r="D43">
        <v>517500</v>
      </c>
      <c r="E43">
        <v>2182500</v>
      </c>
      <c r="F43">
        <f>IF(Tabla1[[#This Row],[Venta ]]&lt;&gt;0,Tabla1[[#This Row],[Venta ]]-(Tabla1[[#This Row],[Fichaje]]+Tabla1[[#This Row],[Traspaso]]),0)</f>
        <v>885000</v>
      </c>
      <c r="G43" s="1" t="s">
        <v>52</v>
      </c>
      <c r="H43" s="1">
        <v>17</v>
      </c>
      <c r="I43" s="1">
        <v>3</v>
      </c>
      <c r="J43" s="1">
        <f>Tabla1[[#This Row],[Edad Inicial]]+M$1-Tabla1[[#This Row],[Temporada]]</f>
        <v>26</v>
      </c>
      <c r="K43" s="1">
        <v>0</v>
      </c>
    </row>
    <row r="44" spans="1:11" hidden="1" x14ac:dyDescent="0.25">
      <c r="A44" t="s">
        <v>75</v>
      </c>
      <c r="B44" t="s">
        <v>45</v>
      </c>
      <c r="C44">
        <v>862500</v>
      </c>
      <c r="D44">
        <v>577500</v>
      </c>
      <c r="E44">
        <v>2227500</v>
      </c>
      <c r="F44">
        <f>IF(Tabla1[[#This Row],[Venta ]]&lt;&gt;0,Tabla1[[#This Row],[Venta ]]-(Tabla1[[#This Row],[Fichaje]]+Tabla1[[#This Row],[Traspaso]]),0)</f>
        <v>787500</v>
      </c>
      <c r="G44" s="1" t="s">
        <v>37</v>
      </c>
      <c r="H44" s="1">
        <v>20</v>
      </c>
      <c r="I44" s="1">
        <v>5</v>
      </c>
      <c r="J44" s="1">
        <f>Tabla1[[#This Row],[Edad Inicial]]+M$1-Tabla1[[#This Row],[Temporada]]</f>
        <v>27</v>
      </c>
      <c r="K44" s="1">
        <v>0</v>
      </c>
    </row>
    <row r="45" spans="1:11" hidden="1" x14ac:dyDescent="0.25">
      <c r="A45" t="s">
        <v>57</v>
      </c>
      <c r="B45" t="s">
        <v>23</v>
      </c>
      <c r="C45">
        <v>840000</v>
      </c>
      <c r="D45">
        <v>562500</v>
      </c>
      <c r="E45">
        <v>2100000</v>
      </c>
      <c r="F45">
        <f>IF(Tabla1[[#This Row],[Venta ]]&lt;&gt;0,Tabla1[[#This Row],[Venta ]]-(Tabla1[[#This Row],[Fichaje]]+Tabla1[[#This Row],[Traspaso]]),0)</f>
        <v>697500</v>
      </c>
      <c r="G45" s="1" t="s">
        <v>42</v>
      </c>
      <c r="H45" s="1">
        <v>16</v>
      </c>
      <c r="I45" s="1">
        <v>3</v>
      </c>
      <c r="J45" s="1">
        <f>Tabla1[[#This Row],[Edad Inicial]]+M$1-Tabla1[[#This Row],[Temporada]]</f>
        <v>25</v>
      </c>
      <c r="K45" s="1">
        <v>1</v>
      </c>
    </row>
    <row r="46" spans="1:11" hidden="1" x14ac:dyDescent="0.25">
      <c r="A46" t="s">
        <v>72</v>
      </c>
      <c r="B46" t="s">
        <v>12</v>
      </c>
      <c r="C46">
        <v>997500</v>
      </c>
      <c r="D46">
        <v>667500</v>
      </c>
      <c r="E46">
        <v>2355000</v>
      </c>
      <c r="F46">
        <f>IF(Tabla1[[#This Row],[Venta ]]&lt;&gt;0,Tabla1[[#This Row],[Venta ]]-(Tabla1[[#This Row],[Fichaje]]+Tabla1[[#This Row],[Traspaso]]),0)</f>
        <v>690000</v>
      </c>
      <c r="G46" s="1" t="s">
        <v>37</v>
      </c>
      <c r="H46" s="1">
        <v>17</v>
      </c>
      <c r="I46" s="1">
        <v>3</v>
      </c>
      <c r="J46" s="1">
        <f>Tabla1[[#This Row],[Edad Inicial]]+M$1-Tabla1[[#This Row],[Temporada]]</f>
        <v>26</v>
      </c>
      <c r="K46" s="1">
        <v>0</v>
      </c>
    </row>
    <row r="47" spans="1:11" hidden="1" x14ac:dyDescent="0.25">
      <c r="A47" t="s">
        <v>46</v>
      </c>
      <c r="B47" t="s">
        <v>22</v>
      </c>
      <c r="C47">
        <v>787500</v>
      </c>
      <c r="D47">
        <v>525000</v>
      </c>
      <c r="E47">
        <v>1995000</v>
      </c>
      <c r="F47">
        <f>IF(Tabla1[[#This Row],[Venta ]]&lt;&gt;0,Tabla1[[#This Row],[Venta ]]-(Tabla1[[#This Row],[Fichaje]]+Tabla1[[#This Row],[Traspaso]]),0)</f>
        <v>682500</v>
      </c>
      <c r="G47" s="1" t="s">
        <v>37</v>
      </c>
      <c r="H47" s="1">
        <v>16</v>
      </c>
      <c r="I47" s="1">
        <v>3</v>
      </c>
      <c r="J47" s="1">
        <f>Tabla1[[#This Row],[Edad Inicial]]+M$1-Tabla1[[#This Row],[Temporada]]</f>
        <v>25</v>
      </c>
      <c r="K47" s="1">
        <v>0</v>
      </c>
    </row>
    <row r="48" spans="1:11" hidden="1" x14ac:dyDescent="0.25">
      <c r="A48" t="s">
        <v>11</v>
      </c>
      <c r="B48" t="s">
        <v>12</v>
      </c>
      <c r="C48">
        <v>93000</v>
      </c>
      <c r="D48">
        <v>0</v>
      </c>
      <c r="E48">
        <v>200000</v>
      </c>
      <c r="F48">
        <f>IF(Tabla1[[#This Row],[Venta ]]&lt;&gt;0,Tabla1[[#This Row],[Venta ]]-(Tabla1[[#This Row],[Fichaje]]+Tabla1[[#This Row],[Traspaso]]),0)</f>
        <v>107000</v>
      </c>
      <c r="G48" s="1" t="s">
        <v>14</v>
      </c>
      <c r="H48" s="1">
        <v>27</v>
      </c>
      <c r="I48" s="1">
        <v>1</v>
      </c>
      <c r="J48" s="1">
        <f>Tabla1[[#This Row],[Edad Inicial]]+M$1-Tabla1[[#This Row],[Temporada]]</f>
        <v>38</v>
      </c>
      <c r="K48" s="1">
        <v>1</v>
      </c>
    </row>
    <row r="49" spans="1:11" x14ac:dyDescent="0.25">
      <c r="A49" t="s">
        <v>131</v>
      </c>
      <c r="B49" t="s">
        <v>22</v>
      </c>
      <c r="C49">
        <v>1260000</v>
      </c>
      <c r="D49">
        <v>840000</v>
      </c>
      <c r="E49">
        <v>0</v>
      </c>
      <c r="F49">
        <f>IF(Tabla1[[#This Row],[Venta ]]&lt;&gt;0,Tabla1[[#This Row],[Venta ]]-(Tabla1[[#This Row],[Fichaje]]+Tabla1[[#This Row],[Traspaso]]),0)</f>
        <v>0</v>
      </c>
      <c r="G49" s="1" t="s">
        <v>59</v>
      </c>
      <c r="H49" s="1">
        <v>17</v>
      </c>
      <c r="I49" s="1">
        <v>4</v>
      </c>
      <c r="J49" s="1">
        <f>Tabla1[[#This Row],[Edad Inicial]]+M$1-Tabla1[[#This Row],[Temporada]]</f>
        <v>25</v>
      </c>
      <c r="K49" s="1">
        <v>1</v>
      </c>
    </row>
    <row r="50" spans="1:11" hidden="1" x14ac:dyDescent="0.25">
      <c r="A50" t="s">
        <v>130</v>
      </c>
      <c r="B50" t="s">
        <v>22</v>
      </c>
      <c r="C50">
        <v>1635000</v>
      </c>
      <c r="D50">
        <v>1087500</v>
      </c>
      <c r="E50">
        <v>8100000</v>
      </c>
      <c r="F50">
        <f>IF(Tabla1[[#This Row],[Venta ]]&lt;&gt;0,Tabla1[[#This Row],[Venta ]]-(Tabla1[[#This Row],[Fichaje]]+Tabla1[[#This Row],[Traspaso]]),0)</f>
        <v>5377500</v>
      </c>
      <c r="G50" s="1" t="s">
        <v>59</v>
      </c>
      <c r="H50" s="1">
        <v>16</v>
      </c>
      <c r="I50" s="1">
        <v>4</v>
      </c>
      <c r="J50" s="1">
        <f>Tabla1[[#This Row],[Edad Inicial]]+M$1-Tabla1[[#This Row],[Temporada]]</f>
        <v>24</v>
      </c>
      <c r="K50" s="1">
        <v>1</v>
      </c>
    </row>
    <row r="51" spans="1:11" hidden="1" x14ac:dyDescent="0.25">
      <c r="A51" t="s">
        <v>132</v>
      </c>
      <c r="B51" t="s">
        <v>25</v>
      </c>
      <c r="C51">
        <v>3945000</v>
      </c>
      <c r="D51">
        <v>2632500</v>
      </c>
      <c r="E51">
        <v>11700000</v>
      </c>
      <c r="F51">
        <f>IF(Tabla1[[#This Row],[Venta ]]&lt;&gt;0,Tabla1[[#This Row],[Venta ]]-(Tabla1[[#This Row],[Fichaje]]+Tabla1[[#This Row],[Traspaso]]),0)</f>
        <v>5122500</v>
      </c>
      <c r="G51" s="1" t="s">
        <v>82</v>
      </c>
      <c r="H51" s="1">
        <v>16</v>
      </c>
      <c r="I51" s="1">
        <v>5</v>
      </c>
      <c r="J51" s="1">
        <f>Tabla1[[#This Row],[Edad Inicial]]+M$1-Tabla1[[#This Row],[Temporada]]</f>
        <v>23</v>
      </c>
      <c r="K51" s="1">
        <v>1</v>
      </c>
    </row>
    <row r="52" spans="1:11" hidden="1" x14ac:dyDescent="0.25">
      <c r="A52" t="s">
        <v>83</v>
      </c>
      <c r="B52" t="s">
        <v>12</v>
      </c>
      <c r="C52">
        <v>787500</v>
      </c>
      <c r="D52">
        <v>525000</v>
      </c>
      <c r="E52">
        <v>6435000</v>
      </c>
      <c r="F52">
        <f>IF(Tabla1[[#This Row],[Venta ]]&lt;&gt;0,Tabla1[[#This Row],[Venta ]]-(Tabla1[[#This Row],[Fichaje]]+Tabla1[[#This Row],[Traspaso]]),0)</f>
        <v>5122500</v>
      </c>
      <c r="G52" s="1" t="s">
        <v>84</v>
      </c>
      <c r="H52" s="1">
        <v>16</v>
      </c>
      <c r="I52" s="1">
        <v>6</v>
      </c>
      <c r="J52" s="1">
        <f>Tabla1[[#This Row],[Edad Inicial]]+M$1-Tabla1[[#This Row],[Temporada]]</f>
        <v>22</v>
      </c>
      <c r="K52" s="1">
        <v>0</v>
      </c>
    </row>
    <row r="53" spans="1:11" x14ac:dyDescent="0.25">
      <c r="A53" t="s">
        <v>85</v>
      </c>
      <c r="B53" t="s">
        <v>19</v>
      </c>
      <c r="C53">
        <v>765000</v>
      </c>
      <c r="D53">
        <v>510000</v>
      </c>
      <c r="E53">
        <v>0</v>
      </c>
      <c r="F53">
        <f>IF(Tabla1[[#This Row],[Venta ]]&lt;&gt;0,Tabla1[[#This Row],[Venta ]]-(Tabla1[[#This Row],[Fichaje]]+Tabla1[[#This Row],[Traspaso]]),0)</f>
        <v>0</v>
      </c>
      <c r="G53" s="1" t="s">
        <v>164</v>
      </c>
      <c r="H53" s="1">
        <v>17</v>
      </c>
      <c r="I53" s="1">
        <v>6</v>
      </c>
      <c r="J53" s="1">
        <f>Tabla1[[#This Row],[Edad Inicial]]+M$1-Tabla1[[#This Row],[Temporada]]</f>
        <v>23</v>
      </c>
      <c r="K53" s="1">
        <v>1</v>
      </c>
    </row>
    <row r="54" spans="1:11" hidden="1" x14ac:dyDescent="0.25">
      <c r="A54" t="s">
        <v>87</v>
      </c>
      <c r="B54" t="s">
        <v>27</v>
      </c>
      <c r="C54">
        <v>1912500</v>
      </c>
      <c r="D54">
        <v>1275000</v>
      </c>
      <c r="E54">
        <v>6847500</v>
      </c>
      <c r="F54">
        <f>IF(Tabla1[[#This Row],[Venta ]]&lt;&gt;0,Tabla1[[#This Row],[Venta ]]-(Tabla1[[#This Row],[Fichaje]]+Tabla1[[#This Row],[Traspaso]]),0)</f>
        <v>3660000</v>
      </c>
      <c r="G54" s="1" t="s">
        <v>88</v>
      </c>
      <c r="H54" s="1">
        <v>17</v>
      </c>
      <c r="I54" s="1">
        <v>6</v>
      </c>
      <c r="J54" s="1">
        <f>Tabla1[[#This Row],[Edad Inicial]]+M$1-Tabla1[[#This Row],[Temporada]]</f>
        <v>23</v>
      </c>
      <c r="K54" s="1">
        <v>1</v>
      </c>
    </row>
    <row r="55" spans="1:11" hidden="1" x14ac:dyDescent="0.25">
      <c r="A55" t="s">
        <v>89</v>
      </c>
      <c r="B55" t="s">
        <v>16</v>
      </c>
      <c r="C55">
        <v>720000</v>
      </c>
      <c r="D55">
        <v>420000</v>
      </c>
      <c r="E55">
        <v>9450000</v>
      </c>
      <c r="F55">
        <f>IF(Tabla1[[#This Row],[Venta ]]&lt;&gt;0,Tabla1[[#This Row],[Venta ]]-(Tabla1[[#This Row],[Fichaje]]+Tabla1[[#This Row],[Traspaso]]),0)</f>
        <v>8310000</v>
      </c>
      <c r="G55" s="1" t="s">
        <v>90</v>
      </c>
      <c r="H55" s="1">
        <v>20</v>
      </c>
      <c r="I55" s="1">
        <v>6</v>
      </c>
      <c r="J55" s="1">
        <f>Tabla1[[#This Row],[Edad Inicial]]+M$1-Tabla1[[#This Row],[Temporada]]</f>
        <v>26</v>
      </c>
      <c r="K55" s="1">
        <v>1</v>
      </c>
    </row>
    <row r="56" spans="1:11" x14ac:dyDescent="0.25">
      <c r="A56" t="s">
        <v>91</v>
      </c>
      <c r="B56" t="s">
        <v>18</v>
      </c>
      <c r="C56">
        <v>982500</v>
      </c>
      <c r="D56">
        <v>652500</v>
      </c>
      <c r="E56">
        <v>0</v>
      </c>
      <c r="F56">
        <f>IF(Tabla1[[#This Row],[Venta ]]&lt;&gt;0,Tabla1[[#This Row],[Venta ]]-(Tabla1[[#This Row],[Fichaje]]+Tabla1[[#This Row],[Traspaso]]),0)</f>
        <v>0</v>
      </c>
      <c r="G56" s="1" t="s">
        <v>164</v>
      </c>
      <c r="H56" s="1">
        <v>17</v>
      </c>
      <c r="I56" s="1">
        <v>6</v>
      </c>
      <c r="J56" s="1">
        <f>Tabla1[[#This Row],[Edad Inicial]]+M$1-Tabla1[[#This Row],[Temporada]]</f>
        <v>23</v>
      </c>
      <c r="K56" s="1">
        <v>1</v>
      </c>
    </row>
    <row r="57" spans="1:11" hidden="1" x14ac:dyDescent="0.25">
      <c r="A57" t="s">
        <v>93</v>
      </c>
      <c r="B57" t="s">
        <v>22</v>
      </c>
      <c r="C57">
        <v>765000</v>
      </c>
      <c r="D57">
        <v>510000</v>
      </c>
      <c r="E57">
        <v>6930000</v>
      </c>
      <c r="F57">
        <f>IF(Tabla1[[#This Row],[Venta ]]&lt;&gt;0,Tabla1[[#This Row],[Venta ]]-(Tabla1[[#This Row],[Fichaje]]+Tabla1[[#This Row],[Traspaso]]),0)</f>
        <v>5655000</v>
      </c>
      <c r="G57" s="1" t="s">
        <v>94</v>
      </c>
      <c r="H57" s="1">
        <v>17</v>
      </c>
      <c r="I57" s="1">
        <v>6</v>
      </c>
      <c r="J57" s="1">
        <f>Tabla1[[#This Row],[Edad Inicial]]+M$1-Tabla1[[#This Row],[Temporada]]</f>
        <v>23</v>
      </c>
      <c r="K57" s="1">
        <v>0</v>
      </c>
    </row>
    <row r="58" spans="1:11" hidden="1" x14ac:dyDescent="0.25">
      <c r="A58" t="s">
        <v>96</v>
      </c>
      <c r="B58" t="s">
        <v>39</v>
      </c>
      <c r="C58">
        <v>787500</v>
      </c>
      <c r="D58">
        <v>525000</v>
      </c>
      <c r="E58">
        <v>3780000</v>
      </c>
      <c r="F58">
        <f>IF(Tabla1[[#This Row],[Venta ]]&lt;&gt;0,Tabla1[[#This Row],[Venta ]]-(Tabla1[[#This Row],[Fichaje]]+Tabla1[[#This Row],[Traspaso]]),0)</f>
        <v>2467500</v>
      </c>
      <c r="G58" s="1" t="s">
        <v>84</v>
      </c>
      <c r="H58" s="1">
        <v>16</v>
      </c>
      <c r="I58" s="1">
        <v>6</v>
      </c>
      <c r="J58" s="1">
        <f>Tabla1[[#This Row],[Edad Inicial]]+M$1-Tabla1[[#This Row],[Temporada]]</f>
        <v>22</v>
      </c>
      <c r="K58" s="1">
        <v>0</v>
      </c>
    </row>
    <row r="59" spans="1:11" hidden="1" x14ac:dyDescent="0.25">
      <c r="A59" t="s">
        <v>97</v>
      </c>
      <c r="B59" t="s">
        <v>31</v>
      </c>
      <c r="C59">
        <v>1020000</v>
      </c>
      <c r="D59">
        <v>682500</v>
      </c>
      <c r="E59">
        <v>5775000</v>
      </c>
      <c r="F59">
        <f>IF(Tabla1[[#This Row],[Venta ]]&lt;&gt;0,Tabla1[[#This Row],[Venta ]]-(Tabla1[[#This Row],[Fichaje]]+Tabla1[[#This Row],[Traspaso]]),0)</f>
        <v>4072500</v>
      </c>
      <c r="G59" s="1" t="s">
        <v>90</v>
      </c>
      <c r="H59" s="1">
        <v>17</v>
      </c>
      <c r="I59" s="1">
        <v>7</v>
      </c>
      <c r="J59" s="1">
        <f>Tabla1[[#This Row],[Edad Inicial]]+M$1-Tabla1[[#This Row],[Temporada]]</f>
        <v>22</v>
      </c>
      <c r="K59" s="1">
        <v>0</v>
      </c>
    </row>
    <row r="60" spans="1:11" hidden="1" x14ac:dyDescent="0.25">
      <c r="A60" t="s">
        <v>100</v>
      </c>
      <c r="B60" t="s">
        <v>12</v>
      </c>
      <c r="C60">
        <v>1245000</v>
      </c>
      <c r="D60">
        <v>832500</v>
      </c>
      <c r="E60">
        <v>6735000</v>
      </c>
      <c r="F60">
        <f>IF(Tabla1[[#This Row],[Venta ]]&lt;&gt;0,Tabla1[[#This Row],[Venta ]]-(Tabla1[[#This Row],[Fichaje]]+Tabla1[[#This Row],[Traspaso]]),0)</f>
        <v>4657500</v>
      </c>
      <c r="G60" s="1" t="s">
        <v>101</v>
      </c>
      <c r="H60" s="1">
        <v>16</v>
      </c>
      <c r="I60" s="1">
        <v>7</v>
      </c>
      <c r="J60" s="1">
        <f>Tabla1[[#This Row],[Edad Inicial]]+M$1-Tabla1[[#This Row],[Temporada]]</f>
        <v>21</v>
      </c>
      <c r="K60" s="1">
        <v>0</v>
      </c>
    </row>
    <row r="61" spans="1:11" x14ac:dyDescent="0.25">
      <c r="A61" t="s">
        <v>107</v>
      </c>
      <c r="B61" t="s">
        <v>27</v>
      </c>
      <c r="C61">
        <v>1327500</v>
      </c>
      <c r="D61">
        <v>885000</v>
      </c>
      <c r="E61">
        <v>0</v>
      </c>
      <c r="F61">
        <f>IF(Tabla1[[#This Row],[Venta ]]&lt;&gt;0,Tabla1[[#This Row],[Venta ]]-(Tabla1[[#This Row],[Fichaje]]+Tabla1[[#This Row],[Traspaso]]),0)</f>
        <v>0</v>
      </c>
      <c r="G61" s="1" t="s">
        <v>147</v>
      </c>
      <c r="H61" s="1">
        <v>16</v>
      </c>
      <c r="I61" s="1">
        <v>7</v>
      </c>
      <c r="J61" s="1">
        <f>Tabla1[[#This Row],[Edad Inicial]]+M$1-Tabla1[[#This Row],[Temporada]]</f>
        <v>21</v>
      </c>
      <c r="K61" s="1">
        <v>1</v>
      </c>
    </row>
    <row r="62" spans="1:11" hidden="1" x14ac:dyDescent="0.25">
      <c r="A62" t="s">
        <v>109</v>
      </c>
      <c r="B62" t="s">
        <v>45</v>
      </c>
      <c r="C62">
        <v>1597500</v>
      </c>
      <c r="D62">
        <v>1065000</v>
      </c>
      <c r="E62">
        <v>11100000</v>
      </c>
      <c r="F62">
        <f>IF(Tabla1[[#This Row],[Venta ]]&lt;&gt;0,Tabla1[[#This Row],[Venta ]]-(Tabla1[[#This Row],[Fichaje]]+Tabla1[[#This Row],[Traspaso]]),0)</f>
        <v>8437500</v>
      </c>
      <c r="G62" s="1" t="s">
        <v>110</v>
      </c>
      <c r="H62" s="1">
        <v>16</v>
      </c>
      <c r="I62" s="1">
        <v>7</v>
      </c>
      <c r="J62" s="1">
        <f>Tabla1[[#This Row],[Edad Inicial]]+M$1-Tabla1[[#This Row],[Temporada]]</f>
        <v>21</v>
      </c>
      <c r="K62" s="1">
        <v>1</v>
      </c>
    </row>
    <row r="63" spans="1:11" x14ac:dyDescent="0.25">
      <c r="A63" t="s">
        <v>113</v>
      </c>
      <c r="B63" t="s">
        <v>22</v>
      </c>
      <c r="C63">
        <v>2205000</v>
      </c>
      <c r="D63">
        <v>1470000</v>
      </c>
      <c r="E63">
        <v>0</v>
      </c>
      <c r="F63">
        <f>IF(Tabla1[[#This Row],[Venta ]]&lt;&gt;0,Tabla1[[#This Row],[Venta ]]-(Tabla1[[#This Row],[Fichaje]]+Tabla1[[#This Row],[Traspaso]]),0)</f>
        <v>0</v>
      </c>
      <c r="G63" s="1" t="s">
        <v>114</v>
      </c>
      <c r="H63" s="1">
        <v>20</v>
      </c>
      <c r="I63" s="1">
        <v>7</v>
      </c>
      <c r="J63" s="1">
        <f>Tabla1[[#This Row],[Edad Inicial]]+M$1-Tabla1[[#This Row],[Temporada]]</f>
        <v>25</v>
      </c>
      <c r="K63" s="1">
        <v>1</v>
      </c>
    </row>
    <row r="64" spans="1:11" hidden="1" x14ac:dyDescent="0.25">
      <c r="A64" t="s">
        <v>115</v>
      </c>
      <c r="B64" t="s">
        <v>16</v>
      </c>
      <c r="C64">
        <v>1582500</v>
      </c>
      <c r="D64">
        <v>1057500</v>
      </c>
      <c r="E64">
        <v>9900000</v>
      </c>
      <c r="F64">
        <f>IF(Tabla1[[#This Row],[Venta ]]&lt;&gt;0,Tabla1[[#This Row],[Venta ]]-(Tabla1[[#This Row],[Fichaje]]+Tabla1[[#This Row],[Traspaso]]),0)</f>
        <v>7260000</v>
      </c>
      <c r="G64" s="1" t="s">
        <v>116</v>
      </c>
      <c r="H64" s="1">
        <v>17</v>
      </c>
      <c r="I64" s="1">
        <v>7</v>
      </c>
      <c r="J64" s="1">
        <f>Tabla1[[#This Row],[Edad Inicial]]+M$1-Tabla1[[#This Row],[Temporada]]</f>
        <v>22</v>
      </c>
      <c r="K64" s="1">
        <v>0</v>
      </c>
    </row>
    <row r="65" spans="1:11" hidden="1" x14ac:dyDescent="0.25">
      <c r="A65" t="s">
        <v>118</v>
      </c>
      <c r="B65" t="s">
        <v>45</v>
      </c>
      <c r="C65">
        <v>780000</v>
      </c>
      <c r="D65">
        <v>517500</v>
      </c>
      <c r="E65">
        <v>4927500</v>
      </c>
      <c r="F65">
        <f>IF(Tabla1[[#This Row],[Venta ]]&lt;&gt;0,Tabla1[[#This Row],[Venta ]]-(Tabla1[[#This Row],[Fichaje]]+Tabla1[[#This Row],[Traspaso]]),0)</f>
        <v>3630000</v>
      </c>
      <c r="G65" s="1" t="s">
        <v>119</v>
      </c>
      <c r="H65" s="1">
        <v>17</v>
      </c>
      <c r="I65" s="1">
        <v>7</v>
      </c>
      <c r="J65" s="1">
        <f>Tabla1[[#This Row],[Edad Inicial]]+M$1-Tabla1[[#This Row],[Temporada]]</f>
        <v>22</v>
      </c>
      <c r="K65" s="1">
        <v>0</v>
      </c>
    </row>
    <row r="66" spans="1:11" hidden="1" x14ac:dyDescent="0.25">
      <c r="A66" t="s">
        <v>121</v>
      </c>
      <c r="B66" t="s">
        <v>16</v>
      </c>
      <c r="C66">
        <v>825000</v>
      </c>
      <c r="D66">
        <v>547500</v>
      </c>
      <c r="E66">
        <v>4627500</v>
      </c>
      <c r="F66">
        <f>IF(Tabla1[[#This Row],[Venta ]]&lt;&gt;0,Tabla1[[#This Row],[Venta ]]-(Tabla1[[#This Row],[Fichaje]]+Tabla1[[#This Row],[Traspaso]]),0)</f>
        <v>3255000</v>
      </c>
      <c r="G66" s="1" t="s">
        <v>122</v>
      </c>
      <c r="H66" s="1">
        <v>16</v>
      </c>
      <c r="I66" s="1">
        <v>8</v>
      </c>
      <c r="J66" s="1">
        <f>Tabla1[[#This Row],[Edad Inicial]]+M$1-Tabla1[[#This Row],[Temporada]]</f>
        <v>20</v>
      </c>
      <c r="K66" s="1">
        <v>0</v>
      </c>
    </row>
    <row r="67" spans="1:11" hidden="1" x14ac:dyDescent="0.25">
      <c r="A67" t="s">
        <v>123</v>
      </c>
      <c r="B67" t="s">
        <v>39</v>
      </c>
      <c r="C67">
        <v>795000</v>
      </c>
      <c r="D67">
        <v>532500</v>
      </c>
      <c r="E67">
        <v>6562500</v>
      </c>
      <c r="F67">
        <f>IF(Tabla1[[#This Row],[Venta ]]&lt;&gt;0,Tabla1[[#This Row],[Venta ]]-(Tabla1[[#This Row],[Fichaje]]+Tabla1[[#This Row],[Traspaso]]),0)</f>
        <v>5235000</v>
      </c>
      <c r="G67" s="1" t="s">
        <v>164</v>
      </c>
      <c r="H67" s="1">
        <v>17</v>
      </c>
      <c r="I67" s="1">
        <v>8</v>
      </c>
      <c r="J67" s="1">
        <f>Tabla1[[#This Row],[Edad Inicial]]+M$1-Tabla1[[#This Row],[Temporada]]</f>
        <v>21</v>
      </c>
      <c r="K67" s="1">
        <v>1</v>
      </c>
    </row>
    <row r="68" spans="1:11" hidden="1" x14ac:dyDescent="0.25">
      <c r="A68" t="s">
        <v>125</v>
      </c>
      <c r="B68" t="s">
        <v>16</v>
      </c>
      <c r="C68">
        <v>3945000</v>
      </c>
      <c r="D68">
        <v>2632500</v>
      </c>
      <c r="E68">
        <v>36000000</v>
      </c>
      <c r="F68">
        <f>IF(Tabla1[[#This Row],[Venta ]]&lt;&gt;0,Tabla1[[#This Row],[Venta ]]-(Tabla1[[#This Row],[Fichaje]]+Tabla1[[#This Row],[Traspaso]]),0)</f>
        <v>29422500</v>
      </c>
      <c r="G68" s="1" t="s">
        <v>126</v>
      </c>
      <c r="H68" s="1">
        <v>16</v>
      </c>
      <c r="I68" s="1">
        <v>8</v>
      </c>
      <c r="J68" s="1">
        <f>Tabla1[[#This Row],[Edad Inicial]]+M$1-Tabla1[[#This Row],[Temporada]]</f>
        <v>20</v>
      </c>
      <c r="K68" s="1">
        <v>1</v>
      </c>
    </row>
    <row r="69" spans="1:11" hidden="1" x14ac:dyDescent="0.25">
      <c r="A69" t="s">
        <v>127</v>
      </c>
      <c r="B69" t="s">
        <v>31</v>
      </c>
      <c r="C69">
        <v>2475000</v>
      </c>
      <c r="D69">
        <v>1650000</v>
      </c>
      <c r="E69">
        <v>9300000</v>
      </c>
      <c r="F69">
        <f>IF(Tabla1[[#This Row],[Venta ]]&lt;&gt;0,Tabla1[[#This Row],[Venta ]]-(Tabla1[[#This Row],[Fichaje]]+Tabla1[[#This Row],[Traspaso]]),0)</f>
        <v>5175000</v>
      </c>
      <c r="G69" s="1" t="s">
        <v>128</v>
      </c>
      <c r="H69" s="1">
        <v>16</v>
      </c>
      <c r="I69" s="1">
        <v>8</v>
      </c>
      <c r="J69" s="1">
        <f>Tabla1[[#This Row],[Edad Inicial]]+M$1-Tabla1[[#This Row],[Temporada]]</f>
        <v>20</v>
      </c>
      <c r="K69" s="1">
        <v>1</v>
      </c>
    </row>
    <row r="70" spans="1:11" hidden="1" x14ac:dyDescent="0.25">
      <c r="A70" t="s">
        <v>129</v>
      </c>
      <c r="B70" t="s">
        <v>23</v>
      </c>
      <c r="C70">
        <v>825000</v>
      </c>
      <c r="D70">
        <v>547500</v>
      </c>
      <c r="E70">
        <v>4162500</v>
      </c>
      <c r="F70">
        <f>IF(Tabla1[[#This Row],[Venta ]]&lt;&gt;0,Tabla1[[#This Row],[Venta ]]-(Tabla1[[#This Row],[Fichaje]]+Tabla1[[#This Row],[Traspaso]]),0)</f>
        <v>2790000</v>
      </c>
      <c r="G70" s="1" t="s">
        <v>122</v>
      </c>
      <c r="H70" s="1">
        <v>16</v>
      </c>
      <c r="I70" s="1">
        <v>8</v>
      </c>
      <c r="J70" s="1">
        <f>Tabla1[[#This Row],[Edad Inicial]]+M$1-Tabla1[[#This Row],[Temporada]]</f>
        <v>20</v>
      </c>
      <c r="K70" s="1">
        <v>0</v>
      </c>
    </row>
    <row r="71" spans="1:11" hidden="1" x14ac:dyDescent="0.25">
      <c r="A71" t="s">
        <v>133</v>
      </c>
      <c r="B71" t="s">
        <v>45</v>
      </c>
      <c r="C71">
        <v>787500</v>
      </c>
      <c r="D71">
        <v>525000</v>
      </c>
      <c r="E71">
        <v>2107500</v>
      </c>
      <c r="F71">
        <f>IF(Tabla1[[#This Row],[Venta ]]&lt;&gt;0,Tabla1[[#This Row],[Venta ]]-(Tabla1[[#This Row],[Fichaje]]+Tabla1[[#This Row],[Traspaso]]),0)</f>
        <v>795000</v>
      </c>
      <c r="G71" s="1" t="s">
        <v>122</v>
      </c>
      <c r="H71" s="1">
        <v>16</v>
      </c>
      <c r="I71" s="1">
        <v>8</v>
      </c>
      <c r="J71" s="1">
        <f>Tabla1[[#This Row],[Edad Inicial]]+M$1-Tabla1[[#This Row],[Temporada]]</f>
        <v>20</v>
      </c>
      <c r="K71" s="1">
        <v>0</v>
      </c>
    </row>
    <row r="72" spans="1:11" x14ac:dyDescent="0.25">
      <c r="A72" t="s">
        <v>134</v>
      </c>
      <c r="B72" t="s">
        <v>18</v>
      </c>
      <c r="C72">
        <v>3232500</v>
      </c>
      <c r="D72">
        <v>2152500</v>
      </c>
      <c r="E72">
        <v>0</v>
      </c>
      <c r="F72">
        <f>IF(Tabla1[[#This Row],[Venta ]]&lt;&gt;0,Tabla1[[#This Row],[Venta ]]-(Tabla1[[#This Row],[Fichaje]]+Tabla1[[#This Row],[Traspaso]]),0)</f>
        <v>0</v>
      </c>
      <c r="G72" s="1" t="s">
        <v>126</v>
      </c>
      <c r="H72" s="1">
        <v>16</v>
      </c>
      <c r="I72" s="1">
        <v>8</v>
      </c>
      <c r="J72" s="1">
        <f>Tabla1[[#This Row],[Edad Inicial]]+M$1-Tabla1[[#This Row],[Temporada]]</f>
        <v>20</v>
      </c>
      <c r="K72" s="1">
        <v>0</v>
      </c>
    </row>
    <row r="73" spans="1:11" hidden="1" x14ac:dyDescent="0.25">
      <c r="A73" t="s">
        <v>135</v>
      </c>
      <c r="B73" t="s">
        <v>18</v>
      </c>
      <c r="C73">
        <v>787500</v>
      </c>
      <c r="D73">
        <v>525000</v>
      </c>
      <c r="E73">
        <v>2797500</v>
      </c>
      <c r="F73">
        <f>IF(Tabla1[[#This Row],[Venta ]]&lt;&gt;0,Tabla1[[#This Row],[Venta ]]-(Tabla1[[#This Row],[Fichaje]]+Tabla1[[#This Row],[Traspaso]]),0)</f>
        <v>1485000</v>
      </c>
      <c r="G73" s="1" t="s">
        <v>136</v>
      </c>
      <c r="H73" s="1">
        <v>16</v>
      </c>
      <c r="I73" s="1">
        <v>8</v>
      </c>
      <c r="J73" s="1">
        <f>Tabla1[[#This Row],[Edad Inicial]]+M$1-Tabla1[[#This Row],[Temporada]]</f>
        <v>20</v>
      </c>
      <c r="K73" s="1">
        <v>0</v>
      </c>
    </row>
    <row r="74" spans="1:11" x14ac:dyDescent="0.25">
      <c r="A74" t="s">
        <v>178</v>
      </c>
      <c r="B74" t="s">
        <v>25</v>
      </c>
      <c r="C74">
        <v>2580000</v>
      </c>
      <c r="D74">
        <v>1717500</v>
      </c>
      <c r="E74">
        <v>16500000</v>
      </c>
      <c r="F74">
        <f>IF(Tabla1[[#This Row],[Venta ]]&lt;&gt;0,Tabla1[[#This Row],[Venta ]]-(Tabla1[[#This Row],[Fichaje]]+Tabla1[[#This Row],[Traspaso]]),0)</f>
        <v>12202500</v>
      </c>
      <c r="G74" s="1" t="s">
        <v>137</v>
      </c>
      <c r="H74" s="1">
        <v>16</v>
      </c>
      <c r="I74" s="1">
        <v>9</v>
      </c>
      <c r="J74" s="1">
        <f>Tabla1[[#This Row],[Edad Inicial]]+M$1-Tabla1[[#This Row],[Temporada]]</f>
        <v>19</v>
      </c>
      <c r="K74" s="1">
        <v>1</v>
      </c>
    </row>
    <row r="75" spans="1:11" hidden="1" x14ac:dyDescent="0.25">
      <c r="A75" t="s">
        <v>138</v>
      </c>
      <c r="B75" t="s">
        <v>19</v>
      </c>
      <c r="C75">
        <v>810000</v>
      </c>
      <c r="D75">
        <v>540000</v>
      </c>
      <c r="E75">
        <v>5122500</v>
      </c>
      <c r="F75">
        <f>IF(Tabla1[[#This Row],[Venta ]]&lt;&gt;0,Tabla1[[#This Row],[Venta ]]-(Tabla1[[#This Row],[Fichaje]]+Tabla1[[#This Row],[Traspaso]]),0)</f>
        <v>3772500</v>
      </c>
      <c r="G75" s="1" t="s">
        <v>124</v>
      </c>
      <c r="H75" s="1">
        <v>16</v>
      </c>
      <c r="I75" s="1">
        <v>9</v>
      </c>
      <c r="J75" s="1">
        <f>Tabla1[[#This Row],[Edad Inicial]]+M$1-Tabla1[[#This Row],[Temporada]]</f>
        <v>19</v>
      </c>
      <c r="K75" s="1">
        <v>0</v>
      </c>
    </row>
    <row r="76" spans="1:11" x14ac:dyDescent="0.25">
      <c r="A76" t="s">
        <v>139</v>
      </c>
      <c r="B76" t="s">
        <v>39</v>
      </c>
      <c r="C76">
        <v>1635000</v>
      </c>
      <c r="D76">
        <v>1087500</v>
      </c>
      <c r="E76">
        <v>0</v>
      </c>
      <c r="F76">
        <f>IF(Tabla1[[#This Row],[Venta ]]&lt;&gt;0,Tabla1[[#This Row],[Venta ]]-(Tabla1[[#This Row],[Fichaje]]+Tabla1[[#This Row],[Traspaso]]),0)</f>
        <v>0</v>
      </c>
      <c r="G76" s="1" t="s">
        <v>140</v>
      </c>
      <c r="H76" s="1">
        <v>16</v>
      </c>
      <c r="I76" s="1">
        <v>9</v>
      </c>
      <c r="J76" s="1">
        <f>Tabla1[[#This Row],[Edad Inicial]]+M$1-Tabla1[[#This Row],[Temporada]]</f>
        <v>19</v>
      </c>
      <c r="K76" s="1">
        <v>0</v>
      </c>
    </row>
    <row r="77" spans="1:11" hidden="1" x14ac:dyDescent="0.25">
      <c r="A77" t="s">
        <v>141</v>
      </c>
      <c r="B77" t="s">
        <v>31</v>
      </c>
      <c r="C77">
        <v>2250000</v>
      </c>
      <c r="D77">
        <v>1500000</v>
      </c>
      <c r="E77">
        <v>34500000</v>
      </c>
      <c r="F77">
        <f>IF(Tabla1[[#This Row],[Venta ]]&lt;&gt;0,Tabla1[[#This Row],[Venta ]]-(Tabla1[[#This Row],[Fichaje]]+Tabla1[[#This Row],[Traspaso]]),0)</f>
        <v>30750000</v>
      </c>
      <c r="G77" s="1" t="s">
        <v>137</v>
      </c>
      <c r="H77" s="1">
        <v>20</v>
      </c>
      <c r="I77" s="1">
        <v>9</v>
      </c>
      <c r="J77" s="1">
        <f>Tabla1[[#This Row],[Edad Inicial]]+M$1-Tabla1[[#This Row],[Temporada]]</f>
        <v>23</v>
      </c>
      <c r="K77" s="1">
        <v>0</v>
      </c>
    </row>
    <row r="78" spans="1:11" x14ac:dyDescent="0.25">
      <c r="A78" t="s">
        <v>142</v>
      </c>
      <c r="B78" t="s">
        <v>27</v>
      </c>
      <c r="C78">
        <v>1957500</v>
      </c>
      <c r="D78">
        <v>1305000</v>
      </c>
      <c r="E78">
        <v>0</v>
      </c>
      <c r="F78">
        <f>IF(Tabla1[[#This Row],[Venta ]]&lt;&gt;0,Tabla1[[#This Row],[Venta ]]-(Tabla1[[#This Row],[Fichaje]]+Tabla1[[#This Row],[Traspaso]]),0)</f>
        <v>0</v>
      </c>
      <c r="G78" s="1" t="s">
        <v>143</v>
      </c>
      <c r="H78" s="1">
        <v>17</v>
      </c>
      <c r="I78" s="1">
        <v>9</v>
      </c>
      <c r="J78" s="1">
        <f>Tabla1[[#This Row],[Edad Inicial]]+M$1-Tabla1[[#This Row],[Temporada]]</f>
        <v>20</v>
      </c>
      <c r="K78" s="1">
        <v>0</v>
      </c>
    </row>
    <row r="79" spans="1:11" x14ac:dyDescent="0.25">
      <c r="A79" t="s">
        <v>144</v>
      </c>
      <c r="B79" t="s">
        <v>25</v>
      </c>
      <c r="C79">
        <v>3067500</v>
      </c>
      <c r="D79">
        <v>2047500</v>
      </c>
      <c r="E79">
        <v>0</v>
      </c>
      <c r="F79">
        <f>IF(Tabla1[[#This Row],[Venta ]]&lt;&gt;0,Tabla1[[#This Row],[Venta ]]-(Tabla1[[#This Row],[Fichaje]]+Tabla1[[#This Row],[Traspaso]]),0)</f>
        <v>0</v>
      </c>
      <c r="G79" s="1" t="s">
        <v>126</v>
      </c>
      <c r="H79" s="1">
        <v>17</v>
      </c>
      <c r="I79" s="1">
        <v>10</v>
      </c>
      <c r="J79" s="1">
        <f>Tabla1[[#This Row],[Edad Inicial]]+M$1-Tabla1[[#This Row],[Temporada]]</f>
        <v>19</v>
      </c>
      <c r="K79" s="1">
        <v>0</v>
      </c>
    </row>
    <row r="80" spans="1:11" x14ac:dyDescent="0.25">
      <c r="A80" t="s">
        <v>145</v>
      </c>
      <c r="B80" t="s">
        <v>22</v>
      </c>
      <c r="C80">
        <v>3750000</v>
      </c>
      <c r="D80">
        <v>2497500</v>
      </c>
      <c r="E80">
        <v>0</v>
      </c>
      <c r="F80">
        <f>IF(Tabla1[[#This Row],[Venta ]]&lt;&gt;0,Tabla1[[#This Row],[Venta ]]-(Tabla1[[#This Row],[Fichaje]]+Tabla1[[#This Row],[Traspaso]]),0)</f>
        <v>0</v>
      </c>
      <c r="G80" s="1" t="s">
        <v>126</v>
      </c>
      <c r="H80" s="1">
        <v>17</v>
      </c>
      <c r="I80" s="1">
        <v>10</v>
      </c>
      <c r="J80" s="1">
        <f>Tabla1[[#This Row],[Edad Inicial]]+M$1-Tabla1[[#This Row],[Temporada]]</f>
        <v>19</v>
      </c>
      <c r="K80" s="1">
        <v>0</v>
      </c>
    </row>
    <row r="81" spans="1:11" hidden="1" x14ac:dyDescent="0.25">
      <c r="A81" t="s">
        <v>146</v>
      </c>
      <c r="B81" t="s">
        <v>23</v>
      </c>
      <c r="C81">
        <v>1597500</v>
      </c>
      <c r="D81">
        <v>1065000</v>
      </c>
      <c r="E81">
        <v>5880000</v>
      </c>
      <c r="F81">
        <f>IF(Tabla1[[#This Row],[Venta ]]&lt;&gt;0,Tabla1[[#This Row],[Venta ]]-(Tabla1[[#This Row],[Fichaje]]+Tabla1[[#This Row],[Traspaso]]),0)</f>
        <v>3217500</v>
      </c>
      <c r="G81" s="1" t="s">
        <v>147</v>
      </c>
      <c r="H81" s="1">
        <v>16</v>
      </c>
      <c r="I81" s="1">
        <v>10</v>
      </c>
      <c r="J81" s="1">
        <f>Tabla1[[#This Row],[Edad Inicial]]+M$1-Tabla1[[#This Row],[Temporada]]</f>
        <v>18</v>
      </c>
      <c r="K81" s="1">
        <v>0</v>
      </c>
    </row>
    <row r="82" spans="1:11" x14ac:dyDescent="0.25">
      <c r="A82" t="s">
        <v>148</v>
      </c>
      <c r="B82" t="s">
        <v>16</v>
      </c>
      <c r="C82">
        <v>825000</v>
      </c>
      <c r="D82">
        <v>545500</v>
      </c>
      <c r="E82">
        <v>0</v>
      </c>
      <c r="F82">
        <f>IF(Tabla1[[#This Row],[Venta ]]&lt;&gt;0,Tabla1[[#This Row],[Venta ]]-(Tabla1[[#This Row],[Fichaje]]+Tabla1[[#This Row],[Traspaso]]),0)</f>
        <v>0</v>
      </c>
      <c r="G82" s="1" t="s">
        <v>136</v>
      </c>
      <c r="H82" s="1">
        <v>16</v>
      </c>
      <c r="I82" s="1">
        <v>10</v>
      </c>
      <c r="J82" s="1">
        <f>Tabla1[[#This Row],[Edad Inicial]]+M$1-Tabla1[[#This Row],[Temporada]]</f>
        <v>18</v>
      </c>
      <c r="K82" s="1">
        <v>0</v>
      </c>
    </row>
    <row r="83" spans="1:11" x14ac:dyDescent="0.25">
      <c r="A83" t="s">
        <v>149</v>
      </c>
      <c r="B83" t="s">
        <v>45</v>
      </c>
      <c r="C83">
        <v>2580000</v>
      </c>
      <c r="D83">
        <v>1717500</v>
      </c>
      <c r="E83">
        <v>0</v>
      </c>
      <c r="F83" s="2">
        <f>IF(Tabla1[[#This Row],[Venta ]]&lt;&gt;0,Tabla1[[#This Row],[Venta ]]-(Tabla1[[#This Row],[Fichaje]]+Tabla1[[#This Row],[Traspaso]]),0)</f>
        <v>0</v>
      </c>
      <c r="G83" s="1" t="s">
        <v>150</v>
      </c>
      <c r="H83" s="1">
        <v>16</v>
      </c>
      <c r="I83" s="1">
        <v>10</v>
      </c>
      <c r="J83" s="3">
        <f>Tabla1[[#This Row],[Edad Inicial]]+M$1-Tabla1[[#This Row],[Temporada]]</f>
        <v>18</v>
      </c>
      <c r="K83" s="1">
        <v>0</v>
      </c>
    </row>
    <row r="84" spans="1:11" x14ac:dyDescent="0.25">
      <c r="A84" t="s">
        <v>151</v>
      </c>
      <c r="B84" t="s">
        <v>16</v>
      </c>
      <c r="C84">
        <v>6120000</v>
      </c>
      <c r="D84">
        <v>4080000</v>
      </c>
      <c r="E84">
        <v>0</v>
      </c>
      <c r="F84" s="2">
        <f>IF(Tabla1[[#This Row],[Venta ]]&lt;&gt;0,Tabla1[[#This Row],[Venta ]]-(Tabla1[[#This Row],[Fichaje]]+Tabla1[[#This Row],[Traspaso]]),0)</f>
        <v>0</v>
      </c>
      <c r="G84" s="1" t="s">
        <v>152</v>
      </c>
      <c r="H84" s="1">
        <v>17</v>
      </c>
      <c r="I84" s="1">
        <v>10</v>
      </c>
      <c r="J84" s="3">
        <f>Tabla1[[#This Row],[Edad Inicial]]+M$1-Tabla1[[#This Row],[Temporada]]</f>
        <v>19</v>
      </c>
      <c r="K84" s="1">
        <v>0</v>
      </c>
    </row>
    <row r="85" spans="1:11" x14ac:dyDescent="0.25">
      <c r="A85" t="s">
        <v>153</v>
      </c>
      <c r="B85" t="s">
        <v>45</v>
      </c>
      <c r="C85">
        <v>3750000</v>
      </c>
      <c r="D85">
        <v>2497500</v>
      </c>
      <c r="E85">
        <v>0</v>
      </c>
      <c r="F85" s="2">
        <f>IF(Tabla1[[#This Row],[Venta ]]&lt;&gt;0,Tabla1[[#This Row],[Venta ]]-(Tabla1[[#This Row],[Fichaje]]+Tabla1[[#This Row],[Traspaso]]),0)</f>
        <v>0</v>
      </c>
      <c r="G85" s="1" t="s">
        <v>154</v>
      </c>
      <c r="H85" s="1">
        <v>17</v>
      </c>
      <c r="I85" s="1">
        <v>10</v>
      </c>
      <c r="J85" s="3">
        <f>Tabla1[[#This Row],[Edad Inicial]]+M$1-Tabla1[[#This Row],[Temporada]]</f>
        <v>19</v>
      </c>
      <c r="K85" s="1">
        <v>1</v>
      </c>
    </row>
    <row r="86" spans="1:11" x14ac:dyDescent="0.25">
      <c r="A86" t="s">
        <v>155</v>
      </c>
      <c r="B86" t="s">
        <v>16</v>
      </c>
      <c r="C86">
        <v>2055000</v>
      </c>
      <c r="D86">
        <v>1372500</v>
      </c>
      <c r="E86">
        <v>0</v>
      </c>
      <c r="F86" s="2">
        <f>IF(Tabla1[[#This Row],[Venta ]]&lt;&gt;0,Tabla1[[#This Row],[Venta ]]-(Tabla1[[#This Row],[Fichaje]]+Tabla1[[#This Row],[Traspaso]]),0)</f>
        <v>0</v>
      </c>
      <c r="G86" s="1" t="s">
        <v>150</v>
      </c>
      <c r="H86" s="1">
        <v>16</v>
      </c>
      <c r="I86" s="1">
        <v>10</v>
      </c>
      <c r="J86" s="3">
        <f>Tabla1[[#This Row],[Edad Inicial]]+M$1-Tabla1[[#This Row],[Temporada]]</f>
        <v>18</v>
      </c>
      <c r="K86" s="1">
        <v>0</v>
      </c>
    </row>
    <row r="87" spans="1:11" x14ac:dyDescent="0.25">
      <c r="A87" t="s">
        <v>156</v>
      </c>
      <c r="B87" t="s">
        <v>18</v>
      </c>
      <c r="C87">
        <v>3067500</v>
      </c>
      <c r="D87">
        <v>2047500</v>
      </c>
      <c r="E87">
        <v>0</v>
      </c>
      <c r="F87" s="2">
        <f>IF(Tabla1[[#This Row],[Venta ]]&lt;&gt;0,Tabla1[[#This Row],[Venta ]]-(Tabla1[[#This Row],[Fichaje]]+Tabla1[[#This Row],[Traspaso]]),0)</f>
        <v>0</v>
      </c>
      <c r="G87" s="1" t="s">
        <v>157</v>
      </c>
      <c r="H87" s="1">
        <v>17</v>
      </c>
      <c r="I87" s="1">
        <v>11</v>
      </c>
      <c r="J87" s="3">
        <f>Tabla1[[#This Row],[Edad Inicial]]+M$1-Tabla1[[#This Row],[Temporada]]</f>
        <v>18</v>
      </c>
      <c r="K87" s="1">
        <v>0</v>
      </c>
    </row>
    <row r="88" spans="1:11" hidden="1" x14ac:dyDescent="0.25">
      <c r="A88" t="s">
        <v>158</v>
      </c>
      <c r="B88" t="s">
        <v>159</v>
      </c>
      <c r="C88">
        <v>2062500</v>
      </c>
      <c r="D88">
        <v>1327500</v>
      </c>
      <c r="E88">
        <v>5557500</v>
      </c>
      <c r="F88" s="2">
        <f>IF(Tabla1[[#This Row],[Venta ]]&lt;&gt;0,Tabla1[[#This Row],[Venta ]]-(Tabla1[[#This Row],[Fichaje]]+Tabla1[[#This Row],[Traspaso]]),0)</f>
        <v>2167500</v>
      </c>
      <c r="G88" s="1" t="s">
        <v>160</v>
      </c>
      <c r="H88" s="1">
        <v>17</v>
      </c>
      <c r="I88" s="1">
        <v>11</v>
      </c>
      <c r="J88" s="3">
        <f>Tabla1[[#This Row],[Edad Inicial]]+M$1-Tabla1[[#This Row],[Temporada]]</f>
        <v>18</v>
      </c>
      <c r="K88" s="1">
        <v>0</v>
      </c>
    </row>
    <row r="89" spans="1:11" x14ac:dyDescent="0.25">
      <c r="A89" t="s">
        <v>161</v>
      </c>
      <c r="B89" t="s">
        <v>31</v>
      </c>
      <c r="C89">
        <v>5002500</v>
      </c>
      <c r="D89">
        <v>3337500</v>
      </c>
      <c r="E89">
        <v>0</v>
      </c>
      <c r="F89" s="2">
        <f>IF(Tabla1[[#This Row],[Venta ]]&lt;&gt;0,Tabla1[[#This Row],[Venta ]]-(Tabla1[[#This Row],[Fichaje]]+Tabla1[[#This Row],[Traspaso]]),0)</f>
        <v>0</v>
      </c>
      <c r="G89" s="1" t="s">
        <v>154</v>
      </c>
      <c r="H89" s="1">
        <v>16</v>
      </c>
      <c r="I89" s="1">
        <v>11</v>
      </c>
      <c r="J89" s="3">
        <f>Tabla1[[#This Row],[Edad Inicial]]+M$1-Tabla1[[#This Row],[Temporada]]</f>
        <v>17</v>
      </c>
      <c r="K89" s="1">
        <v>1</v>
      </c>
    </row>
    <row r="90" spans="1:11" x14ac:dyDescent="0.25">
      <c r="A90" t="s">
        <v>162</v>
      </c>
      <c r="B90" t="s">
        <v>22</v>
      </c>
      <c r="C90">
        <v>3232500</v>
      </c>
      <c r="D90">
        <v>2152500</v>
      </c>
      <c r="E90">
        <v>0</v>
      </c>
      <c r="F90" s="2">
        <f>IF(Tabla1[[#This Row],[Venta ]]&lt;&gt;0,Tabla1[[#This Row],[Venta ]]-(Tabla1[[#This Row],[Fichaje]]+Tabla1[[#This Row],[Traspaso]]),0)</f>
        <v>0</v>
      </c>
      <c r="G90" s="1" t="s">
        <v>163</v>
      </c>
      <c r="H90" s="1">
        <v>16</v>
      </c>
      <c r="I90" s="1">
        <v>11</v>
      </c>
      <c r="J90" s="3">
        <f>Tabla1[[#This Row],[Edad Inicial]]+M$1-Tabla1[[#This Row],[Temporada]]</f>
        <v>17</v>
      </c>
      <c r="K90" s="1">
        <v>0</v>
      </c>
    </row>
    <row r="91" spans="1:11" x14ac:dyDescent="0.25">
      <c r="A91" t="s">
        <v>165</v>
      </c>
      <c r="B91" t="s">
        <v>12</v>
      </c>
      <c r="C91">
        <v>3165000</v>
      </c>
      <c r="D91">
        <v>2107500</v>
      </c>
      <c r="E91">
        <v>0</v>
      </c>
      <c r="F91" s="2">
        <f>IF(Tabla1[[#This Row],[Venta ]]&lt;&gt;0,Tabla1[[#This Row],[Venta ]]-(Tabla1[[#This Row],[Fichaje]]+Tabla1[[#This Row],[Traspaso]]),0)</f>
        <v>0</v>
      </c>
      <c r="G91" s="1" t="s">
        <v>168</v>
      </c>
      <c r="H91" s="1">
        <v>16</v>
      </c>
      <c r="I91" s="1">
        <v>11</v>
      </c>
      <c r="J91" s="3">
        <f>Tabla1[[#This Row],[Edad Inicial]]+M$1-Tabla1[[#This Row],[Temporada]]</f>
        <v>17</v>
      </c>
      <c r="K91" s="1">
        <v>0</v>
      </c>
    </row>
    <row r="92" spans="1:11" x14ac:dyDescent="0.25">
      <c r="A92" t="s">
        <v>166</v>
      </c>
      <c r="B92" t="s">
        <v>23</v>
      </c>
      <c r="C92">
        <v>3825000</v>
      </c>
      <c r="D92">
        <v>2550000</v>
      </c>
      <c r="E92">
        <v>0</v>
      </c>
      <c r="F92" s="2">
        <f>IF(Tabla1[[#This Row],[Venta ]]&lt;&gt;0,Tabla1[[#This Row],[Venta ]]-(Tabla1[[#This Row],[Fichaje]]+Tabla1[[#This Row],[Traspaso]]),0)</f>
        <v>0</v>
      </c>
      <c r="G92" s="1" t="s">
        <v>167</v>
      </c>
      <c r="H92" s="1">
        <v>17</v>
      </c>
      <c r="I92" s="1">
        <v>11</v>
      </c>
      <c r="J92" s="3">
        <f>Tabla1[[#This Row],[Edad Inicial]]+M$1-Tabla1[[#This Row],[Temporada]]</f>
        <v>18</v>
      </c>
      <c r="K92" s="1">
        <v>0</v>
      </c>
    </row>
    <row r="93" spans="1:11" x14ac:dyDescent="0.25">
      <c r="A93" t="s">
        <v>169</v>
      </c>
      <c r="B93" t="s">
        <v>16</v>
      </c>
      <c r="C93">
        <v>5107500</v>
      </c>
      <c r="D93">
        <v>3405000</v>
      </c>
      <c r="E93">
        <v>0</v>
      </c>
      <c r="F93" s="2">
        <f>IF(Tabla1[[#This Row],[Venta ]]&lt;&gt;0,Tabla1[[#This Row],[Venta ]]-(Tabla1[[#This Row],[Fichaje]]+Tabla1[[#This Row],[Traspaso]]),0)</f>
        <v>0</v>
      </c>
      <c r="G93" s="1" t="s">
        <v>170</v>
      </c>
      <c r="H93" s="1">
        <v>16</v>
      </c>
      <c r="I93" s="1">
        <v>11</v>
      </c>
      <c r="J93" s="3">
        <f>Tabla1[[#This Row],[Edad Inicial]]+M$1-Tabla1[[#This Row],[Temporada]]</f>
        <v>17</v>
      </c>
      <c r="K93" s="1">
        <v>0</v>
      </c>
    </row>
    <row r="94" spans="1:11" x14ac:dyDescent="0.25">
      <c r="A94" t="s">
        <v>171</v>
      </c>
      <c r="B94" t="s">
        <v>45</v>
      </c>
      <c r="C94">
        <v>2527500</v>
      </c>
      <c r="D94">
        <v>1687500</v>
      </c>
      <c r="E94">
        <v>0</v>
      </c>
      <c r="F94" s="2">
        <f>IF(Tabla1[[#This Row],[Venta ]]&lt;&gt;0,Tabla1[[#This Row],[Venta ]]-(Tabla1[[#This Row],[Fichaje]]+Tabla1[[#This Row],[Traspaso]]),0)</f>
        <v>0</v>
      </c>
      <c r="G94" s="1" t="s">
        <v>172</v>
      </c>
      <c r="H94" s="1">
        <v>16</v>
      </c>
      <c r="I94" s="1">
        <v>11</v>
      </c>
      <c r="J94" s="3">
        <f>Tabla1[[#This Row],[Edad Inicial]]+M$1-Tabla1[[#This Row],[Temporada]]</f>
        <v>17</v>
      </c>
      <c r="K94" s="1">
        <v>0</v>
      </c>
    </row>
    <row r="95" spans="1:11" x14ac:dyDescent="0.25">
      <c r="A95" t="s">
        <v>173</v>
      </c>
      <c r="B95" t="s">
        <v>39</v>
      </c>
      <c r="C95">
        <v>3165000</v>
      </c>
      <c r="D95">
        <v>2107500</v>
      </c>
      <c r="E95">
        <v>0</v>
      </c>
      <c r="F95" s="2">
        <f>IF(Tabla1[[#This Row],[Venta ]]&lt;&gt;0,Tabla1[[#This Row],[Venta ]]-(Tabla1[[#This Row],[Fichaje]]+Tabla1[[#This Row],[Traspaso]]),0)</f>
        <v>0</v>
      </c>
      <c r="G95" s="1" t="s">
        <v>168</v>
      </c>
      <c r="H95" s="1">
        <v>16</v>
      </c>
      <c r="I95" s="1">
        <v>11</v>
      </c>
      <c r="J95" s="3">
        <f>Tabla1[[#This Row],[Edad Inicial]]+M$1-Tabla1[[#This Row],[Temporada]]</f>
        <v>17</v>
      </c>
      <c r="K95" s="1">
        <v>0</v>
      </c>
    </row>
    <row r="96" spans="1:11" x14ac:dyDescent="0.25">
      <c r="A96" t="s">
        <v>87</v>
      </c>
      <c r="B96" t="s">
        <v>27</v>
      </c>
      <c r="C96">
        <v>5100000</v>
      </c>
      <c r="D96">
        <v>3292500</v>
      </c>
      <c r="E96">
        <v>0</v>
      </c>
      <c r="F96" s="2">
        <f>IF(Tabla1[[#This Row],[Venta ]]&lt;&gt;0,Tabla1[[#This Row],[Venta ]]-(Tabla1[[#This Row],[Fichaje]]+Tabla1[[#This Row],[Traspaso]]),0)</f>
        <v>0</v>
      </c>
      <c r="G96" s="1" t="s">
        <v>150</v>
      </c>
      <c r="H96" s="1">
        <v>17</v>
      </c>
      <c r="I96" s="1">
        <v>11</v>
      </c>
      <c r="J96" s="3">
        <f>Tabla1[[#This Row],[Edad Inicial]]+M$1-Tabla1[[#This Row],[Temporada]]</f>
        <v>18</v>
      </c>
      <c r="K96" s="1">
        <v>0</v>
      </c>
    </row>
    <row r="97" spans="1:11" x14ac:dyDescent="0.25">
      <c r="A97" t="s">
        <v>177</v>
      </c>
      <c r="B97" t="s">
        <v>31</v>
      </c>
      <c r="C97">
        <v>7770000</v>
      </c>
      <c r="D97">
        <v>5182500</v>
      </c>
      <c r="E97">
        <v>0</v>
      </c>
      <c r="F97" s="2">
        <f>IF(Tabla1[[#This Row],[Venta ]]&lt;&gt;0,Tabla1[[#This Row],[Venta ]]-(Tabla1[[#This Row],[Fichaje]]+Tabla1[[#This Row],[Traspaso]]),0)</f>
        <v>0</v>
      </c>
      <c r="G97" s="1" t="s">
        <v>176</v>
      </c>
      <c r="H97" s="1">
        <v>16</v>
      </c>
      <c r="I97" s="1">
        <v>12</v>
      </c>
      <c r="J97" s="3">
        <f>Tabla1[[#This Row],[Edad Inicial]]+M$1-Tabla1[[#This Row],[Temporada]]</f>
        <v>16</v>
      </c>
      <c r="K97" s="1">
        <v>0</v>
      </c>
    </row>
    <row r="98" spans="1:11" x14ac:dyDescent="0.25">
      <c r="A98" t="s">
        <v>175</v>
      </c>
      <c r="B98" t="s">
        <v>31</v>
      </c>
      <c r="C98">
        <v>7305000</v>
      </c>
      <c r="D98">
        <v>4867500</v>
      </c>
      <c r="E98">
        <v>0</v>
      </c>
      <c r="F98" s="2">
        <f>IF(Tabla1[[#This Row],[Venta ]]&lt;&gt;0,Tabla1[[#This Row],[Venta ]]-(Tabla1[[#This Row],[Fichaje]]+Tabla1[[#This Row],[Traspaso]]),0)</f>
        <v>0</v>
      </c>
      <c r="G98" s="1" t="s">
        <v>176</v>
      </c>
      <c r="H98" s="1">
        <v>16</v>
      </c>
      <c r="I98" s="1">
        <v>12</v>
      </c>
      <c r="J98" s="3">
        <f>Tabla1[[#This Row],[Edad Inicial]]+M$1-Tabla1[[#This Row],[Temporada]]</f>
        <v>16</v>
      </c>
      <c r="K98" s="1">
        <v>0</v>
      </c>
    </row>
  </sheetData>
  <conditionalFormatting sqref="F2:F98">
    <cfRule type="cellIs" dxfId="5" priority="3" operator="greaterThan">
      <formula>0</formula>
    </cfRule>
  </conditionalFormatting>
  <conditionalFormatting sqref="B1:B1048576">
    <cfRule type="cellIs" dxfId="3" priority="2" operator="equal">
      <formula>"MC"</formula>
    </cfRule>
    <cfRule type="cellIs" dxfId="4" priority="1" operator="equal">
      <formula>"DC"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317B-4970-4411-B330-8042B7182B26}">
  <dimension ref="A1:M4"/>
  <sheetViews>
    <sheetView workbookViewId="0">
      <selection activeCell="L2" sqref="L2"/>
    </sheetView>
  </sheetViews>
  <sheetFormatPr baseColWidth="10" defaultRowHeight="13.8" x14ac:dyDescent="0.25"/>
  <sheetData>
    <row r="1" spans="1:13" x14ac:dyDescent="0.25">
      <c r="A1">
        <v>79.5</v>
      </c>
      <c r="B1">
        <v>6.2</v>
      </c>
      <c r="D1">
        <f>SUM(B1:B16)</f>
        <v>105.9</v>
      </c>
    </row>
    <row r="2" spans="1:13" x14ac:dyDescent="0.25">
      <c r="B2">
        <v>1.1000000000000001</v>
      </c>
      <c r="D2">
        <f>SUM(A1:A13)</f>
        <v>79.5</v>
      </c>
      <c r="L2" t="s">
        <v>9</v>
      </c>
      <c r="M2" t="s">
        <v>10</v>
      </c>
    </row>
    <row r="3" spans="1:13" x14ac:dyDescent="0.25">
      <c r="B3">
        <v>1.6</v>
      </c>
    </row>
    <row r="4" spans="1:13" x14ac:dyDescent="0.25">
      <c r="B4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</dc:creator>
  <cp:lastModifiedBy>MODERN</cp:lastModifiedBy>
  <dcterms:created xsi:type="dcterms:W3CDTF">2024-08-09T05:00:45Z</dcterms:created>
  <dcterms:modified xsi:type="dcterms:W3CDTF">2024-08-23T08:55:14Z</dcterms:modified>
</cp:coreProperties>
</file>