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D2" i="1" l="1"/>
  <c r="I5" i="1"/>
  <c r="I10" i="1" s="1"/>
  <c r="B2" i="2" l="1"/>
  <c r="B7" i="2" s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F2" i="1"/>
  <c r="C2" i="1"/>
</calcChain>
</file>

<file path=xl/sharedStrings.xml><?xml version="1.0" encoding="utf-8"?>
<sst xmlns="http://schemas.openxmlformats.org/spreadsheetml/2006/main" count="16" uniqueCount="11">
  <si>
    <t>T</t>
  </si>
  <si>
    <t>Kom</t>
  </si>
  <si>
    <t>Rt/R25</t>
  </si>
  <si>
    <t>B=</t>
  </si>
  <si>
    <t>T,C</t>
  </si>
  <si>
    <t>T0, K =</t>
  </si>
  <si>
    <t>U1=</t>
  </si>
  <si>
    <t>U=</t>
  </si>
  <si>
    <t>R1=</t>
  </si>
  <si>
    <t>R2=</t>
  </si>
  <si>
    <t>Rcalc=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</si>
</sst>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marker>
            <c:symbol val="none"/>
          </c:marker>
          <c:cat>
            <c:numRef>
              <c:f>Лист1!$A$2:$A$23</c:f>
              <c:numCache>
                <c:formatCode>0.00</c:formatCode>
                <c:ptCount val="22"/>
                <c:pt idx="0">
                  <c:v>-55</c:v>
                </c:pt>
                <c:pt idx="1">
                  <c:v>-50</c:v>
                </c:pt>
                <c:pt idx="2">
                  <c:v>-45</c:v>
                </c:pt>
                <c:pt idx="3">
                  <c:v>-40</c:v>
                </c:pt>
                <c:pt idx="4">
                  <c:v>-35</c:v>
                </c:pt>
                <c:pt idx="5">
                  <c:v>-30</c:v>
                </c:pt>
                <c:pt idx="6">
                  <c:v>-25</c:v>
                </c:pt>
                <c:pt idx="7">
                  <c:v>-20</c:v>
                </c:pt>
                <c:pt idx="8">
                  <c:v>-15</c:v>
                </c:pt>
                <c:pt idx="9">
                  <c:v>-10</c:v>
                </c:pt>
                <c:pt idx="10">
                  <c:v>-5</c:v>
                </c:pt>
                <c:pt idx="11">
                  <c:v>0</c:v>
                </c:pt>
                <c:pt idx="12">
                  <c:v>5</c:v>
                </c:pt>
                <c:pt idx="13">
                  <c:v>10</c:v>
                </c:pt>
                <c:pt idx="14">
                  <c:v>15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  <c:pt idx="18">
                  <c:v>35</c:v>
                </c:pt>
                <c:pt idx="19">
                  <c:v>40</c:v>
                </c:pt>
                <c:pt idx="20">
                  <c:v>45</c:v>
                </c:pt>
                <c:pt idx="21">
                  <c:v>50</c:v>
                </c:pt>
              </c:numCache>
            </c:numRef>
          </c:cat>
          <c:val>
            <c:numRef>
              <c:f>Лист1!$B$2:$B$23</c:f>
              <c:numCache>
                <c:formatCode>0.00</c:formatCode>
                <c:ptCount val="22"/>
                <c:pt idx="0">
                  <c:v>121.46</c:v>
                </c:pt>
                <c:pt idx="1">
                  <c:v>84.438999999999993</c:v>
                </c:pt>
                <c:pt idx="2">
                  <c:v>59.243000000000002</c:v>
                </c:pt>
                <c:pt idx="3">
                  <c:v>41.938000000000002</c:v>
                </c:pt>
                <c:pt idx="4">
                  <c:v>29.946999999999999</c:v>
                </c:pt>
                <c:pt idx="5">
                  <c:v>21.567</c:v>
                </c:pt>
                <c:pt idx="6">
                  <c:v>15.641</c:v>
                </c:pt>
                <c:pt idx="7">
                  <c:v>11.465999999999999</c:v>
                </c:pt>
                <c:pt idx="8">
                  <c:v>8.4510000000000005</c:v>
                </c:pt>
                <c:pt idx="9">
                  <c:v>6.2927</c:v>
                </c:pt>
                <c:pt idx="10">
                  <c:v>4.7077</c:v>
                </c:pt>
                <c:pt idx="11">
                  <c:v>3.5562999999999998</c:v>
                </c:pt>
                <c:pt idx="12">
                  <c:v>2.7119</c:v>
                </c:pt>
                <c:pt idx="13">
                  <c:v>2.0859999999999999</c:v>
                </c:pt>
                <c:pt idx="14">
                  <c:v>1.6204000000000001</c:v>
                </c:pt>
                <c:pt idx="15">
                  <c:v>1.2683</c:v>
                </c:pt>
                <c:pt idx="16">
                  <c:v>1</c:v>
                </c:pt>
                <c:pt idx="17">
                  <c:v>0.79420000000000002</c:v>
                </c:pt>
                <c:pt idx="18">
                  <c:v>0.63268000000000002</c:v>
                </c:pt>
                <c:pt idx="19">
                  <c:v>0.50739999999999996</c:v>
                </c:pt>
                <c:pt idx="20">
                  <c:v>0.41026000000000001</c:v>
                </c:pt>
                <c:pt idx="21">
                  <c:v>0.33629999999999999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12288"/>
        <c:axId val="75213824"/>
      </c:lineChart>
      <c:catAx>
        <c:axId val="7521228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75213824"/>
        <c:crosses val="autoZero"/>
        <c:auto val="1"/>
        <c:lblAlgn val="ctr"/>
        <c:lblOffset val="100"/>
        <c:noMultiLvlLbl val="0"/>
      </c:catAx>
      <c:valAx>
        <c:axId val="75213824"/>
        <c:scaling>
          <c:orientation val="minMax"/>
          <c:max val="800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75212288"/>
        <c:crosses val="autoZero"/>
        <c:crossBetween val="between"/>
        <c:majorUnit val="100"/>
        <c:minorUnit val="1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Лист1!$A$2:$A$23</c:f>
              <c:numCache>
                <c:formatCode>0.00</c:formatCode>
                <c:ptCount val="22"/>
                <c:pt idx="0">
                  <c:v>-55</c:v>
                </c:pt>
                <c:pt idx="1">
                  <c:v>-50</c:v>
                </c:pt>
                <c:pt idx="2">
                  <c:v>-45</c:v>
                </c:pt>
                <c:pt idx="3">
                  <c:v>-40</c:v>
                </c:pt>
                <c:pt idx="4">
                  <c:v>-35</c:v>
                </c:pt>
                <c:pt idx="5">
                  <c:v>-30</c:v>
                </c:pt>
                <c:pt idx="6">
                  <c:v>-25</c:v>
                </c:pt>
                <c:pt idx="7">
                  <c:v>-20</c:v>
                </c:pt>
                <c:pt idx="8">
                  <c:v>-15</c:v>
                </c:pt>
                <c:pt idx="9">
                  <c:v>-10</c:v>
                </c:pt>
                <c:pt idx="10">
                  <c:v>-5</c:v>
                </c:pt>
                <c:pt idx="11">
                  <c:v>0</c:v>
                </c:pt>
                <c:pt idx="12">
                  <c:v>5</c:v>
                </c:pt>
                <c:pt idx="13">
                  <c:v>10</c:v>
                </c:pt>
                <c:pt idx="14">
                  <c:v>15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  <c:pt idx="18">
                  <c:v>35</c:v>
                </c:pt>
                <c:pt idx="19">
                  <c:v>40</c:v>
                </c:pt>
                <c:pt idx="20">
                  <c:v>45</c:v>
                </c:pt>
                <c:pt idx="21">
                  <c:v>50</c:v>
                </c:pt>
              </c:numCache>
            </c:numRef>
          </c:cat>
          <c:val>
            <c:numRef>
              <c:f>Лист1!$D$2:$D$23</c:f>
              <c:numCache>
                <c:formatCode>0.00</c:formatCode>
                <c:ptCount val="22"/>
                <c:pt idx="0">
                  <c:v>223.7036879346976</c:v>
                </c:pt>
                <c:pt idx="1">
                  <c:v>228.01631052412134</c:v>
                </c:pt>
                <c:pt idx="2">
                  <c:v>232.38321368407719</c:v>
                </c:pt>
                <c:pt idx="3">
                  <c:v>236.80418317950719</c:v>
                </c:pt>
                <c:pt idx="4">
                  <c:v>241.27889275511339</c:v>
                </c:pt>
                <c:pt idx="5">
                  <c:v>245.80649773526278</c:v>
                </c:pt>
                <c:pt idx="6">
                  <c:v>250.40521473280066</c:v>
                </c:pt>
                <c:pt idx="7">
                  <c:v>255.01645835175344</c:v>
                </c:pt>
                <c:pt idx="8">
                  <c:v>259.71585779698012</c:v>
                </c:pt>
                <c:pt idx="9">
                  <c:v>264.42563439894224</c:v>
                </c:pt>
                <c:pt idx="10">
                  <c:v>269.23006859159136</c:v>
                </c:pt>
                <c:pt idx="11">
                  <c:v>274.04259582600884</c:v>
                </c:pt>
                <c:pt idx="12">
                  <c:v>278.86006891640142</c:v>
                </c:pt>
                <c:pt idx="13">
                  <c:v>283.68758717754866</c:v>
                </c:pt>
                <c:pt idx="14">
                  <c:v>288.49488371936218</c:v>
                </c:pt>
                <c:pt idx="15">
                  <c:v>293.31618185396968</c:v>
                </c:pt>
                <c:pt idx="16">
                  <c:v>298.14999999999998</c:v>
                </c:pt>
                <c:pt idx="17">
                  <c:v>302.99078592485256</c:v>
                </c:pt>
                <c:pt idx="18">
                  <c:v>307.92410116223715</c:v>
                </c:pt>
                <c:pt idx="19">
                  <c:v>312.86800559576113</c:v>
                </c:pt>
                <c:pt idx="20">
                  <c:v>317.78158314024921</c:v>
                </c:pt>
                <c:pt idx="21">
                  <c:v>322.51969767548661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772672"/>
        <c:axId val="141774208"/>
      </c:lineChart>
      <c:catAx>
        <c:axId val="14177267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41774208"/>
        <c:crosses val="autoZero"/>
        <c:auto val="1"/>
        <c:lblAlgn val="ctr"/>
        <c:lblOffset val="100"/>
        <c:noMultiLvlLbl val="0"/>
      </c:catAx>
      <c:valAx>
        <c:axId val="1417742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1772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581025</xdr:colOff>
      <xdr:row>0</xdr:row>
      <xdr:rowOff>28575</xdr:rowOff>
    </xdr:from>
    <xdr:to>
      <xdr:col>28</xdr:col>
      <xdr:colOff>581025</xdr:colOff>
      <xdr:row>19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304800</xdr:colOff>
      <xdr:row>21</xdr:row>
      <xdr:rowOff>33336</xdr:rowOff>
    </xdr:from>
    <xdr:to>
      <xdr:col>27</xdr:col>
      <xdr:colOff>514350</xdr:colOff>
      <xdr:row>38</xdr:row>
      <xdr:rowOff>38099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171450</xdr:colOff>
      <xdr:row>2</xdr:row>
      <xdr:rowOff>142875</xdr:rowOff>
    </xdr:from>
    <xdr:to>
      <xdr:col>12</xdr:col>
      <xdr:colOff>180975</xdr:colOff>
      <xdr:row>12</xdr:row>
      <xdr:rowOff>19050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1675" y="523875"/>
          <a:ext cx="1838325" cy="1781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I13" sqref="I13"/>
    </sheetView>
  </sheetViews>
  <sheetFormatPr defaultRowHeight="15" x14ac:dyDescent="0.25"/>
  <cols>
    <col min="3" max="3" width="10.5703125" bestFit="1" customWidth="1"/>
    <col min="9" max="9" width="9.5703125" bestFit="1" customWidth="1"/>
  </cols>
  <sheetData>
    <row r="1" spans="1:12" x14ac:dyDescent="0.25">
      <c r="A1" t="s">
        <v>0</v>
      </c>
      <c r="B1" t="s">
        <v>2</v>
      </c>
      <c r="C1" t="s">
        <v>1</v>
      </c>
      <c r="D1" t="s">
        <v>5</v>
      </c>
      <c r="E1">
        <v>298.14999999999998</v>
      </c>
      <c r="F1" t="s">
        <v>4</v>
      </c>
    </row>
    <row r="2" spans="1:12" x14ac:dyDescent="0.25">
      <c r="A2" s="1">
        <v>-55</v>
      </c>
      <c r="B2" s="1">
        <v>121.46</v>
      </c>
      <c r="C2" s="1">
        <f>B2*10000</f>
        <v>1214600</v>
      </c>
      <c r="D2" s="1">
        <f>1/((1/$E$1) + (1/$E$4) * LN(B2))</f>
        <v>223.7036879346976</v>
      </c>
      <c r="E2" s="1"/>
      <c r="F2" s="1">
        <f>D2-273.15</f>
        <v>-49.446312065302379</v>
      </c>
      <c r="G2" s="1"/>
      <c r="H2" s="1"/>
      <c r="I2" s="1"/>
      <c r="J2" s="1"/>
      <c r="K2" s="1"/>
      <c r="L2" s="1"/>
    </row>
    <row r="3" spans="1:12" x14ac:dyDescent="0.25">
      <c r="A3" s="1">
        <v>-50</v>
      </c>
      <c r="B3" s="1">
        <v>84.438999999999993</v>
      </c>
      <c r="C3" s="1">
        <f t="shared" ref="C3:C36" si="0">B3*10000</f>
        <v>844389.99999999988</v>
      </c>
      <c r="D3" s="1">
        <f t="shared" ref="D3:D36" si="1">1/((1/$E$1) + (1/$E$4) * LN(B3))</f>
        <v>228.01631052412134</v>
      </c>
      <c r="E3" s="1" t="s">
        <v>3</v>
      </c>
      <c r="F3" s="1">
        <f t="shared" ref="F3:F36" si="2">D3-273.15</f>
        <v>-45.13368947587864</v>
      </c>
      <c r="G3" s="1"/>
      <c r="H3" s="1"/>
      <c r="I3" s="1"/>
      <c r="J3" s="1"/>
      <c r="K3" s="1"/>
      <c r="L3" s="1"/>
    </row>
    <row r="4" spans="1:12" x14ac:dyDescent="0.25">
      <c r="A4" s="1">
        <v>-45</v>
      </c>
      <c r="B4" s="1">
        <v>59.243000000000002</v>
      </c>
      <c r="C4" s="1">
        <f t="shared" si="0"/>
        <v>592430</v>
      </c>
      <c r="D4" s="1">
        <f t="shared" si="1"/>
        <v>232.38321368407719</v>
      </c>
      <c r="E4" s="1">
        <v>4300</v>
      </c>
      <c r="F4" s="1">
        <f t="shared" si="2"/>
        <v>-40.766786315922786</v>
      </c>
      <c r="G4" s="1"/>
      <c r="H4" s="1"/>
      <c r="I4" s="1"/>
      <c r="J4" s="1"/>
      <c r="K4" s="1"/>
      <c r="L4" s="1"/>
    </row>
    <row r="5" spans="1:12" x14ac:dyDescent="0.25">
      <c r="A5" s="1">
        <v>-40</v>
      </c>
      <c r="B5" s="1">
        <v>41.938000000000002</v>
      </c>
      <c r="C5" s="1">
        <f t="shared" si="0"/>
        <v>419380</v>
      </c>
      <c r="D5" s="1">
        <f t="shared" si="1"/>
        <v>236.80418317950719</v>
      </c>
      <c r="E5" s="1"/>
      <c r="F5" s="1">
        <f t="shared" si="2"/>
        <v>-36.345816820492786</v>
      </c>
      <c r="G5" s="1"/>
      <c r="H5" s="1" t="s">
        <v>6</v>
      </c>
      <c r="I5" s="1">
        <f>(I7/(I7+I8))*I6</f>
        <v>1.65</v>
      </c>
      <c r="J5" s="1"/>
      <c r="K5" s="1"/>
      <c r="L5" s="1"/>
    </row>
    <row r="6" spans="1:12" x14ac:dyDescent="0.25">
      <c r="A6" s="1">
        <v>-35</v>
      </c>
      <c r="B6" s="1">
        <v>29.946999999999999</v>
      </c>
      <c r="C6" s="1">
        <f t="shared" si="0"/>
        <v>299470</v>
      </c>
      <c r="D6" s="1">
        <f t="shared" si="1"/>
        <v>241.27889275511339</v>
      </c>
      <c r="E6" s="1"/>
      <c r="F6" s="1">
        <f t="shared" si="2"/>
        <v>-31.871107244886588</v>
      </c>
      <c r="G6" s="1"/>
      <c r="H6" s="1" t="s">
        <v>7</v>
      </c>
      <c r="I6" s="1">
        <v>3.3</v>
      </c>
      <c r="J6" s="1"/>
      <c r="K6" s="1"/>
      <c r="L6" s="1"/>
    </row>
    <row r="7" spans="1:12" x14ac:dyDescent="0.25">
      <c r="A7" s="1">
        <v>-30</v>
      </c>
      <c r="B7" s="1">
        <v>21.567</v>
      </c>
      <c r="C7" s="1">
        <f t="shared" si="0"/>
        <v>215670</v>
      </c>
      <c r="D7" s="1">
        <f t="shared" si="1"/>
        <v>245.80649773526278</v>
      </c>
      <c r="E7" s="1"/>
      <c r="F7" s="1">
        <f t="shared" si="2"/>
        <v>-27.343502264737197</v>
      </c>
      <c r="G7" s="1"/>
      <c r="H7" s="1" t="s">
        <v>8</v>
      </c>
      <c r="I7" s="1">
        <v>10000</v>
      </c>
      <c r="J7" s="1"/>
      <c r="K7" s="1"/>
      <c r="L7" s="1"/>
    </row>
    <row r="8" spans="1:12" x14ac:dyDescent="0.25">
      <c r="A8" s="1">
        <v>-25</v>
      </c>
      <c r="B8" s="1">
        <v>15.641</v>
      </c>
      <c r="C8" s="1">
        <f t="shared" si="0"/>
        <v>156410</v>
      </c>
      <c r="D8" s="1">
        <f t="shared" si="1"/>
        <v>250.40521473280066</v>
      </c>
      <c r="E8" s="1"/>
      <c r="F8" s="1">
        <f t="shared" si="2"/>
        <v>-22.744785267199319</v>
      </c>
      <c r="G8" s="1"/>
      <c r="H8" s="1" t="s">
        <v>9</v>
      </c>
      <c r="I8" s="1">
        <v>10000</v>
      </c>
      <c r="J8" s="1"/>
      <c r="K8" s="1"/>
      <c r="L8" s="1"/>
    </row>
    <row r="9" spans="1:12" x14ac:dyDescent="0.25">
      <c r="A9" s="1">
        <v>-20</v>
      </c>
      <c r="B9" s="1">
        <v>11.465999999999999</v>
      </c>
      <c r="C9" s="1">
        <f t="shared" si="0"/>
        <v>114660</v>
      </c>
      <c r="D9" s="1">
        <f t="shared" si="1"/>
        <v>255.01645835175344</v>
      </c>
      <c r="E9" s="1"/>
      <c r="F9" s="1">
        <f t="shared" si="2"/>
        <v>-18.133541648246535</v>
      </c>
      <c r="G9" s="1"/>
      <c r="H9" s="1"/>
      <c r="I9" s="1"/>
      <c r="J9" s="1"/>
      <c r="K9" s="1"/>
      <c r="L9" s="1"/>
    </row>
    <row r="10" spans="1:12" x14ac:dyDescent="0.25">
      <c r="A10" s="1">
        <v>-15</v>
      </c>
      <c r="B10" s="1">
        <v>8.4510000000000005</v>
      </c>
      <c r="C10" s="1">
        <f t="shared" si="0"/>
        <v>84510</v>
      </c>
      <c r="D10" s="1">
        <f t="shared" si="1"/>
        <v>259.71585779698012</v>
      </c>
      <c r="E10" s="1"/>
      <c r="F10" s="1">
        <f t="shared" si="2"/>
        <v>-13.43414220301986</v>
      </c>
      <c r="G10" s="1"/>
      <c r="H10" s="1" t="s">
        <v>10</v>
      </c>
      <c r="I10" s="1">
        <f>I5*I8/I6</f>
        <v>5000</v>
      </c>
      <c r="J10" s="1"/>
      <c r="K10" s="1"/>
      <c r="L10" s="1"/>
    </row>
    <row r="11" spans="1:12" x14ac:dyDescent="0.25">
      <c r="A11" s="1">
        <v>-10</v>
      </c>
      <c r="B11" s="1">
        <v>6.2927</v>
      </c>
      <c r="C11" s="1">
        <f t="shared" si="0"/>
        <v>62927</v>
      </c>
      <c r="D11" s="1">
        <f t="shared" si="1"/>
        <v>264.42563439894224</v>
      </c>
      <c r="E11" s="1"/>
      <c r="F11" s="1">
        <f t="shared" si="2"/>
        <v>-8.7243656010577411</v>
      </c>
      <c r="G11" s="1"/>
      <c r="H11" s="1"/>
      <c r="I11" s="1"/>
      <c r="J11" s="1"/>
      <c r="K11" s="1"/>
      <c r="L11" s="1"/>
    </row>
    <row r="12" spans="1:12" x14ac:dyDescent="0.25">
      <c r="A12" s="1">
        <v>-5</v>
      </c>
      <c r="B12" s="1">
        <v>4.7077</v>
      </c>
      <c r="C12" s="1">
        <f t="shared" si="0"/>
        <v>47077</v>
      </c>
      <c r="D12" s="1">
        <f t="shared" si="1"/>
        <v>269.23006859159136</v>
      </c>
      <c r="E12" s="1"/>
      <c r="F12" s="1">
        <f t="shared" si="2"/>
        <v>-3.9199314084086154</v>
      </c>
      <c r="G12" s="1"/>
      <c r="H12" s="1"/>
      <c r="I12" s="1"/>
      <c r="J12" s="1"/>
      <c r="K12" s="1"/>
      <c r="L12" s="1"/>
    </row>
    <row r="13" spans="1:12" x14ac:dyDescent="0.25">
      <c r="A13" s="1">
        <v>0</v>
      </c>
      <c r="B13" s="1">
        <v>3.5562999999999998</v>
      </c>
      <c r="C13" s="1">
        <f t="shared" si="0"/>
        <v>35563</v>
      </c>
      <c r="D13" s="1">
        <f t="shared" si="1"/>
        <v>274.04259582600884</v>
      </c>
      <c r="E13" s="1"/>
      <c r="F13" s="1">
        <f t="shared" si="2"/>
        <v>0.89259582600885778</v>
      </c>
      <c r="G13" s="1"/>
      <c r="H13" s="1"/>
      <c r="I13" s="1"/>
      <c r="J13" s="1"/>
      <c r="K13" s="1"/>
      <c r="L13" s="1"/>
    </row>
    <row r="14" spans="1:12" x14ac:dyDescent="0.25">
      <c r="A14" s="1">
        <v>5</v>
      </c>
      <c r="B14" s="1">
        <v>2.7119</v>
      </c>
      <c r="C14" s="1">
        <f t="shared" si="0"/>
        <v>27119</v>
      </c>
      <c r="D14" s="1">
        <f t="shared" si="1"/>
        <v>278.86006891640142</v>
      </c>
      <c r="E14" s="1"/>
      <c r="F14" s="1">
        <f t="shared" si="2"/>
        <v>5.7100689164014398</v>
      </c>
      <c r="G14" s="1"/>
      <c r="H14" s="1"/>
      <c r="I14" s="1"/>
      <c r="J14" s="1"/>
      <c r="K14" s="1"/>
      <c r="L14" s="1"/>
    </row>
    <row r="15" spans="1:12" x14ac:dyDescent="0.25">
      <c r="A15" s="1">
        <v>10</v>
      </c>
      <c r="B15" s="1">
        <v>2.0859999999999999</v>
      </c>
      <c r="C15" s="1">
        <f t="shared" si="0"/>
        <v>20860</v>
      </c>
      <c r="D15" s="1">
        <f t="shared" si="1"/>
        <v>283.68758717754866</v>
      </c>
      <c r="E15" s="1"/>
      <c r="F15" s="1">
        <f t="shared" si="2"/>
        <v>10.537587177548687</v>
      </c>
      <c r="G15" s="1"/>
      <c r="H15" s="1"/>
      <c r="I15" s="1"/>
      <c r="J15" s="1"/>
      <c r="K15" s="1"/>
      <c r="L15" s="1"/>
    </row>
    <row r="16" spans="1:12" x14ac:dyDescent="0.25">
      <c r="A16" s="1">
        <v>15</v>
      </c>
      <c r="B16" s="1">
        <v>1.6204000000000001</v>
      </c>
      <c r="C16" s="1">
        <f t="shared" si="0"/>
        <v>16204</v>
      </c>
      <c r="D16" s="1">
        <f t="shared" si="1"/>
        <v>288.49488371936218</v>
      </c>
      <c r="E16" s="1"/>
      <c r="F16" s="1">
        <f t="shared" si="2"/>
        <v>15.344883719362201</v>
      </c>
      <c r="G16" s="1"/>
      <c r="H16" s="1"/>
      <c r="I16" s="1"/>
      <c r="J16" s="1"/>
      <c r="K16" s="1"/>
      <c r="L16" s="1"/>
    </row>
    <row r="17" spans="1:12" x14ac:dyDescent="0.25">
      <c r="A17" s="1">
        <v>20</v>
      </c>
      <c r="B17" s="1">
        <v>1.2683</v>
      </c>
      <c r="C17" s="1">
        <f t="shared" si="0"/>
        <v>12683</v>
      </c>
      <c r="D17" s="1">
        <f t="shared" si="1"/>
        <v>293.31618185396968</v>
      </c>
      <c r="E17" s="1"/>
      <c r="F17" s="1">
        <f t="shared" si="2"/>
        <v>20.166181853969704</v>
      </c>
      <c r="G17" s="1"/>
      <c r="H17" s="1"/>
      <c r="I17" s="1"/>
      <c r="J17" s="1"/>
      <c r="K17" s="1"/>
      <c r="L17" s="1"/>
    </row>
    <row r="18" spans="1:12" x14ac:dyDescent="0.25">
      <c r="A18" s="1">
        <v>25</v>
      </c>
      <c r="B18" s="1">
        <v>1</v>
      </c>
      <c r="C18" s="1">
        <f t="shared" si="0"/>
        <v>10000</v>
      </c>
      <c r="D18" s="1">
        <f t="shared" si="1"/>
        <v>298.14999999999998</v>
      </c>
      <c r="E18" s="1"/>
      <c r="F18" s="1">
        <f t="shared" si="2"/>
        <v>25</v>
      </c>
      <c r="G18" s="1"/>
      <c r="H18" s="1"/>
      <c r="I18" s="1"/>
      <c r="J18" s="1"/>
      <c r="K18" s="1"/>
      <c r="L18" s="1"/>
    </row>
    <row r="19" spans="1:12" x14ac:dyDescent="0.25">
      <c r="A19" s="1">
        <v>30</v>
      </c>
      <c r="B19" s="1">
        <v>0.79420000000000002</v>
      </c>
      <c r="C19" s="1">
        <f t="shared" si="0"/>
        <v>7942</v>
      </c>
      <c r="D19" s="1">
        <f t="shared" si="1"/>
        <v>302.99078592485256</v>
      </c>
      <c r="E19" s="1"/>
      <c r="F19" s="1">
        <f t="shared" si="2"/>
        <v>29.840785924852582</v>
      </c>
      <c r="G19" s="1"/>
      <c r="H19" s="1"/>
      <c r="I19" s="1"/>
      <c r="J19" s="1"/>
      <c r="K19" s="1"/>
      <c r="L19" s="1"/>
    </row>
    <row r="20" spans="1:12" x14ac:dyDescent="0.25">
      <c r="A20" s="1">
        <v>35</v>
      </c>
      <c r="B20" s="1">
        <v>0.63268000000000002</v>
      </c>
      <c r="C20" s="1">
        <f t="shared" si="0"/>
        <v>6326.8</v>
      </c>
      <c r="D20" s="1">
        <f t="shared" si="1"/>
        <v>307.92410116223715</v>
      </c>
      <c r="E20" s="1"/>
      <c r="F20" s="1">
        <f t="shared" si="2"/>
        <v>34.774101162237173</v>
      </c>
      <c r="G20" s="1"/>
      <c r="H20" s="1"/>
      <c r="I20" s="1"/>
      <c r="J20" s="1"/>
      <c r="K20" s="1"/>
      <c r="L20" s="1"/>
    </row>
    <row r="21" spans="1:12" x14ac:dyDescent="0.25">
      <c r="A21" s="1">
        <v>40</v>
      </c>
      <c r="B21" s="1">
        <v>0.50739999999999996</v>
      </c>
      <c r="C21" s="1">
        <f t="shared" si="0"/>
        <v>5074</v>
      </c>
      <c r="D21" s="1">
        <f t="shared" si="1"/>
        <v>312.86800559576113</v>
      </c>
      <c r="E21" s="1"/>
      <c r="F21" s="1">
        <f t="shared" si="2"/>
        <v>39.718005595761156</v>
      </c>
      <c r="G21" s="1"/>
      <c r="H21" s="1"/>
      <c r="I21" s="1"/>
      <c r="J21" s="1"/>
      <c r="K21" s="1"/>
      <c r="L21" s="1"/>
    </row>
    <row r="22" spans="1:12" x14ac:dyDescent="0.25">
      <c r="A22" s="1">
        <v>45</v>
      </c>
      <c r="B22" s="1">
        <v>0.41026000000000001</v>
      </c>
      <c r="C22" s="1">
        <f t="shared" si="0"/>
        <v>4102.6000000000004</v>
      </c>
      <c r="D22" s="1">
        <f t="shared" si="1"/>
        <v>317.78158314024921</v>
      </c>
      <c r="E22" s="1"/>
      <c r="F22" s="1">
        <f t="shared" si="2"/>
        <v>44.631583140249234</v>
      </c>
      <c r="G22" s="1"/>
      <c r="H22" s="1"/>
      <c r="I22" s="1"/>
      <c r="J22" s="1"/>
      <c r="K22" s="1"/>
      <c r="L22" s="1"/>
    </row>
    <row r="23" spans="1:12" x14ac:dyDescent="0.25">
      <c r="A23" s="1">
        <v>50</v>
      </c>
      <c r="B23" s="1">
        <v>0.33629999999999999</v>
      </c>
      <c r="C23" s="1">
        <f t="shared" si="0"/>
        <v>3363</v>
      </c>
      <c r="D23" s="1">
        <f t="shared" si="1"/>
        <v>322.51969767548661</v>
      </c>
      <c r="E23" s="1"/>
      <c r="F23" s="1">
        <f t="shared" si="2"/>
        <v>49.369697675486634</v>
      </c>
      <c r="G23" s="1"/>
      <c r="H23" s="1"/>
      <c r="I23" s="1"/>
      <c r="J23" s="1"/>
      <c r="K23" s="1"/>
      <c r="L23" s="1"/>
    </row>
    <row r="24" spans="1:12" x14ac:dyDescent="0.25">
      <c r="A24" s="1">
        <v>55</v>
      </c>
      <c r="B24" s="1">
        <v>0.27243000000000001</v>
      </c>
      <c r="C24" s="1">
        <f t="shared" si="0"/>
        <v>2724.3</v>
      </c>
      <c r="D24" s="1">
        <f t="shared" si="1"/>
        <v>327.69651905809661</v>
      </c>
      <c r="F24" s="1">
        <f t="shared" si="2"/>
        <v>54.546519058096635</v>
      </c>
      <c r="G24" s="1"/>
      <c r="H24" s="1"/>
      <c r="I24" s="1"/>
      <c r="J24" s="1"/>
      <c r="K24" s="1"/>
      <c r="L24" s="1"/>
    </row>
    <row r="25" spans="1:12" x14ac:dyDescent="0.25">
      <c r="A25" s="1">
        <v>60</v>
      </c>
      <c r="B25" s="1">
        <v>0.22370000000000001</v>
      </c>
      <c r="C25" s="1">
        <f t="shared" si="0"/>
        <v>2237</v>
      </c>
      <c r="D25" s="1">
        <f t="shared" si="1"/>
        <v>332.69318886135119</v>
      </c>
      <c r="F25" s="1">
        <f t="shared" si="2"/>
        <v>59.543188861351211</v>
      </c>
      <c r="G25" s="1"/>
      <c r="H25" s="1"/>
      <c r="I25" s="1"/>
      <c r="J25" s="1"/>
      <c r="K25" s="1"/>
      <c r="L25" s="1"/>
    </row>
    <row r="26" spans="1:12" x14ac:dyDescent="0.25">
      <c r="A26" s="1">
        <v>65</v>
      </c>
      <c r="B26" s="1">
        <v>0.18459</v>
      </c>
      <c r="C26" s="1">
        <f t="shared" si="0"/>
        <v>1845.9</v>
      </c>
      <c r="D26" s="1">
        <f t="shared" si="1"/>
        <v>337.71439114029442</v>
      </c>
      <c r="F26" s="1">
        <f t="shared" si="2"/>
        <v>64.564391140294447</v>
      </c>
      <c r="G26" s="1"/>
      <c r="H26" s="1"/>
      <c r="I26" s="1"/>
      <c r="J26" s="1"/>
      <c r="K26" s="1"/>
      <c r="L26" s="1"/>
    </row>
    <row r="27" spans="1:12" x14ac:dyDescent="0.25">
      <c r="A27" s="1">
        <v>70</v>
      </c>
      <c r="B27" s="1">
        <v>0.15304999999999999</v>
      </c>
      <c r="C27" s="1">
        <f t="shared" si="0"/>
        <v>1530.5</v>
      </c>
      <c r="D27" s="1">
        <f t="shared" si="1"/>
        <v>342.75839048349013</v>
      </c>
      <c r="F27" s="1">
        <f t="shared" si="2"/>
        <v>69.608390483490155</v>
      </c>
      <c r="G27" s="1"/>
      <c r="H27" s="1"/>
      <c r="I27" s="1"/>
      <c r="J27" s="1"/>
      <c r="K27" s="1"/>
      <c r="L27" s="1"/>
    </row>
    <row r="28" spans="1:12" x14ac:dyDescent="0.25">
      <c r="A28" s="1">
        <v>75</v>
      </c>
      <c r="B28" s="1">
        <v>0.12755</v>
      </c>
      <c r="C28" s="1">
        <f t="shared" si="0"/>
        <v>1275.5</v>
      </c>
      <c r="D28" s="1">
        <f t="shared" si="1"/>
        <v>347.8113491878766</v>
      </c>
      <c r="F28" s="1">
        <f t="shared" si="2"/>
        <v>74.661349187876624</v>
      </c>
    </row>
    <row r="29" spans="1:12" x14ac:dyDescent="0.25">
      <c r="A29" s="1">
        <v>80</v>
      </c>
      <c r="B29" s="1">
        <v>0.10677</v>
      </c>
      <c r="C29" s="1">
        <f t="shared" si="0"/>
        <v>1067.7</v>
      </c>
      <c r="D29" s="1">
        <f t="shared" si="1"/>
        <v>352.88732967774325</v>
      </c>
      <c r="F29" s="1">
        <f t="shared" si="2"/>
        <v>79.737329677743276</v>
      </c>
    </row>
    <row r="30" spans="1:12" x14ac:dyDescent="0.25">
      <c r="A30" s="1">
        <v>85</v>
      </c>
      <c r="B30" s="1">
        <v>8.9927999999999994E-2</v>
      </c>
      <c r="C30" s="1">
        <f t="shared" si="0"/>
        <v>899.28</v>
      </c>
      <c r="D30" s="1">
        <f t="shared" si="1"/>
        <v>357.92992422732704</v>
      </c>
      <c r="F30" s="1">
        <f t="shared" si="2"/>
        <v>84.779924227327058</v>
      </c>
    </row>
    <row r="31" spans="1:12" x14ac:dyDescent="0.25">
      <c r="A31" s="1">
        <v>90</v>
      </c>
      <c r="B31" s="1">
        <v>7.6067999999999997E-2</v>
      </c>
      <c r="C31" s="1">
        <f t="shared" si="0"/>
        <v>760.68</v>
      </c>
      <c r="D31" s="1">
        <f t="shared" si="1"/>
        <v>362.98734327239225</v>
      </c>
      <c r="F31" s="1">
        <f t="shared" si="2"/>
        <v>89.837343272392275</v>
      </c>
    </row>
    <row r="32" spans="1:12" x14ac:dyDescent="0.25">
      <c r="A32" s="1">
        <v>95</v>
      </c>
      <c r="B32" s="1">
        <v>6.4523999999999998E-2</v>
      </c>
      <c r="C32" s="1">
        <f t="shared" si="0"/>
        <v>645.24</v>
      </c>
      <c r="D32" s="1">
        <f t="shared" si="1"/>
        <v>368.10175268145383</v>
      </c>
      <c r="F32" s="1">
        <f t="shared" si="2"/>
        <v>94.951752681453854</v>
      </c>
    </row>
    <row r="33" spans="1:6" x14ac:dyDescent="0.25">
      <c r="A33" s="1">
        <v>100</v>
      </c>
      <c r="B33" s="1">
        <v>5.4940999999999997E-2</v>
      </c>
      <c r="C33" s="1">
        <f t="shared" si="0"/>
        <v>549.41</v>
      </c>
      <c r="D33" s="1">
        <f t="shared" si="1"/>
        <v>373.23877068682901</v>
      </c>
      <c r="F33" s="1">
        <f t="shared" si="2"/>
        <v>100.08877068682904</v>
      </c>
    </row>
    <row r="34" spans="1:6" x14ac:dyDescent="0.25">
      <c r="A34" s="1">
        <v>105</v>
      </c>
      <c r="B34" s="1">
        <v>4.7003000000000003E-2</v>
      </c>
      <c r="C34" s="1">
        <f t="shared" si="0"/>
        <v>470.03000000000003</v>
      </c>
      <c r="D34" s="1">
        <f t="shared" si="1"/>
        <v>378.36369217273273</v>
      </c>
      <c r="F34" s="1">
        <f t="shared" si="2"/>
        <v>105.21369217273275</v>
      </c>
    </row>
    <row r="35" spans="1:6" x14ac:dyDescent="0.25">
      <c r="A35" s="1">
        <v>110</v>
      </c>
      <c r="B35" s="1">
        <v>4.0357999999999998E-2</v>
      </c>
      <c r="C35" s="1">
        <f t="shared" si="0"/>
        <v>403.58</v>
      </c>
      <c r="D35" s="1">
        <f t="shared" si="1"/>
        <v>383.50722606511738</v>
      </c>
      <c r="F35" s="1">
        <f t="shared" si="2"/>
        <v>110.3572260651174</v>
      </c>
    </row>
    <row r="36" spans="1:6" x14ac:dyDescent="0.25">
      <c r="A36" s="1">
        <v>115</v>
      </c>
      <c r="B36" s="1">
        <v>3.4743000000000003E-2</v>
      </c>
      <c r="C36" s="1">
        <f t="shared" si="0"/>
        <v>347.43</v>
      </c>
      <c r="D36" s="1">
        <f t="shared" si="1"/>
        <v>388.70079325499847</v>
      </c>
      <c r="F36" s="1">
        <f t="shared" si="2"/>
        <v>115.5507932549985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"/>
  <sheetViews>
    <sheetView tabSelected="1" workbookViewId="0">
      <selection activeCell="C13" sqref="C13"/>
    </sheetView>
  </sheetViews>
  <sheetFormatPr defaultRowHeight="15" x14ac:dyDescent="0.25"/>
  <cols>
    <col min="2" max="2" width="11.5703125" bestFit="1" customWidth="1"/>
  </cols>
  <sheetData>
    <row r="2" spans="1:2" x14ac:dyDescent="0.25">
      <c r="A2" t="s">
        <v>6</v>
      </c>
      <c r="B2" s="1">
        <f>(B4/(B4+B5))*B3</f>
        <v>0.20624999999999999</v>
      </c>
    </row>
    <row r="3" spans="1:2" x14ac:dyDescent="0.25">
      <c r="A3" t="s">
        <v>7</v>
      </c>
      <c r="B3" s="1">
        <v>3.3</v>
      </c>
    </row>
    <row r="4" spans="1:2" x14ac:dyDescent="0.25">
      <c r="A4" t="s">
        <v>8</v>
      </c>
      <c r="B4" s="1">
        <v>10000</v>
      </c>
    </row>
    <row r="5" spans="1:2" x14ac:dyDescent="0.25">
      <c r="A5" t="s">
        <v>9</v>
      </c>
      <c r="B5" s="1">
        <v>150000</v>
      </c>
    </row>
    <row r="6" spans="1:2" x14ac:dyDescent="0.25">
      <c r="B6" s="1"/>
    </row>
    <row r="7" spans="1:2" x14ac:dyDescent="0.25">
      <c r="A7" t="s">
        <v>10</v>
      </c>
      <c r="B7" s="1">
        <f>B2*B5/B3</f>
        <v>9375</v>
      </c>
    </row>
    <row r="8" spans="1:2" x14ac:dyDescent="0.25">
      <c r="B8" s="1"/>
    </row>
    <row r="9" spans="1:2" x14ac:dyDescent="0.25">
      <c r="B9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2017-12-11T21:54:27Z</dcterms:modified>
</cp:coreProperties>
</file>