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8195" windowHeight="11055"/>
  </bookViews>
  <sheets>
    <sheet name="BYTES SAVED" sheetId="1" r:id="rId1"/>
    <sheet name="NUMBER HASHES" sheetId="3" r:id="rId2"/>
    <sheet name="NUMBER COLLISIONS" sheetId="4" r:id="rId3"/>
    <sheet name="Percentage Saved" sheetId="2" r:id="rId4"/>
    <sheet name="Average Chunk Size" sheetId="5" r:id="rId5"/>
    <sheet name="Average Matching Chunk Size" sheetId="6" r:id="rId6"/>
    <sheet name="Chunk Size - Match VS Unmatched" sheetId="8" r:id="rId7"/>
    <sheet name="Percentage of Chunks Matching" sheetId="7" r:id="rId8"/>
  </sheets>
  <calcPr calcId="125725"/>
</workbook>
</file>

<file path=xl/calcChain.xml><?xml version="1.0" encoding="utf-8"?>
<calcChain xmlns="http://schemas.openxmlformats.org/spreadsheetml/2006/main">
  <c r="H52" i="7"/>
  <c r="H53"/>
  <c r="H54"/>
  <c r="H55"/>
  <c r="E52"/>
  <c r="E53"/>
  <c r="E54"/>
  <c r="E55"/>
  <c r="C52"/>
  <c r="C53"/>
  <c r="C54"/>
  <c r="C55"/>
  <c r="B52"/>
  <c r="B53"/>
  <c r="B54"/>
  <c r="B55"/>
  <c r="H42"/>
  <c r="H43"/>
  <c r="H44"/>
  <c r="H45"/>
  <c r="E42"/>
  <c r="E43"/>
  <c r="E44"/>
  <c r="E45"/>
  <c r="C42"/>
  <c r="C43"/>
  <c r="C44"/>
  <c r="C45"/>
  <c r="B42"/>
  <c r="B43"/>
  <c r="B44"/>
  <c r="B45"/>
  <c r="H32"/>
  <c r="H33"/>
  <c r="H34"/>
  <c r="H35"/>
  <c r="E32"/>
  <c r="E33"/>
  <c r="E34"/>
  <c r="E35"/>
  <c r="C32"/>
  <c r="C33"/>
  <c r="C34"/>
  <c r="C35"/>
  <c r="B32"/>
  <c r="B33"/>
  <c r="B34"/>
  <c r="B35"/>
  <c r="H22"/>
  <c r="H23"/>
  <c r="H24"/>
  <c r="H25"/>
  <c r="E22"/>
  <c r="E23"/>
  <c r="E24"/>
  <c r="E25"/>
  <c r="C22"/>
  <c r="C23"/>
  <c r="C24"/>
  <c r="C25"/>
  <c r="B22"/>
  <c r="B23"/>
  <c r="B24"/>
  <c r="B25"/>
  <c r="H13"/>
  <c r="H14"/>
  <c r="H15"/>
  <c r="H16"/>
  <c r="E13"/>
  <c r="E14"/>
  <c r="E15"/>
  <c r="E16"/>
  <c r="C13"/>
  <c r="C14"/>
  <c r="C15"/>
  <c r="C16"/>
  <c r="B13"/>
  <c r="B14"/>
  <c r="B15"/>
  <c r="B16"/>
  <c r="H51"/>
  <c r="H41"/>
  <c r="H31"/>
  <c r="H21"/>
  <c r="E51"/>
  <c r="E41"/>
  <c r="E31"/>
  <c r="E21"/>
  <c r="C51"/>
  <c r="C41"/>
  <c r="C31"/>
  <c r="C21"/>
  <c r="B51"/>
  <c r="B41"/>
  <c r="B31"/>
  <c r="B21"/>
  <c r="H12"/>
  <c r="E12"/>
  <c r="B12"/>
  <c r="C12"/>
  <c r="D12"/>
  <c r="H52" i="8"/>
  <c r="H53"/>
  <c r="H54"/>
  <c r="H55"/>
  <c r="H42"/>
  <c r="H43"/>
  <c r="H44"/>
  <c r="H45"/>
  <c r="H32"/>
  <c r="H33"/>
  <c r="H34"/>
  <c r="H35"/>
  <c r="H22"/>
  <c r="H23"/>
  <c r="H24"/>
  <c r="H25"/>
  <c r="H13"/>
  <c r="H14"/>
  <c r="H15"/>
  <c r="H16"/>
  <c r="E52"/>
  <c r="E53"/>
  <c r="E54"/>
  <c r="E55"/>
  <c r="E42"/>
  <c r="E43"/>
  <c r="E44"/>
  <c r="E45"/>
  <c r="E32"/>
  <c r="E33"/>
  <c r="E34"/>
  <c r="E35"/>
  <c r="E22"/>
  <c r="E23"/>
  <c r="E24"/>
  <c r="E25"/>
  <c r="E13"/>
  <c r="E14"/>
  <c r="E15"/>
  <c r="E16"/>
  <c r="C52"/>
  <c r="C53"/>
  <c r="C54"/>
  <c r="C55"/>
  <c r="C42"/>
  <c r="C43"/>
  <c r="C44"/>
  <c r="C45"/>
  <c r="C32"/>
  <c r="C33"/>
  <c r="C34"/>
  <c r="C35"/>
  <c r="C22"/>
  <c r="C23"/>
  <c r="C24"/>
  <c r="C25"/>
  <c r="C13"/>
  <c r="C14"/>
  <c r="C15"/>
  <c r="C16"/>
  <c r="B52"/>
  <c r="B53"/>
  <c r="B54"/>
  <c r="B55"/>
  <c r="B42"/>
  <c r="B43"/>
  <c r="B44"/>
  <c r="B45"/>
  <c r="B32"/>
  <c r="B33"/>
  <c r="B34"/>
  <c r="B35"/>
  <c r="B22"/>
  <c r="B23"/>
  <c r="B24"/>
  <c r="B25"/>
  <c r="B13"/>
  <c r="B14"/>
  <c r="B15"/>
  <c r="B16"/>
  <c r="H51"/>
  <c r="H41"/>
  <c r="H31"/>
  <c r="H21"/>
  <c r="E51"/>
  <c r="E41"/>
  <c r="E31"/>
  <c r="E21"/>
  <c r="C51"/>
  <c r="C41"/>
  <c r="C31"/>
  <c r="C21"/>
  <c r="B51"/>
  <c r="B41"/>
  <c r="B31"/>
  <c r="B21"/>
  <c r="H12"/>
  <c r="E12"/>
  <c r="B12"/>
  <c r="C12"/>
  <c r="D12"/>
  <c r="B52" i="6"/>
  <c r="B53"/>
  <c r="B54"/>
  <c r="B55"/>
  <c r="B42"/>
  <c r="B43"/>
  <c r="B44"/>
  <c r="B45"/>
  <c r="B32"/>
  <c r="B33"/>
  <c r="B34"/>
  <c r="B35"/>
  <c r="B22"/>
  <c r="B23"/>
  <c r="B24"/>
  <c r="B25"/>
  <c r="B51"/>
  <c r="B41"/>
  <c r="B31"/>
  <c r="B21"/>
  <c r="H52"/>
  <c r="H53"/>
  <c r="H54"/>
  <c r="H55"/>
  <c r="E52"/>
  <c r="E53"/>
  <c r="E54"/>
  <c r="E55"/>
  <c r="C52"/>
  <c r="C53"/>
  <c r="C54"/>
  <c r="C55"/>
  <c r="H42"/>
  <c r="H43"/>
  <c r="H44"/>
  <c r="H45"/>
  <c r="E42"/>
  <c r="E43"/>
  <c r="E44"/>
  <c r="E45"/>
  <c r="C42"/>
  <c r="C43"/>
  <c r="C44"/>
  <c r="C45"/>
  <c r="H32"/>
  <c r="H33"/>
  <c r="H34"/>
  <c r="H35"/>
  <c r="E32"/>
  <c r="E33"/>
  <c r="E34"/>
  <c r="E35"/>
  <c r="C32"/>
  <c r="C33"/>
  <c r="C34"/>
  <c r="C35"/>
  <c r="H22"/>
  <c r="H23"/>
  <c r="H24"/>
  <c r="H25"/>
  <c r="E22"/>
  <c r="E23"/>
  <c r="E24"/>
  <c r="E25"/>
  <c r="C22"/>
  <c r="C23"/>
  <c r="C24"/>
  <c r="C25"/>
  <c r="H13"/>
  <c r="H14"/>
  <c r="H15"/>
  <c r="H16"/>
  <c r="E13"/>
  <c r="E14"/>
  <c r="E15"/>
  <c r="E16"/>
  <c r="C13"/>
  <c r="C14"/>
  <c r="C15"/>
  <c r="C16"/>
  <c r="B13"/>
  <c r="B14"/>
  <c r="B15"/>
  <c r="B16"/>
  <c r="H51"/>
  <c r="H41"/>
  <c r="H31"/>
  <c r="H21"/>
  <c r="E51"/>
  <c r="E41"/>
  <c r="E31"/>
  <c r="E21"/>
  <c r="C51"/>
  <c r="C41"/>
  <c r="C31"/>
  <c r="C21"/>
  <c r="C12"/>
  <c r="B12"/>
  <c r="H12"/>
  <c r="E12"/>
  <c r="D12"/>
  <c r="H52" i="5"/>
  <c r="H53"/>
  <c r="H54"/>
  <c r="H55"/>
  <c r="E52"/>
  <c r="E53"/>
  <c r="E54"/>
  <c r="E55"/>
  <c r="C52"/>
  <c r="C53"/>
  <c r="C54"/>
  <c r="C55"/>
  <c r="B52"/>
  <c r="B53"/>
  <c r="B54"/>
  <c r="B55"/>
  <c r="H42"/>
  <c r="H43"/>
  <c r="H44"/>
  <c r="H45"/>
  <c r="E42"/>
  <c r="E43"/>
  <c r="E44"/>
  <c r="E45"/>
  <c r="C42"/>
  <c r="C43"/>
  <c r="C44"/>
  <c r="C45"/>
  <c r="B42"/>
  <c r="B43"/>
  <c r="B44"/>
  <c r="B45"/>
  <c r="H32"/>
  <c r="H33"/>
  <c r="H34"/>
  <c r="H35"/>
  <c r="E32"/>
  <c r="E33"/>
  <c r="E34"/>
  <c r="E35"/>
  <c r="C32"/>
  <c r="C33"/>
  <c r="C34"/>
  <c r="C35"/>
  <c r="B32"/>
  <c r="B33"/>
  <c r="B34"/>
  <c r="B35"/>
  <c r="H22"/>
  <c r="H23"/>
  <c r="H24"/>
  <c r="H25"/>
  <c r="E22"/>
  <c r="E23"/>
  <c r="E24"/>
  <c r="E25"/>
  <c r="C22"/>
  <c r="C23"/>
  <c r="C24"/>
  <c r="C25"/>
  <c r="B22"/>
  <c r="B23"/>
  <c r="B24"/>
  <c r="B25"/>
  <c r="H13"/>
  <c r="H14"/>
  <c r="H15"/>
  <c r="H16"/>
  <c r="E13"/>
  <c r="E14"/>
  <c r="E15"/>
  <c r="E16"/>
  <c r="C13"/>
  <c r="C14"/>
  <c r="C15"/>
  <c r="C16"/>
  <c r="B13"/>
  <c r="B14"/>
  <c r="B15"/>
  <c r="B16"/>
  <c r="H51"/>
  <c r="H41"/>
  <c r="H31"/>
  <c r="H21"/>
  <c r="H12"/>
  <c r="E51"/>
  <c r="E41"/>
  <c r="E31"/>
  <c r="E21"/>
  <c r="C51"/>
  <c r="C41"/>
  <c r="C31"/>
  <c r="C21"/>
  <c r="B51"/>
  <c r="B41"/>
  <c r="B31"/>
  <c r="B21"/>
  <c r="E12"/>
  <c r="C12"/>
  <c r="B12"/>
  <c r="H12" i="2"/>
  <c r="E12"/>
  <c r="C12"/>
  <c r="B12"/>
  <c r="D12" i="5"/>
  <c r="G16" i="2"/>
  <c r="G13"/>
  <c r="G14"/>
  <c r="G15"/>
  <c r="G12"/>
  <c r="H52"/>
  <c r="H53"/>
  <c r="H54"/>
  <c r="H55"/>
  <c r="E52"/>
  <c r="E53"/>
  <c r="E54"/>
  <c r="E55"/>
  <c r="C52"/>
  <c r="C53"/>
  <c r="C54"/>
  <c r="C55"/>
  <c r="B52"/>
  <c r="B53"/>
  <c r="B54"/>
  <c r="B55"/>
  <c r="H42"/>
  <c r="H43"/>
  <c r="H44"/>
  <c r="H45"/>
  <c r="E42"/>
  <c r="E43"/>
  <c r="E44"/>
  <c r="E45"/>
  <c r="C42"/>
  <c r="C43"/>
  <c r="C44"/>
  <c r="C45"/>
  <c r="B42"/>
  <c r="B43"/>
  <c r="B44"/>
  <c r="B45"/>
  <c r="H32"/>
  <c r="H33"/>
  <c r="H34"/>
  <c r="H35"/>
  <c r="E32"/>
  <c r="E33"/>
  <c r="E34"/>
  <c r="E35"/>
  <c r="C32"/>
  <c r="C33"/>
  <c r="C34"/>
  <c r="C35"/>
  <c r="B32"/>
  <c r="B33"/>
  <c r="B34"/>
  <c r="B35"/>
  <c r="H22"/>
  <c r="H23"/>
  <c r="H24"/>
  <c r="H25"/>
  <c r="E22"/>
  <c r="E23"/>
  <c r="E24"/>
  <c r="E25"/>
  <c r="C22"/>
  <c r="C23"/>
  <c r="C24"/>
  <c r="C25"/>
  <c r="B22"/>
  <c r="B23"/>
  <c r="B24"/>
  <c r="B25"/>
  <c r="H13"/>
  <c r="H14"/>
  <c r="H15"/>
  <c r="H16"/>
  <c r="E13"/>
  <c r="E14"/>
  <c r="E15"/>
  <c r="E16"/>
  <c r="C13"/>
  <c r="C14"/>
  <c r="C15"/>
  <c r="C16"/>
  <c r="B13"/>
  <c r="B14"/>
  <c r="B15"/>
  <c r="B16"/>
  <c r="H51"/>
  <c r="H41"/>
  <c r="H31"/>
  <c r="H21"/>
  <c r="E51"/>
  <c r="E41"/>
  <c r="E31"/>
  <c r="E21"/>
  <c r="C51"/>
  <c r="C31"/>
  <c r="C41"/>
  <c r="C21"/>
  <c r="B51"/>
  <c r="B41"/>
  <c r="B31"/>
  <c r="B21"/>
  <c r="D12"/>
  <c r="I51" i="8"/>
  <c r="I13" i="7"/>
  <c r="I14"/>
  <c r="I15"/>
  <c r="I16"/>
  <c r="I22"/>
  <c r="I23"/>
  <c r="I24"/>
  <c r="I25"/>
  <c r="I32"/>
  <c r="I33"/>
  <c r="I34"/>
  <c r="I35"/>
  <c r="I42"/>
  <c r="I43"/>
  <c r="I44"/>
  <c r="I45"/>
  <c r="I52"/>
  <c r="I53"/>
  <c r="I54"/>
  <c r="I55"/>
  <c r="G52"/>
  <c r="G53"/>
  <c r="G54"/>
  <c r="G55"/>
  <c r="G42"/>
  <c r="G43"/>
  <c r="G44"/>
  <c r="G45"/>
  <c r="G32"/>
  <c r="G33"/>
  <c r="G34"/>
  <c r="G35"/>
  <c r="G22"/>
  <c r="G23"/>
  <c r="G24"/>
  <c r="G25"/>
  <c r="G13"/>
  <c r="G14"/>
  <c r="G15"/>
  <c r="G16"/>
  <c r="D52"/>
  <c r="D53"/>
  <c r="D54"/>
  <c r="D55"/>
  <c r="F52"/>
  <c r="F53"/>
  <c r="F54"/>
  <c r="F55"/>
  <c r="F42"/>
  <c r="F43"/>
  <c r="F44"/>
  <c r="F45"/>
  <c r="F32"/>
  <c r="F33"/>
  <c r="F34"/>
  <c r="F35"/>
  <c r="F22"/>
  <c r="F23"/>
  <c r="F24"/>
  <c r="F25"/>
  <c r="F13"/>
  <c r="F14"/>
  <c r="F15"/>
  <c r="F16"/>
  <c r="D42"/>
  <c r="D43"/>
  <c r="D44"/>
  <c r="D45"/>
  <c r="D32"/>
  <c r="D33"/>
  <c r="D34"/>
  <c r="D35"/>
  <c r="D22"/>
  <c r="D23"/>
  <c r="D24"/>
  <c r="D25"/>
  <c r="D13"/>
  <c r="D14"/>
  <c r="D15"/>
  <c r="D16"/>
  <c r="I51"/>
  <c r="I41"/>
  <c r="I31"/>
  <c r="I21"/>
  <c r="I12"/>
  <c r="G51"/>
  <c r="G41"/>
  <c r="G31"/>
  <c r="G21"/>
  <c r="G12"/>
  <c r="F51"/>
  <c r="F41"/>
  <c r="F31"/>
  <c r="F21"/>
  <c r="F12"/>
  <c r="D51"/>
  <c r="D41"/>
  <c r="D31"/>
  <c r="D21"/>
  <c r="I52" i="6"/>
  <c r="I53"/>
  <c r="I54"/>
  <c r="I55"/>
  <c r="I55" i="8" s="1"/>
  <c r="G52" i="6"/>
  <c r="G52" i="8" s="1"/>
  <c r="G53" i="6"/>
  <c r="G54"/>
  <c r="G54" i="8" s="1"/>
  <c r="G55" i="6"/>
  <c r="G55" i="8" s="1"/>
  <c r="F52" i="6"/>
  <c r="F53"/>
  <c r="F54"/>
  <c r="F55"/>
  <c r="F55" i="8" s="1"/>
  <c r="D52" i="6"/>
  <c r="D52" i="8" s="1"/>
  <c r="D53" i="6"/>
  <c r="D54"/>
  <c r="D54" i="8" s="1"/>
  <c r="D55" i="6"/>
  <c r="I42"/>
  <c r="I43"/>
  <c r="I44"/>
  <c r="I45"/>
  <c r="I45" i="8" s="1"/>
  <c r="G42" i="6"/>
  <c r="G42" i="8" s="1"/>
  <c r="G43" i="6"/>
  <c r="G44"/>
  <c r="G45"/>
  <c r="F42"/>
  <c r="F43"/>
  <c r="F44"/>
  <c r="F45"/>
  <c r="F45" i="8" s="1"/>
  <c r="D42" i="6"/>
  <c r="D42" i="8" s="1"/>
  <c r="D43" i="6"/>
  <c r="D44"/>
  <c r="D44" i="8" s="1"/>
  <c r="D45" i="6"/>
  <c r="D45" i="8" s="1"/>
  <c r="I32" i="6"/>
  <c r="I33"/>
  <c r="I34"/>
  <c r="I35"/>
  <c r="I35" i="8" s="1"/>
  <c r="G32" i="6"/>
  <c r="G32" i="8" s="1"/>
  <c r="G33" i="6"/>
  <c r="G34"/>
  <c r="G34" i="8" s="1"/>
  <c r="G35" i="6"/>
  <c r="G35" i="8" s="1"/>
  <c r="F32" i="6"/>
  <c r="F33"/>
  <c r="F34"/>
  <c r="F35"/>
  <c r="F35" i="8" s="1"/>
  <c r="D32" i="6"/>
  <c r="D32" i="8" s="1"/>
  <c r="D33" i="6"/>
  <c r="D34"/>
  <c r="D35"/>
  <c r="D35" i="8" s="1"/>
  <c r="I22" i="6"/>
  <c r="I23"/>
  <c r="I24"/>
  <c r="I25"/>
  <c r="I25" i="8" s="1"/>
  <c r="G22" i="6"/>
  <c r="G22" i="8" s="1"/>
  <c r="G23" i="6"/>
  <c r="G24"/>
  <c r="G25"/>
  <c r="F22"/>
  <c r="F23"/>
  <c r="F24"/>
  <c r="F25"/>
  <c r="F25" i="8" s="1"/>
  <c r="D22" i="6"/>
  <c r="D23"/>
  <c r="D24"/>
  <c r="D24" i="8" s="1"/>
  <c r="D25" i="6"/>
  <c r="D25" i="8" s="1"/>
  <c r="I13" i="6"/>
  <c r="I14"/>
  <c r="I15"/>
  <c r="I16"/>
  <c r="I16" i="8" s="1"/>
  <c r="G13" i="6"/>
  <c r="G13" i="8" s="1"/>
  <c r="G14" i="6"/>
  <c r="G15"/>
  <c r="G16"/>
  <c r="F13"/>
  <c r="F14"/>
  <c r="F15"/>
  <c r="F16"/>
  <c r="F16" i="8" s="1"/>
  <c r="D13" i="6"/>
  <c r="D13" i="8" s="1"/>
  <c r="D14" i="6"/>
  <c r="D15"/>
  <c r="D15" i="8" s="1"/>
  <c r="D16" i="6"/>
  <c r="I41"/>
  <c r="I31"/>
  <c r="I21"/>
  <c r="I12"/>
  <c r="G51"/>
  <c r="G51" i="8" s="1"/>
  <c r="G41" i="6"/>
  <c r="G31"/>
  <c r="G31" i="8" s="1"/>
  <c r="G21" i="6"/>
  <c r="G21" i="8" s="1"/>
  <c r="G12" i="6"/>
  <c r="F51"/>
  <c r="F41"/>
  <c r="F31"/>
  <c r="F31" i="8" s="1"/>
  <c r="F21" i="6"/>
  <c r="F21" i="8" s="1"/>
  <c r="F12" i="6"/>
  <c r="D51"/>
  <c r="D41"/>
  <c r="D41" i="8" s="1"/>
  <c r="D31" i="6"/>
  <c r="D21"/>
  <c r="I52" i="5"/>
  <c r="I53"/>
  <c r="I54"/>
  <c r="I55"/>
  <c r="I42"/>
  <c r="I43"/>
  <c r="I44"/>
  <c r="I45"/>
  <c r="I32"/>
  <c r="I33"/>
  <c r="I34"/>
  <c r="I35"/>
  <c r="I22"/>
  <c r="I23"/>
  <c r="I24"/>
  <c r="I25"/>
  <c r="I13"/>
  <c r="I14"/>
  <c r="I15"/>
  <c r="I16"/>
  <c r="I51"/>
  <c r="I41"/>
  <c r="I31"/>
  <c r="I21"/>
  <c r="I12"/>
  <c r="I13" i="2"/>
  <c r="G52" i="5"/>
  <c r="G53"/>
  <c r="G54"/>
  <c r="G55"/>
  <c r="G42"/>
  <c r="G43"/>
  <c r="G44"/>
  <c r="G45"/>
  <c r="G32"/>
  <c r="G33"/>
  <c r="G34"/>
  <c r="G35"/>
  <c r="G22"/>
  <c r="G23"/>
  <c r="G24"/>
  <c r="G25"/>
  <c r="G51"/>
  <c r="G41"/>
  <c r="G31"/>
  <c r="G21"/>
  <c r="G13"/>
  <c r="G14"/>
  <c r="G15"/>
  <c r="G16"/>
  <c r="G12"/>
  <c r="F52"/>
  <c r="F53"/>
  <c r="F54"/>
  <c r="F55"/>
  <c r="F51"/>
  <c r="F42"/>
  <c r="F43"/>
  <c r="F44"/>
  <c r="F45"/>
  <c r="F41"/>
  <c r="F32"/>
  <c r="F33"/>
  <c r="F34"/>
  <c r="F35"/>
  <c r="F31"/>
  <c r="F22"/>
  <c r="F23"/>
  <c r="F24"/>
  <c r="F25"/>
  <c r="F21"/>
  <c r="F12"/>
  <c r="F13"/>
  <c r="F14"/>
  <c r="F15"/>
  <c r="F16"/>
  <c r="D52"/>
  <c r="D53"/>
  <c r="D54"/>
  <c r="D55"/>
  <c r="D51"/>
  <c r="D42"/>
  <c r="D43"/>
  <c r="D44"/>
  <c r="D45"/>
  <c r="D41"/>
  <c r="D32"/>
  <c r="D33"/>
  <c r="D34"/>
  <c r="D35"/>
  <c r="D31"/>
  <c r="D22"/>
  <c r="D23"/>
  <c r="D24"/>
  <c r="D25"/>
  <c r="D21"/>
  <c r="D16"/>
  <c r="D13"/>
  <c r="D14"/>
  <c r="D15"/>
  <c r="D31" i="2"/>
  <c r="I52"/>
  <c r="I53"/>
  <c r="I54"/>
  <c r="I55"/>
  <c r="G52"/>
  <c r="G53"/>
  <c r="G54"/>
  <c r="G55"/>
  <c r="F52"/>
  <c r="F53"/>
  <c r="F54"/>
  <c r="F55"/>
  <c r="D52"/>
  <c r="D53"/>
  <c r="D54"/>
  <c r="D55"/>
  <c r="I42"/>
  <c r="I43"/>
  <c r="I44"/>
  <c r="I45"/>
  <c r="G42"/>
  <c r="G43"/>
  <c r="G44"/>
  <c r="G45"/>
  <c r="F42"/>
  <c r="F43"/>
  <c r="F44"/>
  <c r="F45"/>
  <c r="D42"/>
  <c r="D43"/>
  <c r="D44"/>
  <c r="D45"/>
  <c r="I51"/>
  <c r="G51"/>
  <c r="F51"/>
  <c r="D51"/>
  <c r="I41"/>
  <c r="G41"/>
  <c r="F41"/>
  <c r="D41"/>
  <c r="I32"/>
  <c r="I33"/>
  <c r="I34"/>
  <c r="I35"/>
  <c r="G32"/>
  <c r="G33"/>
  <c r="G34"/>
  <c r="G35"/>
  <c r="F32"/>
  <c r="F33"/>
  <c r="F34"/>
  <c r="F35"/>
  <c r="D32"/>
  <c r="D33"/>
  <c r="D34"/>
  <c r="D35"/>
  <c r="I31"/>
  <c r="G31"/>
  <c r="F31"/>
  <c r="I22"/>
  <c r="I23"/>
  <c r="I24"/>
  <c r="I25"/>
  <c r="G22"/>
  <c r="G23"/>
  <c r="G24"/>
  <c r="G25"/>
  <c r="F22"/>
  <c r="F23"/>
  <c r="F24"/>
  <c r="F25"/>
  <c r="D22"/>
  <c r="D23"/>
  <c r="D24"/>
  <c r="D25"/>
  <c r="I21"/>
  <c r="G21"/>
  <c r="F21"/>
  <c r="D21"/>
  <c r="I14"/>
  <c r="I15"/>
  <c r="I16"/>
  <c r="I12"/>
  <c r="F13"/>
  <c r="F14"/>
  <c r="F15"/>
  <c r="F16"/>
  <c r="F12"/>
  <c r="D16"/>
  <c r="D15"/>
  <c r="D14"/>
  <c r="D13"/>
  <c r="D22" i="8" l="1"/>
  <c r="I12"/>
  <c r="F12"/>
  <c r="G41"/>
  <c r="D14"/>
  <c r="G14"/>
  <c r="D23"/>
  <c r="G23"/>
  <c r="D33"/>
  <c r="G33"/>
  <c r="D43"/>
  <c r="G43"/>
  <c r="D53"/>
  <c r="G53"/>
  <c r="D51"/>
  <c r="D34"/>
  <c r="G45"/>
  <c r="D31"/>
  <c r="G12"/>
  <c r="I41"/>
  <c r="F13"/>
  <c r="I13"/>
  <c r="F22"/>
  <c r="I22"/>
  <c r="F32"/>
  <c r="I32"/>
  <c r="F42"/>
  <c r="I42"/>
  <c r="F52"/>
  <c r="I52"/>
  <c r="D16"/>
  <c r="D21"/>
  <c r="F51"/>
  <c r="I31"/>
  <c r="F14"/>
  <c r="I14"/>
  <c r="F23"/>
  <c r="I23"/>
  <c r="F33"/>
  <c r="I33"/>
  <c r="F43"/>
  <c r="I43"/>
  <c r="F53"/>
  <c r="I53"/>
  <c r="G15"/>
  <c r="G24"/>
  <c r="G44"/>
  <c r="G16"/>
  <c r="G25"/>
  <c r="D55"/>
  <c r="F41"/>
  <c r="I21"/>
  <c r="F15"/>
  <c r="I15"/>
  <c r="F24"/>
  <c r="I24"/>
  <c r="F34"/>
  <c r="I34"/>
  <c r="F44"/>
  <c r="I44"/>
  <c r="F54"/>
  <c r="I54"/>
</calcChain>
</file>

<file path=xl/sharedStrings.xml><?xml version="1.0" encoding="utf-8"?>
<sst xmlns="http://schemas.openxmlformats.org/spreadsheetml/2006/main" count="484" uniqueCount="19">
  <si>
    <t>Window Size (Bytes)</t>
  </si>
  <si>
    <t>Entropy 2 to 3</t>
  </si>
  <si>
    <t>Entropy 3 to 4</t>
  </si>
  <si>
    <t>Entropy 4 to 5</t>
  </si>
  <si>
    <t>Entropy 5 to 6</t>
  </si>
  <si>
    <t>Entropy 6 to 7</t>
  </si>
  <si>
    <t>Entropy 7 to 8</t>
  </si>
  <si>
    <t>Chunksize Static = 64 (Bytes)</t>
  </si>
  <si>
    <t>Chunksize Static = 128 (Bytes)</t>
  </si>
  <si>
    <t>Chunksize Static = 256 (Bytes)</t>
  </si>
  <si>
    <t>Chunksize Static = 512 (Bytes)</t>
  </si>
  <si>
    <t>Chunksize Static = 1024 (Bytes)</t>
  </si>
  <si>
    <t>Chunksize Static = 2048 (Bytes)</t>
  </si>
  <si>
    <t>Window 512</t>
  </si>
  <si>
    <t>Chunksize 16384</t>
  </si>
  <si>
    <t>Ratio Measure: &gt;1 means average size of matching chunks is larger than the average size of all chunks</t>
  </si>
  <si>
    <t>&lt;1 means average size of matching chunks is smaller than the average size of all chunks</t>
  </si>
  <si>
    <t>Entropy 0 to 1</t>
  </si>
  <si>
    <t>Entropy 1 to 2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</si>
</sst>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* #,##0.000_);_(* \(#,##0.000\);_(* &quot;-&quot;??_);_(@_)"/>
    <numFmt numFmtId="169" formatCode="0.000"/>
    <numFmt numFmtId="172" formatCode="0.0000"/>
    <numFmt numFmtId="173" formatCode="0.0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/>
    <xf numFmtId="164" fontId="0" fillId="0" borderId="0" xfId="1" applyNumberFormat="1" applyFont="1" applyAlignment="1"/>
    <xf numFmtId="165" fontId="0" fillId="0" borderId="0" xfId="2" applyNumberFormat="1" applyFont="1" applyAlignment="1"/>
    <xf numFmtId="165" fontId="0" fillId="2" borderId="0" xfId="2" applyNumberFormat="1" applyFont="1" applyFill="1" applyAlignment="1"/>
    <xf numFmtId="165" fontId="0" fillId="0" borderId="0" xfId="1" applyNumberFormat="1" applyFont="1" applyAlignment="1"/>
    <xf numFmtId="166" fontId="0" fillId="0" borderId="0" xfId="1" applyNumberFormat="1" applyFont="1" applyAlignment="1">
      <alignment horizontal="center"/>
    </xf>
    <xf numFmtId="166" fontId="0" fillId="2" borderId="0" xfId="1" applyNumberFormat="1" applyFont="1" applyFill="1" applyAlignment="1">
      <alignment horizontal="center"/>
    </xf>
    <xf numFmtId="169" fontId="0" fillId="0" borderId="0" xfId="0" applyNumberFormat="1" applyAlignment="1"/>
    <xf numFmtId="165" fontId="0" fillId="0" borderId="0" xfId="0" applyNumberFormat="1" applyAlignment="1"/>
    <xf numFmtId="165" fontId="0" fillId="2" borderId="0" xfId="1" applyNumberFormat="1" applyFont="1" applyFill="1" applyAlignment="1"/>
    <xf numFmtId="173" fontId="0" fillId="0" borderId="0" xfId="0" applyNumberFormat="1" applyAlignment="1"/>
    <xf numFmtId="173" fontId="0" fillId="2" borderId="0" xfId="0" applyNumberFormat="1" applyFill="1" applyAlignment="1"/>
    <xf numFmtId="17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6" fontId="0" fillId="0" borderId="0" xfId="1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124882290477049"/>
          <c:y val="5.0699252216114502E-2"/>
          <c:w val="0.68752734381073211"/>
          <c:h val="0.83926870450150548"/>
        </c:manualLayout>
      </c:layout>
      <c:lineChart>
        <c:grouping val="standard"/>
        <c:ser>
          <c:idx val="4"/>
          <c:order val="0"/>
          <c:tx>
            <c:strRef>
              <c:f>'Percentage Saved'!$B$11</c:f>
              <c:strCache>
                <c:ptCount val="1"/>
                <c:pt idx="0">
                  <c:v>Entropy 0 to 1</c:v>
                </c:pt>
              </c:strCache>
            </c:strRef>
          </c:tx>
          <c:marker>
            <c:symbol val="none"/>
          </c:marker>
          <c:val>
            <c:numRef>
              <c:f>'Percentage Saved'!$B$12:$B$16</c:f>
              <c:numCache>
                <c:formatCode>0.00000</c:formatCode>
                <c:ptCount val="5"/>
                <c:pt idx="0">
                  <c:v>0.21705055054934</c:v>
                </c:pt>
                <c:pt idx="1">
                  <c:v>0.35099373407316498</c:v>
                </c:pt>
                <c:pt idx="2">
                  <c:v>0.45585064109085799</c:v>
                </c:pt>
                <c:pt idx="3">
                  <c:v>0.50076898912106804</c:v>
                </c:pt>
                <c:pt idx="4">
                  <c:v>0.49421412176122997</c:v>
                </c:pt>
              </c:numCache>
            </c:numRef>
          </c:val>
        </c:ser>
        <c:ser>
          <c:idx val="5"/>
          <c:order val="1"/>
          <c:tx>
            <c:strRef>
              <c:f>'Percentage Saved'!$C$11</c:f>
              <c:strCache>
                <c:ptCount val="1"/>
                <c:pt idx="0">
                  <c:v>Entropy 1 to 2</c:v>
                </c:pt>
              </c:strCache>
            </c:strRef>
          </c:tx>
          <c:marker>
            <c:symbol val="none"/>
          </c:marker>
          <c:val>
            <c:numRef>
              <c:f>'Percentage Saved'!$C$12:$C$16</c:f>
              <c:numCache>
                <c:formatCode>0.00000</c:formatCode>
                <c:ptCount val="5"/>
                <c:pt idx="0">
                  <c:v>0.30587422814839099</c:v>
                </c:pt>
                <c:pt idx="1">
                  <c:v>0.32237379784169701</c:v>
                </c:pt>
                <c:pt idx="2">
                  <c:v>0.33753297436084401</c:v>
                </c:pt>
                <c:pt idx="3">
                  <c:v>0.29643083149566102</c:v>
                </c:pt>
                <c:pt idx="4">
                  <c:v>0.21057830431107999</c:v>
                </c:pt>
              </c:numCache>
            </c:numRef>
          </c:val>
        </c:ser>
        <c:ser>
          <c:idx val="0"/>
          <c:order val="2"/>
          <c:tx>
            <c:strRef>
              <c:f>'Percentage Saved'!$D$11</c:f>
              <c:strCache>
                <c:ptCount val="1"/>
                <c:pt idx="0">
                  <c:v>Entropy 2 to 3</c:v>
                </c:pt>
              </c:strCache>
            </c:strRef>
          </c:tx>
          <c:marker>
            <c:symbol val="none"/>
          </c:marker>
          <c:cat>
            <c:numRef>
              <c:f>'Percentage Saved'!$A$21:$A$25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Saved'!$D$12:$D$16</c:f>
              <c:numCache>
                <c:formatCode>0.00000</c:formatCode>
                <c:ptCount val="5"/>
                <c:pt idx="0">
                  <c:v>0.41149669279044099</c:v>
                </c:pt>
                <c:pt idx="1">
                  <c:v>0.52513592162594103</c:v>
                </c:pt>
                <c:pt idx="2">
                  <c:v>0.52475955419896203</c:v>
                </c:pt>
                <c:pt idx="3">
                  <c:v>0.54282805589310701</c:v>
                </c:pt>
                <c:pt idx="4">
                  <c:v>0.36312049949914599</c:v>
                </c:pt>
              </c:numCache>
            </c:numRef>
          </c:val>
        </c:ser>
        <c:ser>
          <c:idx val="6"/>
          <c:order val="3"/>
          <c:tx>
            <c:strRef>
              <c:f>'Percentage Saved'!$E$11</c:f>
              <c:strCache>
                <c:ptCount val="1"/>
                <c:pt idx="0">
                  <c:v>Entropy 3 to 4</c:v>
                </c:pt>
              </c:strCache>
            </c:strRef>
          </c:tx>
          <c:marker>
            <c:symbol val="none"/>
          </c:marker>
          <c:val>
            <c:numRef>
              <c:f>'Percentage Saved'!$E$12:$E$16</c:f>
              <c:numCache>
                <c:formatCode>0.00000</c:formatCode>
                <c:ptCount val="5"/>
                <c:pt idx="0">
                  <c:v>3.68208934400042E-2</c:v>
                </c:pt>
                <c:pt idx="1">
                  <c:v>0.119290708994367</c:v>
                </c:pt>
                <c:pt idx="2">
                  <c:v>0.10790413277849099</c:v>
                </c:pt>
                <c:pt idx="3">
                  <c:v>9.9698052642507806E-2</c:v>
                </c:pt>
                <c:pt idx="4">
                  <c:v>6.9858857990640705E-2</c:v>
                </c:pt>
              </c:numCache>
            </c:numRef>
          </c:val>
        </c:ser>
        <c:ser>
          <c:idx val="1"/>
          <c:order val="4"/>
          <c:tx>
            <c:strRef>
              <c:f>'Percentage Saved'!$F$11</c:f>
              <c:strCache>
                <c:ptCount val="1"/>
                <c:pt idx="0">
                  <c:v>Entropy 4 to 5</c:v>
                </c:pt>
              </c:strCache>
            </c:strRef>
          </c:tx>
          <c:marker>
            <c:symbol val="none"/>
          </c:marker>
          <c:val>
            <c:numRef>
              <c:f>'Percentage Saved'!$F$12:$F$16</c:f>
              <c:numCache>
                <c:formatCode>0.00000</c:formatCode>
                <c:ptCount val="5"/>
                <c:pt idx="0">
                  <c:v>0.46369747635158998</c:v>
                </c:pt>
                <c:pt idx="1">
                  <c:v>0.50075958943772902</c:v>
                </c:pt>
                <c:pt idx="2">
                  <c:v>0.48729334280347603</c:v>
                </c:pt>
                <c:pt idx="3">
                  <c:v>0.46024712699005299</c:v>
                </c:pt>
                <c:pt idx="4">
                  <c:v>0.47705124054945403</c:v>
                </c:pt>
              </c:numCache>
            </c:numRef>
          </c:val>
        </c:ser>
        <c:ser>
          <c:idx val="2"/>
          <c:order val="5"/>
          <c:tx>
            <c:strRef>
              <c:f>'Percentage Saved'!$G$11</c:f>
              <c:strCache>
                <c:ptCount val="1"/>
                <c:pt idx="0">
                  <c:v>Entropy 5 to 6</c:v>
                </c:pt>
              </c:strCache>
            </c:strRef>
          </c:tx>
          <c:marker>
            <c:symbol val="none"/>
          </c:marker>
          <c:val>
            <c:numRef>
              <c:f>'Percentage Saved'!$G$12:$G$16</c:f>
              <c:numCache>
                <c:formatCode>0.000000</c:formatCode>
                <c:ptCount val="5"/>
                <c:pt idx="0">
                  <c:v>4.26608750891583E-2</c:v>
                </c:pt>
                <c:pt idx="1">
                  <c:v>3.7312612686241899E-2</c:v>
                </c:pt>
                <c:pt idx="2">
                  <c:v>2.61354686757014E-2</c:v>
                </c:pt>
                <c:pt idx="3">
                  <c:v>1.6778021724916801E-2</c:v>
                </c:pt>
                <c:pt idx="4">
                  <c:v>1.21993692047076E-2</c:v>
                </c:pt>
              </c:numCache>
            </c:numRef>
          </c:val>
        </c:ser>
        <c:ser>
          <c:idx val="7"/>
          <c:order val="6"/>
          <c:tx>
            <c:strRef>
              <c:f>'Percentage Saved'!$H$11</c:f>
              <c:strCache>
                <c:ptCount val="1"/>
                <c:pt idx="0">
                  <c:v>Entropy 6 to 7</c:v>
                </c:pt>
              </c:strCache>
            </c:strRef>
          </c:tx>
          <c:marker>
            <c:symbol val="none"/>
          </c:marker>
          <c:val>
            <c:numRef>
              <c:f>'Percentage Saved'!$H$12:$H$16</c:f>
              <c:numCache>
                <c:formatCode>0.00000</c:formatCode>
                <c:ptCount val="5"/>
                <c:pt idx="0">
                  <c:v>1.32720473651546E-2</c:v>
                </c:pt>
                <c:pt idx="1">
                  <c:v>1.46655141268446E-2</c:v>
                </c:pt>
                <c:pt idx="2">
                  <c:v>6.1791734459987003E-3</c:v>
                </c:pt>
                <c:pt idx="3">
                  <c:v>3.00038966777371E-3</c:v>
                </c:pt>
                <c:pt idx="4">
                  <c:v>1.8325250324655901E-3</c:v>
                </c:pt>
              </c:numCache>
            </c:numRef>
          </c:val>
        </c:ser>
        <c:ser>
          <c:idx val="3"/>
          <c:order val="7"/>
          <c:tx>
            <c:strRef>
              <c:f>'Percentage Saved'!$I$11</c:f>
              <c:strCache>
                <c:ptCount val="1"/>
                <c:pt idx="0">
                  <c:v>Entropy 7 to 8</c:v>
                </c:pt>
              </c:strCache>
            </c:strRef>
          </c:tx>
          <c:marker>
            <c:symbol val="none"/>
          </c:marker>
          <c:val>
            <c:numRef>
              <c:f>'Percentage Saved'!$I$12:$I$16</c:f>
              <c:numCache>
                <c:formatCode>0.00000</c:formatCode>
                <c:ptCount val="5"/>
                <c:pt idx="0">
                  <c:v>5.5125863284423799E-3</c:v>
                </c:pt>
                <c:pt idx="1">
                  <c:v>5.7918842302729099E-3</c:v>
                </c:pt>
                <c:pt idx="2">
                  <c:v>5.2913976993022001E-3</c:v>
                </c:pt>
                <c:pt idx="3">
                  <c:v>4.6437476849639199E-3</c:v>
                </c:pt>
                <c:pt idx="4">
                  <c:v>4.6735257700855496E-3</c:v>
                </c:pt>
              </c:numCache>
            </c:numRef>
          </c:val>
        </c:ser>
        <c:marker val="1"/>
        <c:axId val="163272960"/>
        <c:axId val="163278848"/>
      </c:lineChart>
      <c:catAx>
        <c:axId val="163272960"/>
        <c:scaling>
          <c:orientation val="minMax"/>
        </c:scaling>
        <c:axPos val="b"/>
        <c:numFmt formatCode="_(* #,##0_);_(* \(#,##0\);_(* &quot;-&quot;??_);_(@_)" sourceLinked="1"/>
        <c:tickLblPos val="nextTo"/>
        <c:crossAx val="163278848"/>
        <c:crosses val="autoZero"/>
        <c:auto val="1"/>
        <c:lblAlgn val="ctr"/>
        <c:lblOffset val="100"/>
      </c:catAx>
      <c:valAx>
        <c:axId val="163278848"/>
        <c:scaling>
          <c:orientation val="minMax"/>
        </c:scaling>
        <c:axPos val="l"/>
        <c:majorGridlines/>
        <c:numFmt formatCode="0.00000" sourceLinked="1"/>
        <c:tickLblPos val="nextTo"/>
        <c:crossAx val="16327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view3D>
      <c:rotX val="10"/>
      <c:rotY val="70"/>
      <c:depthPercent val="100"/>
      <c:perspective val="10"/>
    </c:view3D>
    <c:plotArea>
      <c:layout/>
      <c:surface3DChart>
        <c:ser>
          <c:idx val="0"/>
          <c:order val="0"/>
          <c:tx>
            <c:strRef>
              <c:f>'Percentage Saved'!$B$11</c:f>
              <c:strCache>
                <c:ptCount val="1"/>
                <c:pt idx="0">
                  <c:v>Entropy 0 to 1</c:v>
                </c:pt>
              </c:strCache>
            </c:strRef>
          </c:tx>
          <c:cat>
            <c:numRef>
              <c:f>'Percentage Saved'!$A$12:$A$16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Saved'!$B$12:$B$16</c:f>
              <c:numCache>
                <c:formatCode>0.00000</c:formatCode>
                <c:ptCount val="5"/>
                <c:pt idx="0">
                  <c:v>0.21705055054934</c:v>
                </c:pt>
                <c:pt idx="1">
                  <c:v>0.35099373407316498</c:v>
                </c:pt>
                <c:pt idx="2">
                  <c:v>0.45585064109085799</c:v>
                </c:pt>
                <c:pt idx="3">
                  <c:v>0.50076898912106804</c:v>
                </c:pt>
                <c:pt idx="4">
                  <c:v>0.49421412176122997</c:v>
                </c:pt>
              </c:numCache>
            </c:numRef>
          </c:val>
        </c:ser>
        <c:ser>
          <c:idx val="1"/>
          <c:order val="1"/>
          <c:tx>
            <c:strRef>
              <c:f>'Percentage Saved'!$C$11</c:f>
              <c:strCache>
                <c:ptCount val="1"/>
                <c:pt idx="0">
                  <c:v>Entropy 1 to 2</c:v>
                </c:pt>
              </c:strCache>
            </c:strRef>
          </c:tx>
          <c:cat>
            <c:numRef>
              <c:f>'Percentage Saved'!$A$12:$A$16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Saved'!$C$12:$C$16</c:f>
              <c:numCache>
                <c:formatCode>0.00000</c:formatCode>
                <c:ptCount val="5"/>
                <c:pt idx="0">
                  <c:v>0.30587422814839099</c:v>
                </c:pt>
                <c:pt idx="1">
                  <c:v>0.32237379784169701</c:v>
                </c:pt>
                <c:pt idx="2">
                  <c:v>0.33753297436084401</c:v>
                </c:pt>
                <c:pt idx="3">
                  <c:v>0.29643083149566102</c:v>
                </c:pt>
                <c:pt idx="4">
                  <c:v>0.21057830431107999</c:v>
                </c:pt>
              </c:numCache>
            </c:numRef>
          </c:val>
        </c:ser>
        <c:ser>
          <c:idx val="2"/>
          <c:order val="2"/>
          <c:tx>
            <c:strRef>
              <c:f>'Percentage Saved'!$D$11</c:f>
              <c:strCache>
                <c:ptCount val="1"/>
                <c:pt idx="0">
                  <c:v>Entropy 2 to 3</c:v>
                </c:pt>
              </c:strCache>
            </c:strRef>
          </c:tx>
          <c:cat>
            <c:numRef>
              <c:f>'Percentage Saved'!$A$12:$A$16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Saved'!$D$12:$D$16</c:f>
              <c:numCache>
                <c:formatCode>0.00000</c:formatCode>
                <c:ptCount val="5"/>
                <c:pt idx="0">
                  <c:v>0.41149669279044099</c:v>
                </c:pt>
                <c:pt idx="1">
                  <c:v>0.52513592162594103</c:v>
                </c:pt>
                <c:pt idx="2">
                  <c:v>0.52475955419896203</c:v>
                </c:pt>
                <c:pt idx="3">
                  <c:v>0.54282805589310701</c:v>
                </c:pt>
                <c:pt idx="4">
                  <c:v>0.36312049949914599</c:v>
                </c:pt>
              </c:numCache>
            </c:numRef>
          </c:val>
        </c:ser>
        <c:ser>
          <c:idx val="3"/>
          <c:order val="3"/>
          <c:tx>
            <c:strRef>
              <c:f>'Percentage Saved'!$E$11</c:f>
              <c:strCache>
                <c:ptCount val="1"/>
                <c:pt idx="0">
                  <c:v>Entropy 3 to 4</c:v>
                </c:pt>
              </c:strCache>
            </c:strRef>
          </c:tx>
          <c:cat>
            <c:numRef>
              <c:f>'Percentage Saved'!$A$12:$A$16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Saved'!$E$12:$E$16</c:f>
              <c:numCache>
                <c:formatCode>0.00000</c:formatCode>
                <c:ptCount val="5"/>
                <c:pt idx="0">
                  <c:v>3.68208934400042E-2</c:v>
                </c:pt>
                <c:pt idx="1">
                  <c:v>0.119290708994367</c:v>
                </c:pt>
                <c:pt idx="2">
                  <c:v>0.10790413277849099</c:v>
                </c:pt>
                <c:pt idx="3">
                  <c:v>9.9698052642507806E-2</c:v>
                </c:pt>
                <c:pt idx="4">
                  <c:v>6.9858857990640705E-2</c:v>
                </c:pt>
              </c:numCache>
            </c:numRef>
          </c:val>
        </c:ser>
        <c:ser>
          <c:idx val="4"/>
          <c:order val="4"/>
          <c:tx>
            <c:strRef>
              <c:f>'Percentage Saved'!$F$11</c:f>
              <c:strCache>
                <c:ptCount val="1"/>
                <c:pt idx="0">
                  <c:v>Entropy 4 to 5</c:v>
                </c:pt>
              </c:strCache>
            </c:strRef>
          </c:tx>
          <c:cat>
            <c:numRef>
              <c:f>'Percentage Saved'!$A$12:$A$16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Saved'!$F$12:$F$16</c:f>
              <c:numCache>
                <c:formatCode>0.00000</c:formatCode>
                <c:ptCount val="5"/>
                <c:pt idx="0">
                  <c:v>0.46369747635158998</c:v>
                </c:pt>
                <c:pt idx="1">
                  <c:v>0.50075958943772902</c:v>
                </c:pt>
                <c:pt idx="2">
                  <c:v>0.48729334280347603</c:v>
                </c:pt>
                <c:pt idx="3">
                  <c:v>0.46024712699005299</c:v>
                </c:pt>
                <c:pt idx="4">
                  <c:v>0.47705124054945403</c:v>
                </c:pt>
              </c:numCache>
            </c:numRef>
          </c:val>
        </c:ser>
        <c:ser>
          <c:idx val="5"/>
          <c:order val="5"/>
          <c:tx>
            <c:strRef>
              <c:f>'Percentage Saved'!$G$11</c:f>
              <c:strCache>
                <c:ptCount val="1"/>
                <c:pt idx="0">
                  <c:v>Entropy 5 to 6</c:v>
                </c:pt>
              </c:strCache>
            </c:strRef>
          </c:tx>
          <c:cat>
            <c:numRef>
              <c:f>'Percentage Saved'!$A$12:$A$16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Saved'!$G$12:$G$16</c:f>
              <c:numCache>
                <c:formatCode>0.000000</c:formatCode>
                <c:ptCount val="5"/>
                <c:pt idx="0">
                  <c:v>4.26608750891583E-2</c:v>
                </c:pt>
                <c:pt idx="1">
                  <c:v>3.7312612686241899E-2</c:v>
                </c:pt>
                <c:pt idx="2">
                  <c:v>2.61354686757014E-2</c:v>
                </c:pt>
                <c:pt idx="3">
                  <c:v>1.6778021724916801E-2</c:v>
                </c:pt>
                <c:pt idx="4">
                  <c:v>1.21993692047076E-2</c:v>
                </c:pt>
              </c:numCache>
            </c:numRef>
          </c:val>
        </c:ser>
        <c:ser>
          <c:idx val="6"/>
          <c:order val="6"/>
          <c:tx>
            <c:strRef>
              <c:f>'Percentage Saved'!$H$11</c:f>
              <c:strCache>
                <c:ptCount val="1"/>
                <c:pt idx="0">
                  <c:v>Entropy 6 to 7</c:v>
                </c:pt>
              </c:strCache>
            </c:strRef>
          </c:tx>
          <c:cat>
            <c:numRef>
              <c:f>'Percentage Saved'!$A$12:$A$16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Saved'!$H$12:$H$16</c:f>
              <c:numCache>
                <c:formatCode>0.00000</c:formatCode>
                <c:ptCount val="5"/>
                <c:pt idx="0">
                  <c:v>1.32720473651546E-2</c:v>
                </c:pt>
                <c:pt idx="1">
                  <c:v>1.46655141268446E-2</c:v>
                </c:pt>
                <c:pt idx="2">
                  <c:v>6.1791734459987003E-3</c:v>
                </c:pt>
                <c:pt idx="3">
                  <c:v>3.00038966777371E-3</c:v>
                </c:pt>
                <c:pt idx="4">
                  <c:v>1.8325250324655901E-3</c:v>
                </c:pt>
              </c:numCache>
            </c:numRef>
          </c:val>
        </c:ser>
        <c:ser>
          <c:idx val="7"/>
          <c:order val="7"/>
          <c:tx>
            <c:strRef>
              <c:f>'Percentage Saved'!$I$11</c:f>
              <c:strCache>
                <c:ptCount val="1"/>
                <c:pt idx="0">
                  <c:v>Entropy 7 to 8</c:v>
                </c:pt>
              </c:strCache>
            </c:strRef>
          </c:tx>
          <c:cat>
            <c:numRef>
              <c:f>'Percentage Saved'!$A$12:$A$16</c:f>
              <c:numCache>
                <c:formatCode>_(* #,##0_);_(* \(#,##0\);_(* "-"??_);_(@_)</c:formatCode>
                <c:ptCount val="5"/>
                <c:pt idx="0">
                  <c:v>48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'Percentage Saved'!$I$12:$I$16</c:f>
              <c:numCache>
                <c:formatCode>0.00000</c:formatCode>
                <c:ptCount val="5"/>
                <c:pt idx="0">
                  <c:v>5.5125863284423799E-3</c:v>
                </c:pt>
                <c:pt idx="1">
                  <c:v>5.7918842302729099E-3</c:v>
                </c:pt>
                <c:pt idx="2">
                  <c:v>5.2913976993022001E-3</c:v>
                </c:pt>
                <c:pt idx="3">
                  <c:v>4.6437476849639199E-3</c:v>
                </c:pt>
                <c:pt idx="4">
                  <c:v>4.6735257700855496E-3</c:v>
                </c:pt>
              </c:numCache>
            </c:numRef>
          </c:val>
        </c:ser>
        <c:bandFmts/>
        <c:axId val="70574848"/>
        <c:axId val="70576384"/>
        <c:axId val="72324416"/>
      </c:surface3DChart>
      <c:catAx>
        <c:axId val="70574848"/>
        <c:scaling>
          <c:orientation val="minMax"/>
        </c:scaling>
        <c:axPos val="b"/>
        <c:numFmt formatCode="_(* #,##0_);_(* \(#,##0\);_(* &quot;-&quot;??_);_(@_)" sourceLinked="1"/>
        <c:tickLblPos val="nextTo"/>
        <c:crossAx val="70576384"/>
        <c:crosses val="autoZero"/>
        <c:auto val="1"/>
        <c:lblAlgn val="ctr"/>
        <c:lblOffset val="100"/>
      </c:catAx>
      <c:valAx>
        <c:axId val="70576384"/>
        <c:scaling>
          <c:orientation val="minMax"/>
        </c:scaling>
        <c:axPos val="l"/>
        <c:majorGridlines/>
        <c:numFmt formatCode="0.00000" sourceLinked="1"/>
        <c:tickLblPos val="nextTo"/>
        <c:crossAx val="70574848"/>
        <c:crosses val="autoZero"/>
        <c:crossBetween val="midCat"/>
      </c:valAx>
      <c:serAx>
        <c:axId val="72324416"/>
        <c:scaling>
          <c:orientation val="minMax"/>
        </c:scaling>
        <c:axPos val="b"/>
        <c:tickLblPos val="nextTo"/>
        <c:crossAx val="7057638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scene3d>
      <a:camera prst="orthographicFront"/>
      <a:lightRig rig="threePt" dir="t"/>
    </a:scene3d>
    <a:sp3d prstMaterial="legacyWireframe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view3D>
      <c:rotX val="20"/>
      <c:rotY val="160"/>
      <c:depthPercent val="100"/>
      <c:perspective val="20"/>
    </c:view3D>
    <c:plotArea>
      <c:layout>
        <c:manualLayout>
          <c:layoutTarget val="inner"/>
          <c:xMode val="edge"/>
          <c:yMode val="edge"/>
          <c:x val="9.9349958776766736E-2"/>
          <c:y val="3.2181216478374984E-2"/>
          <c:w val="0.70382765121275526"/>
          <c:h val="0.85799329728592666"/>
        </c:manualLayout>
      </c:layout>
      <c:surface3DChart>
        <c:ser>
          <c:idx val="0"/>
          <c:order val="0"/>
          <c:tx>
            <c:strRef>
              <c:f>'Percentage Saved'!$E$10</c:f>
              <c:strCache>
                <c:ptCount val="1"/>
                <c:pt idx="0">
                  <c:v>Chunksize Static = 128 (Bytes)</c:v>
                </c:pt>
              </c:strCache>
            </c:strRef>
          </c:tx>
          <c:cat>
            <c:strRef>
              <c:f>'Percentage Saved'!$B$11:$I$11</c:f>
              <c:strCache>
                <c:ptCount val="8"/>
                <c:pt idx="0">
                  <c:v>Entropy 0 to 1</c:v>
                </c:pt>
                <c:pt idx="1">
                  <c:v>Entropy 1 to 2</c:v>
                </c:pt>
                <c:pt idx="2">
                  <c:v>Entropy 2 to 3</c:v>
                </c:pt>
                <c:pt idx="3">
                  <c:v>Entropy 3 to 4</c:v>
                </c:pt>
                <c:pt idx="4">
                  <c:v>Entropy 4 to 5</c:v>
                </c:pt>
                <c:pt idx="5">
                  <c:v>Entropy 5 to 6</c:v>
                </c:pt>
                <c:pt idx="6">
                  <c:v>Entropy 6 to 7</c:v>
                </c:pt>
                <c:pt idx="7">
                  <c:v>Entropy 7 to 8</c:v>
                </c:pt>
              </c:strCache>
            </c:strRef>
          </c:cat>
          <c:val>
            <c:numRef>
              <c:f>'Percentage Saved'!$B$14:$I$14</c:f>
              <c:numCache>
                <c:formatCode>0.00000</c:formatCode>
                <c:ptCount val="8"/>
                <c:pt idx="0">
                  <c:v>0.45585064109085799</c:v>
                </c:pt>
                <c:pt idx="1">
                  <c:v>0.33753297436084401</c:v>
                </c:pt>
                <c:pt idx="2">
                  <c:v>0.52475955419896203</c:v>
                </c:pt>
                <c:pt idx="3">
                  <c:v>0.10790413277849099</c:v>
                </c:pt>
                <c:pt idx="4">
                  <c:v>0.48729334280347603</c:v>
                </c:pt>
                <c:pt idx="5" formatCode="0.000000">
                  <c:v>2.61354686757014E-2</c:v>
                </c:pt>
                <c:pt idx="6">
                  <c:v>6.1791734459987003E-3</c:v>
                </c:pt>
                <c:pt idx="7">
                  <c:v>5.2913976993022001E-3</c:v>
                </c:pt>
              </c:numCache>
            </c:numRef>
          </c:val>
        </c:ser>
        <c:ser>
          <c:idx val="1"/>
          <c:order val="1"/>
          <c:tx>
            <c:strRef>
              <c:f>'Percentage Saved'!$E$19</c:f>
              <c:strCache>
                <c:ptCount val="1"/>
                <c:pt idx="0">
                  <c:v>Chunksize Static = 256 (Bytes)</c:v>
                </c:pt>
              </c:strCache>
            </c:strRef>
          </c:tx>
          <c:cat>
            <c:strRef>
              <c:f>'Percentage Saved'!$B$11:$I$11</c:f>
              <c:strCache>
                <c:ptCount val="8"/>
                <c:pt idx="0">
                  <c:v>Entropy 0 to 1</c:v>
                </c:pt>
                <c:pt idx="1">
                  <c:v>Entropy 1 to 2</c:v>
                </c:pt>
                <c:pt idx="2">
                  <c:v>Entropy 2 to 3</c:v>
                </c:pt>
                <c:pt idx="3">
                  <c:v>Entropy 3 to 4</c:v>
                </c:pt>
                <c:pt idx="4">
                  <c:v>Entropy 4 to 5</c:v>
                </c:pt>
                <c:pt idx="5">
                  <c:v>Entropy 5 to 6</c:v>
                </c:pt>
                <c:pt idx="6">
                  <c:v>Entropy 6 to 7</c:v>
                </c:pt>
                <c:pt idx="7">
                  <c:v>Entropy 7 to 8</c:v>
                </c:pt>
              </c:strCache>
            </c:strRef>
          </c:cat>
          <c:val>
            <c:numRef>
              <c:f>'Percentage Saved'!$B$23:$I$23</c:f>
              <c:numCache>
                <c:formatCode>0.00000</c:formatCode>
                <c:ptCount val="8"/>
                <c:pt idx="0">
                  <c:v>0.405369374238706</c:v>
                </c:pt>
                <c:pt idx="1">
                  <c:v>0.15455863871557399</c:v>
                </c:pt>
                <c:pt idx="2">
                  <c:v>0.48256654617435202</c:v>
                </c:pt>
                <c:pt idx="3">
                  <c:v>2.6856020332692802E-2</c:v>
                </c:pt>
                <c:pt idx="4">
                  <c:v>0.45333545101001799</c:v>
                </c:pt>
                <c:pt idx="5">
                  <c:v>1.70866705797274E-2</c:v>
                </c:pt>
                <c:pt idx="6">
                  <c:v>2.5254153486971502E-3</c:v>
                </c:pt>
                <c:pt idx="7">
                  <c:v>4.2012770784543296E-3</c:v>
                </c:pt>
              </c:numCache>
            </c:numRef>
          </c:val>
        </c:ser>
        <c:ser>
          <c:idx val="2"/>
          <c:order val="2"/>
          <c:tx>
            <c:strRef>
              <c:f>'Percentage Saved'!$E$29</c:f>
              <c:strCache>
                <c:ptCount val="1"/>
                <c:pt idx="0">
                  <c:v>Chunksize Static = 512 (Bytes)</c:v>
                </c:pt>
              </c:strCache>
            </c:strRef>
          </c:tx>
          <c:cat>
            <c:strRef>
              <c:f>'Percentage Saved'!$B$11:$I$11</c:f>
              <c:strCache>
                <c:ptCount val="8"/>
                <c:pt idx="0">
                  <c:v>Entropy 0 to 1</c:v>
                </c:pt>
                <c:pt idx="1">
                  <c:v>Entropy 1 to 2</c:v>
                </c:pt>
                <c:pt idx="2">
                  <c:v>Entropy 2 to 3</c:v>
                </c:pt>
                <c:pt idx="3">
                  <c:v>Entropy 3 to 4</c:v>
                </c:pt>
                <c:pt idx="4">
                  <c:v>Entropy 4 to 5</c:v>
                </c:pt>
                <c:pt idx="5">
                  <c:v>Entropy 5 to 6</c:v>
                </c:pt>
                <c:pt idx="6">
                  <c:v>Entropy 6 to 7</c:v>
                </c:pt>
                <c:pt idx="7">
                  <c:v>Entropy 7 to 8</c:v>
                </c:pt>
              </c:strCache>
            </c:strRef>
          </c:cat>
          <c:val>
            <c:numRef>
              <c:f>'Percentage Saved'!$B$33:$I$33</c:f>
              <c:numCache>
                <c:formatCode>0.00000</c:formatCode>
                <c:ptCount val="8"/>
                <c:pt idx="0">
                  <c:v>0.24602555658947101</c:v>
                </c:pt>
                <c:pt idx="1">
                  <c:v>7.4528565124142201E-2</c:v>
                </c:pt>
                <c:pt idx="2">
                  <c:v>0.29189370162517497</c:v>
                </c:pt>
                <c:pt idx="3">
                  <c:v>8.6607256529927408E-3</c:v>
                </c:pt>
                <c:pt idx="4">
                  <c:v>0.44867622548443198</c:v>
                </c:pt>
                <c:pt idx="5">
                  <c:v>1.1161974708749399E-2</c:v>
                </c:pt>
                <c:pt idx="6">
                  <c:v>1.0904340001335101E-3</c:v>
                </c:pt>
                <c:pt idx="7">
                  <c:v>3.8545350810113301E-3</c:v>
                </c:pt>
              </c:numCache>
            </c:numRef>
          </c:val>
        </c:ser>
        <c:ser>
          <c:idx val="3"/>
          <c:order val="3"/>
          <c:tx>
            <c:strRef>
              <c:f>'Percentage Saved'!$E$39</c:f>
              <c:strCache>
                <c:ptCount val="1"/>
                <c:pt idx="0">
                  <c:v>Chunksize Static = 1024 (Bytes)</c:v>
                </c:pt>
              </c:strCache>
            </c:strRef>
          </c:tx>
          <c:cat>
            <c:strRef>
              <c:f>'Percentage Saved'!$B$11:$I$11</c:f>
              <c:strCache>
                <c:ptCount val="8"/>
                <c:pt idx="0">
                  <c:v>Entropy 0 to 1</c:v>
                </c:pt>
                <c:pt idx="1">
                  <c:v>Entropy 1 to 2</c:v>
                </c:pt>
                <c:pt idx="2">
                  <c:v>Entropy 2 to 3</c:v>
                </c:pt>
                <c:pt idx="3">
                  <c:v>Entropy 3 to 4</c:v>
                </c:pt>
                <c:pt idx="4">
                  <c:v>Entropy 4 to 5</c:v>
                </c:pt>
                <c:pt idx="5">
                  <c:v>Entropy 5 to 6</c:v>
                </c:pt>
                <c:pt idx="6">
                  <c:v>Entropy 6 to 7</c:v>
                </c:pt>
                <c:pt idx="7">
                  <c:v>Entropy 7 to 8</c:v>
                </c:pt>
              </c:strCache>
            </c:strRef>
          </c:cat>
          <c:val>
            <c:numRef>
              <c:f>'Percentage Saved'!$B$43:$I$43</c:f>
              <c:numCache>
                <c:formatCode>0.00000</c:formatCode>
                <c:ptCount val="8"/>
                <c:pt idx="0">
                  <c:v>0.20360337756315</c:v>
                </c:pt>
                <c:pt idx="1">
                  <c:v>2.6494309922622101E-2</c:v>
                </c:pt>
                <c:pt idx="2">
                  <c:v>0.24216663108688</c:v>
                </c:pt>
                <c:pt idx="3">
                  <c:v>2.7870589853325502E-3</c:v>
                </c:pt>
                <c:pt idx="4">
                  <c:v>0.44805566599155799</c:v>
                </c:pt>
                <c:pt idx="5">
                  <c:v>7.4106682913298496E-3</c:v>
                </c:pt>
                <c:pt idx="6">
                  <c:v>7.4669322081978801E-4</c:v>
                </c:pt>
                <c:pt idx="7">
                  <c:v>3.8399727572527801E-3</c:v>
                </c:pt>
              </c:numCache>
            </c:numRef>
          </c:val>
        </c:ser>
        <c:ser>
          <c:idx val="4"/>
          <c:order val="4"/>
          <c:tx>
            <c:strRef>
              <c:f>'Percentage Saved'!$E$49</c:f>
              <c:strCache>
                <c:ptCount val="1"/>
                <c:pt idx="0">
                  <c:v>Chunksize Static = 2048 (Bytes)</c:v>
                </c:pt>
              </c:strCache>
            </c:strRef>
          </c:tx>
          <c:cat>
            <c:strRef>
              <c:f>'Percentage Saved'!$B$11:$I$11</c:f>
              <c:strCache>
                <c:ptCount val="8"/>
                <c:pt idx="0">
                  <c:v>Entropy 0 to 1</c:v>
                </c:pt>
                <c:pt idx="1">
                  <c:v>Entropy 1 to 2</c:v>
                </c:pt>
                <c:pt idx="2">
                  <c:v>Entropy 2 to 3</c:v>
                </c:pt>
                <c:pt idx="3">
                  <c:v>Entropy 3 to 4</c:v>
                </c:pt>
                <c:pt idx="4">
                  <c:v>Entropy 4 to 5</c:v>
                </c:pt>
                <c:pt idx="5">
                  <c:v>Entropy 5 to 6</c:v>
                </c:pt>
                <c:pt idx="6">
                  <c:v>Entropy 6 to 7</c:v>
                </c:pt>
                <c:pt idx="7">
                  <c:v>Entropy 7 to 8</c:v>
                </c:pt>
              </c:strCache>
            </c:strRef>
          </c:cat>
          <c:val>
            <c:numRef>
              <c:f>'Percentage Saved'!$B$53:$I$53</c:f>
              <c:numCache>
                <c:formatCode>0.00000</c:formatCode>
                <c:ptCount val="8"/>
                <c:pt idx="0">
                  <c:v>0.19660133591516801</c:v>
                </c:pt>
                <c:pt idx="1">
                  <c:v>8.5611125380938603E-3</c:v>
                </c:pt>
                <c:pt idx="2">
                  <c:v>0.218404166187708</c:v>
                </c:pt>
                <c:pt idx="3">
                  <c:v>9.9342156713715904E-4</c:v>
                </c:pt>
                <c:pt idx="4">
                  <c:v>0.44796619445783598</c:v>
                </c:pt>
                <c:pt idx="5">
                  <c:v>6.0051860437470303E-3</c:v>
                </c:pt>
                <c:pt idx="6">
                  <c:v>4.69565561472452E-4</c:v>
                </c:pt>
                <c:pt idx="7">
                  <c:v>7.4678583377144802E-7</c:v>
                </c:pt>
              </c:numCache>
            </c:numRef>
          </c:val>
        </c:ser>
        <c:bandFmts/>
        <c:axId val="176199168"/>
        <c:axId val="176200704"/>
        <c:axId val="176092928"/>
      </c:surface3DChart>
      <c:catAx>
        <c:axId val="176199168"/>
        <c:scaling>
          <c:orientation val="minMax"/>
        </c:scaling>
        <c:axPos val="b"/>
        <c:numFmt formatCode="0.00000" sourceLinked="1"/>
        <c:tickLblPos val="nextTo"/>
        <c:crossAx val="176200704"/>
        <c:crosses val="autoZero"/>
        <c:auto val="1"/>
        <c:lblAlgn val="ctr"/>
        <c:lblOffset val="100"/>
      </c:catAx>
      <c:valAx>
        <c:axId val="176200704"/>
        <c:scaling>
          <c:orientation val="minMax"/>
        </c:scaling>
        <c:axPos val="r"/>
        <c:majorGridlines/>
        <c:numFmt formatCode="0.00000" sourceLinked="1"/>
        <c:tickLblPos val="nextTo"/>
        <c:crossAx val="176199168"/>
        <c:crosses val="autoZero"/>
        <c:crossBetween val="midCat"/>
      </c:valAx>
      <c:serAx>
        <c:axId val="176092928"/>
        <c:scaling>
          <c:orientation val="minMax"/>
        </c:scaling>
        <c:axPos val="b"/>
        <c:majorGridlines/>
        <c:minorGridlines/>
        <c:tickLblPos val="nextTo"/>
        <c:txPr>
          <a:bodyPr/>
          <a:lstStyle/>
          <a:p>
            <a:pPr>
              <a:defRPr sz="600" baseline="0"/>
            </a:pPr>
            <a:endParaRPr lang="en-US"/>
          </a:p>
        </c:txPr>
        <c:crossAx val="17620070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85725</xdr:rowOff>
    </xdr:from>
    <xdr:to>
      <xdr:col>17</xdr:col>
      <xdr:colOff>200025</xdr:colOff>
      <xdr:row>18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123826</xdr:colOff>
      <xdr:row>1</xdr:row>
      <xdr:rowOff>190499</xdr:rowOff>
    </xdr:from>
    <xdr:to>
      <xdr:col>31</xdr:col>
      <xdr:colOff>447676</xdr:colOff>
      <xdr:row>28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33</xdr:row>
      <xdr:rowOff>142874</xdr:rowOff>
    </xdr:from>
    <xdr:to>
      <xdr:col>25</xdr:col>
      <xdr:colOff>95250</xdr:colOff>
      <xdr:row>61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4"/>
  <sheetViews>
    <sheetView tabSelected="1" workbookViewId="0">
      <selection activeCell="K17" sqref="K17"/>
    </sheetView>
  </sheetViews>
  <sheetFormatPr defaultRowHeight="15"/>
  <cols>
    <col min="1" max="1" width="19.85546875" customWidth="1"/>
    <col min="2" max="2" width="19.28515625" customWidth="1"/>
    <col min="3" max="3" width="16.42578125" customWidth="1"/>
    <col min="4" max="4" width="16.85546875" customWidth="1"/>
    <col min="5" max="5" width="16.140625" customWidth="1"/>
    <col min="6" max="6" width="18.42578125" customWidth="1"/>
    <col min="7" max="7" width="18.85546875" customWidth="1"/>
    <col min="8" max="8" width="15.42578125" customWidth="1"/>
    <col min="9" max="9" width="20.140625" customWidth="1"/>
  </cols>
  <sheetData>
    <row r="1" spans="1:9">
      <c r="A1" s="1"/>
      <c r="B1" s="1"/>
      <c r="C1" s="1"/>
      <c r="D1" s="1"/>
      <c r="E1" s="1" t="s">
        <v>7</v>
      </c>
      <c r="F1" s="1"/>
      <c r="G1" s="1"/>
      <c r="H1" s="1"/>
      <c r="I1" s="1"/>
    </row>
    <row r="2" spans="1:9">
      <c r="A2" s="1" t="s">
        <v>0</v>
      </c>
      <c r="B2" s="1" t="s">
        <v>17</v>
      </c>
      <c r="C2" s="1" t="s">
        <v>18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>
      <c r="A3" s="3">
        <v>48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s="3">
        <v>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3">
        <v>128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>
        <v>256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3">
        <v>512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 t="s">
        <v>8</v>
      </c>
      <c r="F10" s="1"/>
      <c r="G10" s="1"/>
      <c r="H10" s="1"/>
      <c r="I10" s="1"/>
    </row>
    <row r="11" spans="1:9">
      <c r="A11" s="1" t="s">
        <v>0</v>
      </c>
      <c r="B11" s="1" t="s">
        <v>17</v>
      </c>
      <c r="C11" s="1" t="s">
        <v>18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</row>
    <row r="12" spans="1:9">
      <c r="A12" s="3">
        <v>48</v>
      </c>
      <c r="B12" s="3">
        <v>4667923</v>
      </c>
      <c r="C12" s="3">
        <v>3641574</v>
      </c>
      <c r="D12" s="3">
        <v>9622465</v>
      </c>
      <c r="E12" s="3">
        <v>1037701</v>
      </c>
      <c r="F12" s="3">
        <v>10095755</v>
      </c>
      <c r="G12" s="3">
        <v>275607</v>
      </c>
      <c r="H12" s="3">
        <v>279734</v>
      </c>
      <c r="I12" s="3">
        <v>118108</v>
      </c>
    </row>
    <row r="13" spans="1:9">
      <c r="A13" s="3">
        <v>64</v>
      </c>
      <c r="B13" s="3">
        <v>7548526</v>
      </c>
      <c r="C13" s="3">
        <v>3838009</v>
      </c>
      <c r="D13" s="3">
        <v>12279812</v>
      </c>
      <c r="E13" s="3">
        <v>3361898</v>
      </c>
      <c r="F13" s="3">
        <v>10902682</v>
      </c>
      <c r="G13" s="3">
        <v>241055</v>
      </c>
      <c r="H13" s="3">
        <v>309104</v>
      </c>
      <c r="I13" s="3">
        <v>124092</v>
      </c>
    </row>
    <row r="14" spans="1:9">
      <c r="A14" s="3">
        <v>128</v>
      </c>
      <c r="B14" s="3">
        <v>9803595</v>
      </c>
      <c r="C14" s="3">
        <v>4018486</v>
      </c>
      <c r="D14" s="3">
        <v>12271011</v>
      </c>
      <c r="E14" s="3">
        <v>3040997</v>
      </c>
      <c r="F14" s="3">
        <v>10609491</v>
      </c>
      <c r="G14" s="3">
        <v>168846</v>
      </c>
      <c r="H14" s="3">
        <v>130238</v>
      </c>
      <c r="I14" s="3">
        <v>113369</v>
      </c>
    </row>
    <row r="15" spans="1:9">
      <c r="A15" s="3">
        <v>256</v>
      </c>
      <c r="B15" s="3">
        <v>10769616</v>
      </c>
      <c r="C15" s="3">
        <v>3529146</v>
      </c>
      <c r="D15" s="3">
        <v>12693526</v>
      </c>
      <c r="E15" s="3">
        <v>2809730</v>
      </c>
      <c r="F15" s="3">
        <v>10020633</v>
      </c>
      <c r="G15" s="3">
        <v>108393</v>
      </c>
      <c r="H15" s="3">
        <v>63239</v>
      </c>
      <c r="I15" s="3">
        <v>99493</v>
      </c>
    </row>
    <row r="16" spans="1:9">
      <c r="A16" s="3">
        <v>512</v>
      </c>
      <c r="B16" s="3">
        <v>10628646</v>
      </c>
      <c r="C16" s="3">
        <v>2507032</v>
      </c>
      <c r="D16" s="3">
        <v>8491233</v>
      </c>
      <c r="E16" s="3">
        <v>1968790</v>
      </c>
      <c r="F16" s="3">
        <v>10386497</v>
      </c>
      <c r="G16" s="3">
        <v>78813</v>
      </c>
      <c r="H16" s="3">
        <v>38624</v>
      </c>
      <c r="I16" s="3">
        <v>100131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 t="s">
        <v>9</v>
      </c>
      <c r="F19" s="1"/>
      <c r="G19" s="1"/>
      <c r="H19" s="1"/>
      <c r="I19" s="1"/>
    </row>
    <row r="20" spans="1:9">
      <c r="A20" s="1" t="s">
        <v>0</v>
      </c>
      <c r="B20" s="1" t="s">
        <v>17</v>
      </c>
      <c r="C20" s="1" t="s">
        <v>18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</row>
    <row r="21" spans="1:9">
      <c r="A21" s="3">
        <v>48</v>
      </c>
      <c r="B21" s="3">
        <v>4373064</v>
      </c>
      <c r="C21" s="3">
        <v>1427947</v>
      </c>
      <c r="D21" s="3">
        <v>7890208</v>
      </c>
      <c r="E21" s="3">
        <v>432766</v>
      </c>
      <c r="F21" s="3">
        <v>10034935</v>
      </c>
      <c r="G21" s="3">
        <v>124617</v>
      </c>
      <c r="H21" s="3">
        <v>112574</v>
      </c>
      <c r="I21" s="3">
        <v>93815</v>
      </c>
    </row>
    <row r="22" spans="1:9">
      <c r="A22" s="3">
        <v>64</v>
      </c>
      <c r="B22" s="3">
        <v>7362453</v>
      </c>
      <c r="C22" s="3">
        <v>1693795</v>
      </c>
      <c r="D22" s="3">
        <v>8476787</v>
      </c>
      <c r="E22" s="3">
        <v>2467585</v>
      </c>
      <c r="F22" s="3">
        <v>10179918</v>
      </c>
      <c r="G22" s="3">
        <v>137100</v>
      </c>
      <c r="H22" s="3">
        <v>105608</v>
      </c>
      <c r="I22" s="3">
        <v>110840</v>
      </c>
    </row>
    <row r="23" spans="1:9">
      <c r="A23" s="3">
        <v>128</v>
      </c>
      <c r="B23" s="3">
        <v>8717937</v>
      </c>
      <c r="C23" s="3">
        <v>1840092</v>
      </c>
      <c r="D23" s="3">
        <v>11284367</v>
      </c>
      <c r="E23" s="3">
        <v>756867</v>
      </c>
      <c r="F23" s="3">
        <v>9870150</v>
      </c>
      <c r="G23" s="3">
        <v>110387</v>
      </c>
      <c r="H23" s="3">
        <v>53228</v>
      </c>
      <c r="I23" s="3">
        <v>90013</v>
      </c>
    </row>
    <row r="24" spans="1:9">
      <c r="A24" s="3">
        <v>256</v>
      </c>
      <c r="B24" s="3">
        <v>9093682</v>
      </c>
      <c r="C24" s="3">
        <v>2419760</v>
      </c>
      <c r="D24" s="3">
        <v>7513343</v>
      </c>
      <c r="E24" s="3">
        <v>2091353</v>
      </c>
      <c r="F24" s="3">
        <v>9917275</v>
      </c>
      <c r="G24" s="3">
        <v>82749</v>
      </c>
      <c r="H24" s="3">
        <v>38514</v>
      </c>
      <c r="I24" s="3">
        <v>86180</v>
      </c>
    </row>
    <row r="25" spans="1:9">
      <c r="A25" s="3">
        <v>512</v>
      </c>
      <c r="B25" s="3">
        <v>8814883</v>
      </c>
      <c r="C25" s="3">
        <v>1673753</v>
      </c>
      <c r="D25" s="3">
        <v>6167611</v>
      </c>
      <c r="E25" s="3">
        <v>1313235</v>
      </c>
      <c r="F25" s="3">
        <v>9875122</v>
      </c>
      <c r="G25" s="3">
        <v>63022</v>
      </c>
      <c r="H25" s="3">
        <v>26261</v>
      </c>
      <c r="I25" s="3">
        <v>87315</v>
      </c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 t="s">
        <v>10</v>
      </c>
      <c r="F29" s="1"/>
      <c r="G29" s="1"/>
      <c r="H29" s="1"/>
      <c r="I29" s="1"/>
    </row>
    <row r="30" spans="1:9">
      <c r="A30" s="1" t="s">
        <v>0</v>
      </c>
      <c r="B30" s="1" t="s">
        <v>17</v>
      </c>
      <c r="C30" s="1" t="s">
        <v>18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  <c r="I30" s="1" t="s">
        <v>6</v>
      </c>
    </row>
    <row r="31" spans="1:9">
      <c r="A31" s="3">
        <v>48</v>
      </c>
      <c r="B31" s="3">
        <v>4280389</v>
      </c>
      <c r="C31" s="3">
        <v>574017</v>
      </c>
      <c r="D31" s="3">
        <v>3662482</v>
      </c>
      <c r="E31" s="3">
        <v>180888</v>
      </c>
      <c r="F31" s="3">
        <v>9798522</v>
      </c>
      <c r="G31" s="3">
        <v>79871</v>
      </c>
      <c r="H31" s="3">
        <v>47126</v>
      </c>
      <c r="I31" s="3">
        <v>86290</v>
      </c>
    </row>
    <row r="32" spans="1:9">
      <c r="A32" s="3">
        <v>64</v>
      </c>
      <c r="B32" s="3">
        <v>4360034</v>
      </c>
      <c r="C32" s="3">
        <v>726058</v>
      </c>
      <c r="D32" s="3">
        <v>2147952</v>
      </c>
      <c r="E32" s="3">
        <v>2063467</v>
      </c>
      <c r="F32" s="3">
        <v>9892543</v>
      </c>
      <c r="G32" s="3">
        <v>73640</v>
      </c>
      <c r="H32" s="3">
        <v>46130</v>
      </c>
      <c r="I32" s="3">
        <v>5851</v>
      </c>
    </row>
    <row r="33" spans="1:9">
      <c r="A33" s="3">
        <v>128</v>
      </c>
      <c r="B33" s="3">
        <v>5291064</v>
      </c>
      <c r="C33" s="3">
        <v>887297</v>
      </c>
      <c r="D33" s="3">
        <v>6825661</v>
      </c>
      <c r="E33" s="3">
        <v>244080</v>
      </c>
      <c r="F33" s="3">
        <v>9768708</v>
      </c>
      <c r="G33" s="3">
        <v>72111</v>
      </c>
      <c r="H33" s="3">
        <v>22983</v>
      </c>
      <c r="I33" s="3">
        <v>82584</v>
      </c>
    </row>
    <row r="34" spans="1:9">
      <c r="A34" s="3">
        <v>256</v>
      </c>
      <c r="B34" s="3">
        <v>4608492</v>
      </c>
      <c r="C34" s="3">
        <v>633524</v>
      </c>
      <c r="D34" s="3">
        <v>3491767</v>
      </c>
      <c r="E34" s="3">
        <v>298952</v>
      </c>
      <c r="F34" s="3">
        <v>9874831</v>
      </c>
      <c r="G34" s="3">
        <v>65206</v>
      </c>
      <c r="H34" s="3">
        <v>23385</v>
      </c>
      <c r="I34" s="3">
        <v>83089</v>
      </c>
    </row>
    <row r="35" spans="1:9">
      <c r="A35" s="3">
        <v>512</v>
      </c>
      <c r="B35" s="3">
        <v>7599536</v>
      </c>
      <c r="C35" s="3">
        <v>1226442</v>
      </c>
      <c r="D35" s="3">
        <v>4262083</v>
      </c>
      <c r="E35" s="3">
        <v>960388</v>
      </c>
      <c r="F35" s="3">
        <v>9804241</v>
      </c>
      <c r="G35" s="3">
        <v>46750</v>
      </c>
      <c r="H35" s="3">
        <v>16404</v>
      </c>
      <c r="I35" s="3">
        <v>82395</v>
      </c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 t="s">
        <v>11</v>
      </c>
      <c r="F39" s="1"/>
      <c r="G39" s="1"/>
      <c r="H39" s="1"/>
      <c r="I39" s="1"/>
    </row>
    <row r="40" spans="1:9">
      <c r="A40" s="1" t="s">
        <v>0</v>
      </c>
      <c r="B40" s="1" t="s">
        <v>17</v>
      </c>
      <c r="C40" s="1" t="s">
        <v>18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</row>
    <row r="41" spans="1:9">
      <c r="A41" s="3">
        <v>48</v>
      </c>
      <c r="B41" s="3">
        <v>4112190</v>
      </c>
      <c r="C41" s="3">
        <v>220346</v>
      </c>
      <c r="D41" s="3">
        <v>2386320</v>
      </c>
      <c r="E41" s="3">
        <v>115094</v>
      </c>
      <c r="F41" s="3">
        <v>9722571</v>
      </c>
      <c r="G41" s="3">
        <v>46244</v>
      </c>
      <c r="H41" s="3">
        <v>21806</v>
      </c>
      <c r="I41" s="3">
        <v>80544</v>
      </c>
    </row>
    <row r="42" spans="1:9">
      <c r="A42" s="3">
        <v>64</v>
      </c>
      <c r="B42" s="3">
        <v>4285941</v>
      </c>
      <c r="C42" s="3">
        <v>254480</v>
      </c>
      <c r="D42" s="3">
        <v>806112</v>
      </c>
      <c r="E42" s="3">
        <v>28056</v>
      </c>
      <c r="F42" s="3">
        <v>9886847</v>
      </c>
      <c r="G42" s="3">
        <v>47195</v>
      </c>
      <c r="H42" s="3">
        <v>26555</v>
      </c>
      <c r="I42" s="3">
        <v>390</v>
      </c>
    </row>
    <row r="43" spans="1:9">
      <c r="A43" s="3">
        <v>128</v>
      </c>
      <c r="B43" s="3">
        <v>4378726</v>
      </c>
      <c r="C43" s="3">
        <v>315427</v>
      </c>
      <c r="D43" s="3">
        <v>5662840</v>
      </c>
      <c r="E43" s="3">
        <v>78546</v>
      </c>
      <c r="F43" s="3">
        <v>9755197</v>
      </c>
      <c r="G43" s="3">
        <v>47876</v>
      </c>
      <c r="H43" s="3">
        <v>15738</v>
      </c>
      <c r="I43" s="3">
        <v>82272</v>
      </c>
    </row>
    <row r="44" spans="1:9">
      <c r="A44" s="3">
        <v>256</v>
      </c>
      <c r="B44" s="3">
        <v>4412551</v>
      </c>
      <c r="C44" s="3">
        <v>227115</v>
      </c>
      <c r="D44" s="3">
        <v>1707194</v>
      </c>
      <c r="E44" s="3">
        <v>110514</v>
      </c>
      <c r="F44" s="3">
        <v>9840670</v>
      </c>
      <c r="G44" s="3">
        <v>43983</v>
      </c>
      <c r="H44" s="3">
        <v>11066</v>
      </c>
      <c r="I44" s="3">
        <v>80525</v>
      </c>
    </row>
    <row r="45" spans="1:9">
      <c r="A45" s="3">
        <v>512</v>
      </c>
      <c r="B45" s="3">
        <v>7340226</v>
      </c>
      <c r="C45" s="3">
        <v>1050407</v>
      </c>
      <c r="D45" s="3">
        <v>2041285</v>
      </c>
      <c r="E45" s="3">
        <v>686778</v>
      </c>
      <c r="F45" s="3">
        <v>9786364</v>
      </c>
      <c r="G45" s="3">
        <v>34423</v>
      </c>
      <c r="H45" s="3">
        <v>10280</v>
      </c>
      <c r="I45" s="3">
        <v>52591</v>
      </c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 t="s">
        <v>12</v>
      </c>
      <c r="F49" s="1"/>
      <c r="G49" s="1"/>
      <c r="H49" s="1"/>
      <c r="I49" s="1"/>
    </row>
    <row r="50" spans="1:9">
      <c r="A50" s="1" t="s">
        <v>0</v>
      </c>
      <c r="B50" s="1" t="s">
        <v>17</v>
      </c>
      <c r="C50" s="1" t="s">
        <v>18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1" t="s">
        <v>6</v>
      </c>
    </row>
    <row r="51" spans="1:9">
      <c r="A51" s="3">
        <v>48</v>
      </c>
      <c r="B51" s="3">
        <v>3963313</v>
      </c>
      <c r="C51" s="3">
        <v>68748</v>
      </c>
      <c r="D51" s="3">
        <v>602404</v>
      </c>
      <c r="E51" s="3">
        <v>45056</v>
      </c>
      <c r="F51" s="3">
        <v>9702998</v>
      </c>
      <c r="G51" s="3">
        <v>29648</v>
      </c>
      <c r="H51" s="3">
        <v>15353</v>
      </c>
      <c r="I51" s="3">
        <v>0</v>
      </c>
    </row>
    <row r="52" spans="1:9">
      <c r="A52" s="3">
        <v>64</v>
      </c>
      <c r="B52" s="3">
        <v>4279704</v>
      </c>
      <c r="C52" s="3">
        <v>79494</v>
      </c>
      <c r="D52" s="3">
        <v>419832</v>
      </c>
      <c r="E52" s="3">
        <v>7260</v>
      </c>
      <c r="F52" s="3">
        <v>9814180</v>
      </c>
      <c r="G52" s="3">
        <v>28490</v>
      </c>
      <c r="H52" s="3">
        <v>11880</v>
      </c>
      <c r="I52" s="3">
        <v>20</v>
      </c>
    </row>
    <row r="53" spans="1:9">
      <c r="A53" s="3">
        <v>128</v>
      </c>
      <c r="B53" s="3">
        <v>4228139</v>
      </c>
      <c r="C53" s="3">
        <v>101924</v>
      </c>
      <c r="D53" s="3">
        <v>5107177</v>
      </c>
      <c r="E53" s="3">
        <v>27997</v>
      </c>
      <c r="F53" s="3">
        <v>9753249</v>
      </c>
      <c r="G53" s="3">
        <v>38796</v>
      </c>
      <c r="H53" s="3">
        <v>9897</v>
      </c>
      <c r="I53" s="3">
        <v>16</v>
      </c>
    </row>
    <row r="54" spans="1:9">
      <c r="A54" s="3">
        <v>256</v>
      </c>
      <c r="B54" s="3">
        <v>4332052</v>
      </c>
      <c r="C54" s="3">
        <v>81065</v>
      </c>
      <c r="D54" s="3">
        <v>751237</v>
      </c>
      <c r="E54" s="3">
        <v>19636</v>
      </c>
      <c r="F54" s="3">
        <v>9772879</v>
      </c>
      <c r="G54" s="3">
        <v>34949</v>
      </c>
      <c r="H54" s="3">
        <v>1173</v>
      </c>
      <c r="I54" s="3">
        <v>80462</v>
      </c>
    </row>
    <row r="55" spans="1:9">
      <c r="A55" s="3">
        <v>512</v>
      </c>
      <c r="B55" s="3">
        <v>4361529</v>
      </c>
      <c r="C55" s="3">
        <v>991977</v>
      </c>
      <c r="D55" s="3">
        <v>951471</v>
      </c>
      <c r="E55" s="3">
        <v>246119</v>
      </c>
      <c r="F55" s="3">
        <v>9747831</v>
      </c>
      <c r="G55" s="3">
        <v>23211</v>
      </c>
      <c r="H55" s="3">
        <v>7374</v>
      </c>
      <c r="I55" s="3">
        <v>52513</v>
      </c>
    </row>
    <row r="58" spans="1:9">
      <c r="F58" t="s">
        <v>13</v>
      </c>
    </row>
    <row r="59" spans="1:9">
      <c r="F59" t="s">
        <v>14</v>
      </c>
    </row>
    <row r="60" spans="1:9">
      <c r="F60" s="2">
        <v>9688060</v>
      </c>
    </row>
    <row r="61" spans="1:9">
      <c r="A61" s="1"/>
      <c r="B61" s="1"/>
    </row>
    <row r="62" spans="1:9">
      <c r="A62" s="1"/>
      <c r="B62" s="1"/>
    </row>
    <row r="63" spans="1:9">
      <c r="A63" s="1"/>
      <c r="B63" s="1"/>
    </row>
    <row r="64" spans="1:9">
      <c r="A64" s="1"/>
      <c r="B64" s="1"/>
    </row>
    <row r="65" spans="1:2">
      <c r="A65" s="1"/>
      <c r="B65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5"/>
  <sheetViews>
    <sheetView workbookViewId="0"/>
  </sheetViews>
  <sheetFormatPr defaultRowHeight="15"/>
  <cols>
    <col min="1" max="1" width="20.42578125" customWidth="1"/>
    <col min="2" max="2" width="15.5703125" customWidth="1"/>
    <col min="3" max="3" width="13.7109375" customWidth="1"/>
    <col min="4" max="4" width="17.5703125" customWidth="1"/>
    <col min="5" max="5" width="18" customWidth="1"/>
    <col min="6" max="6" width="18.5703125" customWidth="1"/>
    <col min="7" max="7" width="17.5703125" customWidth="1"/>
    <col min="8" max="8" width="17" customWidth="1"/>
    <col min="9" max="9" width="17.42578125" customWidth="1"/>
  </cols>
  <sheetData>
    <row r="1" spans="1:9">
      <c r="A1" s="1"/>
      <c r="B1" s="1"/>
      <c r="C1" s="1"/>
      <c r="D1" s="1"/>
      <c r="E1" s="1" t="s">
        <v>7</v>
      </c>
      <c r="F1" s="1"/>
      <c r="G1" s="1"/>
      <c r="H1" s="1"/>
      <c r="I1" s="1"/>
    </row>
    <row r="2" spans="1:9">
      <c r="A2" s="1" t="s">
        <v>0</v>
      </c>
      <c r="B2" s="1" t="s">
        <v>17</v>
      </c>
      <c r="C2" s="1" t="s">
        <v>18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>
      <c r="A3" s="3">
        <v>48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s="3">
        <v>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3">
        <v>128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>
        <v>256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3">
        <v>512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 t="s">
        <v>8</v>
      </c>
      <c r="F10" s="1"/>
      <c r="G10" s="1"/>
      <c r="H10" s="1"/>
      <c r="I10" s="1"/>
    </row>
    <row r="11" spans="1:9">
      <c r="A11" s="1" t="s">
        <v>0</v>
      </c>
      <c r="B11" s="1" t="s">
        <v>17</v>
      </c>
      <c r="C11" s="1" t="s">
        <v>18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</row>
    <row r="12" spans="1:9">
      <c r="A12" s="3">
        <v>48</v>
      </c>
      <c r="B12" s="3">
        <v>29077</v>
      </c>
      <c r="C12" s="3">
        <v>62440</v>
      </c>
      <c r="D12" s="3">
        <v>119929</v>
      </c>
      <c r="E12" s="3">
        <v>174993</v>
      </c>
      <c r="F12" s="3">
        <v>163252</v>
      </c>
      <c r="G12" s="3">
        <v>50062</v>
      </c>
      <c r="H12" s="3">
        <v>163051</v>
      </c>
      <c r="I12" s="3">
        <v>167703</v>
      </c>
    </row>
    <row r="13" spans="1:9">
      <c r="A13" s="3">
        <v>64</v>
      </c>
      <c r="B13" s="3">
        <v>30062</v>
      </c>
      <c r="C13" s="3">
        <v>70362</v>
      </c>
      <c r="D13" s="3">
        <v>145724</v>
      </c>
      <c r="E13" s="3">
        <v>214389</v>
      </c>
      <c r="F13" s="3">
        <v>177051</v>
      </c>
      <c r="G13" s="3">
        <v>48518</v>
      </c>
      <c r="H13" s="3">
        <v>163000</v>
      </c>
      <c r="I13" s="3">
        <v>167044</v>
      </c>
    </row>
    <row r="14" spans="1:9">
      <c r="A14" s="3">
        <v>128</v>
      </c>
      <c r="B14" s="3">
        <v>508959</v>
      </c>
      <c r="C14" s="3">
        <v>82658</v>
      </c>
      <c r="D14" s="3">
        <v>183976</v>
      </c>
      <c r="E14" s="3">
        <v>211195</v>
      </c>
      <c r="F14" s="3">
        <v>171147</v>
      </c>
      <c r="G14" s="3">
        <v>50592</v>
      </c>
      <c r="H14" s="3">
        <v>163780</v>
      </c>
      <c r="I14" s="3">
        <v>166407</v>
      </c>
    </row>
    <row r="15" spans="1:9">
      <c r="A15" s="3">
        <v>256</v>
      </c>
      <c r="B15" s="3">
        <v>64001</v>
      </c>
      <c r="C15" s="3">
        <v>84894</v>
      </c>
      <c r="D15" s="3">
        <v>163306</v>
      </c>
      <c r="E15" s="3">
        <v>218660</v>
      </c>
      <c r="F15" s="3">
        <v>165142</v>
      </c>
      <c r="G15" s="3">
        <v>50307</v>
      </c>
      <c r="H15" s="3">
        <v>164600</v>
      </c>
      <c r="I15" s="3">
        <v>167077</v>
      </c>
    </row>
    <row r="16" spans="1:9">
      <c r="A16" s="3">
        <v>512</v>
      </c>
      <c r="B16" s="3">
        <v>73903</v>
      </c>
      <c r="C16" s="3">
        <v>87663</v>
      </c>
      <c r="D16" s="3">
        <v>152832</v>
      </c>
      <c r="E16" s="3">
        <v>221772</v>
      </c>
      <c r="F16" s="3">
        <v>171934</v>
      </c>
      <c r="G16" s="3">
        <v>50146</v>
      </c>
      <c r="H16" s="3">
        <v>164064</v>
      </c>
      <c r="I16" s="3">
        <v>167451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 t="s">
        <v>9</v>
      </c>
      <c r="F19" s="1"/>
      <c r="G19" s="1"/>
      <c r="H19" s="1"/>
      <c r="I19" s="1"/>
    </row>
    <row r="20" spans="1:9">
      <c r="A20" s="1" t="s">
        <v>0</v>
      </c>
      <c r="B20" s="1" t="s">
        <v>17</v>
      </c>
      <c r="C20" s="1" t="s">
        <v>18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</row>
    <row r="21" spans="1:9">
      <c r="A21" s="3">
        <v>48</v>
      </c>
      <c r="B21" s="3">
        <v>11774</v>
      </c>
      <c r="C21" s="3">
        <v>29809</v>
      </c>
      <c r="D21" s="3">
        <v>76834</v>
      </c>
      <c r="E21" s="3">
        <v>90109</v>
      </c>
      <c r="F21" s="3">
        <v>81741</v>
      </c>
      <c r="G21" s="3">
        <v>23597</v>
      </c>
      <c r="H21" s="3">
        <v>81420</v>
      </c>
      <c r="I21" s="3">
        <v>83408</v>
      </c>
    </row>
    <row r="22" spans="1:9">
      <c r="A22" s="3">
        <v>64</v>
      </c>
      <c r="B22" s="3">
        <v>14980</v>
      </c>
      <c r="C22" s="3">
        <v>34177</v>
      </c>
      <c r="D22" s="3">
        <v>70577</v>
      </c>
      <c r="E22" s="3">
        <v>103121</v>
      </c>
      <c r="F22" s="3">
        <v>84290</v>
      </c>
      <c r="G22" s="3">
        <v>24338</v>
      </c>
      <c r="H22" s="3">
        <v>81996</v>
      </c>
      <c r="I22" s="3">
        <v>84003</v>
      </c>
    </row>
    <row r="23" spans="1:9">
      <c r="A23" s="3">
        <v>128</v>
      </c>
      <c r="B23" s="3">
        <v>480365</v>
      </c>
      <c r="C23" s="3">
        <v>40687</v>
      </c>
      <c r="D23" s="3">
        <v>123461</v>
      </c>
      <c r="E23" s="3">
        <v>99285</v>
      </c>
      <c r="F23" s="3">
        <v>81874</v>
      </c>
      <c r="G23" s="3">
        <v>25295</v>
      </c>
      <c r="H23" s="3">
        <v>81090</v>
      </c>
      <c r="I23" s="3">
        <v>83446</v>
      </c>
    </row>
    <row r="24" spans="1:9">
      <c r="A24" s="3">
        <v>256</v>
      </c>
      <c r="B24" s="3">
        <v>32305</v>
      </c>
      <c r="C24" s="3">
        <v>42253</v>
      </c>
      <c r="D24" s="3">
        <v>76544</v>
      </c>
      <c r="E24" s="3">
        <v>111914</v>
      </c>
      <c r="F24" s="3">
        <v>82556</v>
      </c>
      <c r="G24" s="3">
        <v>25283</v>
      </c>
      <c r="H24" s="3">
        <v>82376</v>
      </c>
      <c r="I24" s="3">
        <v>83526</v>
      </c>
    </row>
    <row r="25" spans="1:9">
      <c r="A25" s="3">
        <v>512</v>
      </c>
      <c r="B25" s="3">
        <v>35895</v>
      </c>
      <c r="C25" s="3">
        <v>44637</v>
      </c>
      <c r="D25" s="3">
        <v>69517</v>
      </c>
      <c r="E25" s="3">
        <v>109990</v>
      </c>
      <c r="F25" s="3">
        <v>82930</v>
      </c>
      <c r="G25" s="3">
        <v>25102</v>
      </c>
      <c r="H25" s="3">
        <v>82276</v>
      </c>
      <c r="I25" s="3">
        <v>83625</v>
      </c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 t="s">
        <v>10</v>
      </c>
      <c r="F29" s="1"/>
      <c r="G29" s="1"/>
      <c r="H29" s="1"/>
      <c r="I29" s="1"/>
    </row>
    <row r="30" spans="1:9">
      <c r="A30" s="1" t="s">
        <v>0</v>
      </c>
      <c r="B30" s="1" t="s">
        <v>17</v>
      </c>
      <c r="C30" s="1" t="s">
        <v>18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  <c r="I30" s="1" t="s">
        <v>6</v>
      </c>
    </row>
    <row r="31" spans="1:9">
      <c r="A31" s="3">
        <v>48</v>
      </c>
      <c r="B31" s="3">
        <v>5591</v>
      </c>
      <c r="C31" s="3">
        <v>14887</v>
      </c>
      <c r="D31" s="3">
        <v>24445</v>
      </c>
      <c r="E31" s="3">
        <v>45844</v>
      </c>
      <c r="F31" s="3">
        <v>40275</v>
      </c>
      <c r="G31" s="3">
        <v>11516</v>
      </c>
      <c r="H31" s="3">
        <v>42378</v>
      </c>
      <c r="I31" s="3">
        <v>41857</v>
      </c>
    </row>
    <row r="32" spans="1:9">
      <c r="A32" s="3">
        <v>64</v>
      </c>
      <c r="B32" s="3">
        <v>7252</v>
      </c>
      <c r="C32" s="3">
        <v>16820</v>
      </c>
      <c r="D32" s="3">
        <v>21816</v>
      </c>
      <c r="E32" s="3">
        <v>54625</v>
      </c>
      <c r="F32" s="3">
        <v>41577</v>
      </c>
      <c r="G32" s="3">
        <v>11850</v>
      </c>
      <c r="H32" s="3">
        <v>40994</v>
      </c>
      <c r="I32" s="3">
        <v>41720</v>
      </c>
    </row>
    <row r="33" spans="1:9">
      <c r="A33" s="3">
        <v>128</v>
      </c>
      <c r="B33" s="3">
        <v>16003</v>
      </c>
      <c r="C33" s="3">
        <v>20943</v>
      </c>
      <c r="D33" s="3">
        <v>54515</v>
      </c>
      <c r="E33" s="3">
        <v>49226</v>
      </c>
      <c r="F33" s="3">
        <v>40409</v>
      </c>
      <c r="G33" s="3">
        <v>12563</v>
      </c>
      <c r="H33" s="3">
        <v>40875</v>
      </c>
      <c r="I33" s="3">
        <v>41524</v>
      </c>
    </row>
    <row r="34" spans="1:9">
      <c r="A34" s="3">
        <v>256</v>
      </c>
      <c r="B34" s="3">
        <v>12665</v>
      </c>
      <c r="C34" s="3">
        <v>20880</v>
      </c>
      <c r="D34" s="3">
        <v>27650</v>
      </c>
      <c r="E34" s="3">
        <v>51155</v>
      </c>
      <c r="F34" s="3">
        <v>41587</v>
      </c>
      <c r="G34" s="3">
        <v>12703</v>
      </c>
      <c r="H34" s="3">
        <v>41148</v>
      </c>
      <c r="I34" s="3">
        <v>41886</v>
      </c>
    </row>
    <row r="35" spans="1:9">
      <c r="A35" s="3">
        <v>512</v>
      </c>
      <c r="B35" s="3">
        <v>18623</v>
      </c>
      <c r="C35" s="3">
        <v>22963</v>
      </c>
      <c r="D35" s="3">
        <v>35260</v>
      </c>
      <c r="E35" s="3">
        <v>56686</v>
      </c>
      <c r="F35" s="3">
        <v>41266</v>
      </c>
      <c r="G35" s="3">
        <v>12606</v>
      </c>
      <c r="H35" s="3">
        <v>41370</v>
      </c>
      <c r="I35" s="3">
        <v>41785</v>
      </c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 t="s">
        <v>11</v>
      </c>
      <c r="F39" s="1"/>
      <c r="G39" s="1"/>
      <c r="H39" s="1"/>
      <c r="I39" s="1"/>
    </row>
    <row r="40" spans="1:9">
      <c r="A40" s="1" t="s">
        <v>0</v>
      </c>
      <c r="B40" s="1" t="s">
        <v>17</v>
      </c>
      <c r="C40" s="1" t="s">
        <v>18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</row>
    <row r="41" spans="1:9">
      <c r="A41" s="3">
        <v>48</v>
      </c>
      <c r="B41" s="3">
        <v>2663</v>
      </c>
      <c r="C41" s="3">
        <v>8106</v>
      </c>
      <c r="D41" s="3">
        <v>12805</v>
      </c>
      <c r="E41" s="3">
        <v>25075</v>
      </c>
      <c r="F41" s="3">
        <v>19639</v>
      </c>
      <c r="G41" s="3">
        <v>5590</v>
      </c>
      <c r="H41" s="3">
        <v>20560</v>
      </c>
      <c r="I41" s="3">
        <v>20957</v>
      </c>
    </row>
    <row r="42" spans="1:9">
      <c r="A42" s="3">
        <v>64</v>
      </c>
      <c r="B42" s="3">
        <v>3835</v>
      </c>
      <c r="C42" s="3">
        <v>8851</v>
      </c>
      <c r="D42" s="3">
        <v>11167</v>
      </c>
      <c r="E42" s="3">
        <v>21150</v>
      </c>
      <c r="F42" s="3">
        <v>21544</v>
      </c>
      <c r="G42" s="3">
        <v>5818</v>
      </c>
      <c r="H42" s="3">
        <v>20418</v>
      </c>
      <c r="I42" s="3">
        <v>20818</v>
      </c>
    </row>
    <row r="43" spans="1:9">
      <c r="A43" s="3">
        <v>128</v>
      </c>
      <c r="B43" s="3">
        <v>4733</v>
      </c>
      <c r="C43" s="3">
        <v>10807</v>
      </c>
      <c r="D43" s="3">
        <v>41444</v>
      </c>
      <c r="E43" s="3">
        <v>24618</v>
      </c>
      <c r="F43" s="3">
        <v>20632</v>
      </c>
      <c r="G43" s="3">
        <v>6230</v>
      </c>
      <c r="H43" s="3">
        <v>20420</v>
      </c>
      <c r="I43" s="3">
        <v>20820</v>
      </c>
    </row>
    <row r="44" spans="1:9">
      <c r="A44" s="3">
        <v>256</v>
      </c>
      <c r="B44" s="3">
        <v>6340</v>
      </c>
      <c r="C44" s="3">
        <v>10324</v>
      </c>
      <c r="D44" s="3">
        <v>13490</v>
      </c>
      <c r="E44" s="3">
        <v>25453</v>
      </c>
      <c r="F44" s="3">
        <v>21083</v>
      </c>
      <c r="G44" s="3">
        <v>6415</v>
      </c>
      <c r="H44" s="3">
        <v>20431</v>
      </c>
      <c r="I44" s="3">
        <v>20877</v>
      </c>
    </row>
    <row r="45" spans="1:9">
      <c r="A45" s="3">
        <v>512</v>
      </c>
      <c r="B45" s="3">
        <v>8881</v>
      </c>
      <c r="C45" s="3">
        <v>11815</v>
      </c>
      <c r="D45" s="3">
        <v>16299</v>
      </c>
      <c r="E45" s="3">
        <v>30036</v>
      </c>
      <c r="F45" s="3">
        <v>20778</v>
      </c>
      <c r="G45" s="3">
        <v>6264</v>
      </c>
      <c r="H45" s="3">
        <v>20736</v>
      </c>
      <c r="I45" s="3">
        <v>20850</v>
      </c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 t="s">
        <v>12</v>
      </c>
      <c r="F49" s="1"/>
      <c r="G49" s="1"/>
      <c r="H49" s="1"/>
      <c r="I49" s="1"/>
    </row>
    <row r="50" spans="1:9">
      <c r="A50" s="1" t="s">
        <v>0</v>
      </c>
      <c r="B50" s="1" t="s">
        <v>17</v>
      </c>
      <c r="C50" s="1" t="s">
        <v>18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1" t="s">
        <v>6</v>
      </c>
    </row>
    <row r="51" spans="1:9">
      <c r="A51" s="3">
        <v>48</v>
      </c>
      <c r="B51" s="3">
        <v>1323</v>
      </c>
      <c r="C51" s="3">
        <v>4529</v>
      </c>
      <c r="D51" s="3">
        <v>5764</v>
      </c>
      <c r="E51" s="3">
        <v>13525</v>
      </c>
      <c r="F51" s="3">
        <v>9810</v>
      </c>
      <c r="G51" s="3">
        <v>2792</v>
      </c>
      <c r="H51" s="3">
        <v>10945</v>
      </c>
      <c r="I51" s="3">
        <v>10361</v>
      </c>
    </row>
    <row r="52" spans="1:9">
      <c r="A52" s="3">
        <v>64</v>
      </c>
      <c r="B52" s="3">
        <v>1771</v>
      </c>
      <c r="C52" s="3">
        <v>4923</v>
      </c>
      <c r="D52" s="3">
        <v>6514</v>
      </c>
      <c r="E52" s="3">
        <v>10365</v>
      </c>
      <c r="F52" s="3">
        <v>10488</v>
      </c>
      <c r="G52" s="3">
        <v>2916</v>
      </c>
      <c r="H52" s="3">
        <v>10161</v>
      </c>
      <c r="I52" s="3">
        <v>10495</v>
      </c>
    </row>
    <row r="53" spans="1:9">
      <c r="A53" s="3">
        <v>128</v>
      </c>
      <c r="B53" s="3">
        <v>2338</v>
      </c>
      <c r="C53" s="3">
        <v>5721</v>
      </c>
      <c r="D53" s="3">
        <v>34715</v>
      </c>
      <c r="E53" s="3">
        <v>12270</v>
      </c>
      <c r="F53" s="3">
        <v>10413</v>
      </c>
      <c r="G53" s="3">
        <v>3074</v>
      </c>
      <c r="H53" s="3">
        <v>10153</v>
      </c>
      <c r="I53" s="3">
        <v>10421</v>
      </c>
    </row>
    <row r="54" spans="1:9">
      <c r="A54" s="3">
        <v>256</v>
      </c>
      <c r="B54" s="3">
        <v>3297</v>
      </c>
      <c r="C54" s="3">
        <v>5196</v>
      </c>
      <c r="D54" s="3">
        <v>6774</v>
      </c>
      <c r="E54" s="3">
        <v>12675</v>
      </c>
      <c r="F54" s="3">
        <v>10524</v>
      </c>
      <c r="G54" s="3">
        <v>3208</v>
      </c>
      <c r="H54" s="3">
        <v>10131</v>
      </c>
      <c r="I54" s="3">
        <v>10402</v>
      </c>
    </row>
    <row r="55" spans="1:9">
      <c r="A55" s="3">
        <v>512</v>
      </c>
      <c r="B55" s="3">
        <v>4155</v>
      </c>
      <c r="C55" s="3">
        <v>5861</v>
      </c>
      <c r="D55" s="3">
        <v>8348</v>
      </c>
      <c r="E55" s="3">
        <v>14124</v>
      </c>
      <c r="F55" s="3">
        <v>10397</v>
      </c>
      <c r="G55" s="3">
        <v>3131</v>
      </c>
      <c r="H55" s="3">
        <v>10365</v>
      </c>
      <c r="I55" s="3">
        <v>10344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J3" sqref="J3"/>
    </sheetView>
  </sheetViews>
  <sheetFormatPr defaultRowHeight="15"/>
  <cols>
    <col min="1" max="1" width="19.85546875" customWidth="1"/>
    <col min="2" max="2" width="14.28515625" customWidth="1"/>
    <col min="3" max="3" width="13.85546875" customWidth="1"/>
    <col min="4" max="4" width="19.42578125" customWidth="1"/>
    <col min="5" max="5" width="19.140625" customWidth="1"/>
    <col min="6" max="6" width="18" customWidth="1"/>
    <col min="7" max="7" width="19.7109375" customWidth="1"/>
    <col min="8" max="8" width="20.42578125" customWidth="1"/>
    <col min="9" max="9" width="20.5703125" customWidth="1"/>
  </cols>
  <sheetData>
    <row r="1" spans="1:9">
      <c r="A1" s="1"/>
      <c r="B1" s="1"/>
      <c r="C1" s="1"/>
      <c r="D1" s="1"/>
      <c r="E1" s="1" t="s">
        <v>7</v>
      </c>
      <c r="F1" s="1"/>
      <c r="G1" s="1"/>
      <c r="H1" s="1"/>
      <c r="I1" s="1"/>
    </row>
    <row r="2" spans="1:9">
      <c r="A2" s="1" t="s">
        <v>0</v>
      </c>
      <c r="B2" s="1" t="s">
        <v>17</v>
      </c>
      <c r="C2" s="1" t="s">
        <v>18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>
      <c r="A3" s="3">
        <v>48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s="3">
        <v>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3">
        <v>128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>
        <v>256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3">
        <v>512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 t="s">
        <v>8</v>
      </c>
      <c r="F10" s="1"/>
      <c r="G10" s="1"/>
      <c r="H10" s="1"/>
      <c r="I10" s="1"/>
    </row>
    <row r="11" spans="1:9">
      <c r="A11" s="1" t="s">
        <v>0</v>
      </c>
      <c r="B11" s="1" t="s">
        <v>17</v>
      </c>
      <c r="C11" s="1" t="s">
        <v>18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</row>
    <row r="12" spans="1:9">
      <c r="A12" s="3">
        <v>48</v>
      </c>
      <c r="B12" s="3">
        <v>3653</v>
      </c>
      <c r="C12" s="3">
        <v>25908</v>
      </c>
      <c r="D12" s="3">
        <v>67596</v>
      </c>
      <c r="E12" s="3">
        <v>17480</v>
      </c>
      <c r="F12" s="3">
        <v>81016</v>
      </c>
      <c r="G12" s="3">
        <v>4067</v>
      </c>
      <c r="H12" s="3">
        <v>7048</v>
      </c>
      <c r="I12" s="3">
        <v>2692</v>
      </c>
    </row>
    <row r="13" spans="1:9">
      <c r="A13" s="3">
        <v>64</v>
      </c>
      <c r="B13" s="3">
        <v>5486</v>
      </c>
      <c r="C13" s="3">
        <v>30407</v>
      </c>
      <c r="D13" s="3">
        <v>90169</v>
      </c>
      <c r="E13" s="3">
        <v>47430</v>
      </c>
      <c r="F13" s="3">
        <v>94803</v>
      </c>
      <c r="G13" s="3">
        <v>3426</v>
      </c>
      <c r="H13" s="3">
        <v>6805</v>
      </c>
      <c r="I13" s="3">
        <v>2491</v>
      </c>
    </row>
    <row r="14" spans="1:9">
      <c r="A14" s="3">
        <v>128</v>
      </c>
      <c r="B14" s="3">
        <v>476684</v>
      </c>
      <c r="C14" s="3">
        <v>36495</v>
      </c>
      <c r="D14" s="3">
        <v>122231</v>
      </c>
      <c r="E14" s="3">
        <v>36553</v>
      </c>
      <c r="F14" s="3">
        <v>88094</v>
      </c>
      <c r="G14" s="3">
        <v>2550</v>
      </c>
      <c r="H14" s="3">
        <v>3944</v>
      </c>
      <c r="I14" s="3">
        <v>2535</v>
      </c>
    </row>
    <row r="15" spans="1:9">
      <c r="A15" s="3">
        <v>256</v>
      </c>
      <c r="B15" s="3">
        <v>29244</v>
      </c>
      <c r="C15" s="3">
        <v>34169</v>
      </c>
      <c r="D15" s="3">
        <v>94959</v>
      </c>
      <c r="E15" s="3">
        <v>39167</v>
      </c>
      <c r="F15" s="3">
        <v>80716</v>
      </c>
      <c r="G15" s="3">
        <v>1671</v>
      </c>
      <c r="H15" s="3">
        <v>2958</v>
      </c>
      <c r="I15" s="3">
        <v>2427</v>
      </c>
    </row>
    <row r="16" spans="1:9">
      <c r="A16" s="3">
        <v>512</v>
      </c>
      <c r="B16" s="3">
        <v>36412</v>
      </c>
      <c r="C16" s="3">
        <v>28850</v>
      </c>
      <c r="D16" s="3">
        <v>73362</v>
      </c>
      <c r="E16" s="3">
        <v>36564</v>
      </c>
      <c r="F16" s="3">
        <v>85462</v>
      </c>
      <c r="G16" s="3">
        <v>1346</v>
      </c>
      <c r="H16" s="3">
        <v>2718</v>
      </c>
      <c r="I16" s="3">
        <v>2749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 t="s">
        <v>9</v>
      </c>
      <c r="F19" s="1"/>
      <c r="G19" s="1"/>
      <c r="H19" s="1"/>
      <c r="I19" s="1"/>
    </row>
    <row r="20" spans="1:9">
      <c r="A20" s="1" t="s">
        <v>0</v>
      </c>
      <c r="B20" s="1" t="s">
        <v>17</v>
      </c>
      <c r="C20" s="1" t="s">
        <v>18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</row>
    <row r="21" spans="1:9">
      <c r="A21" s="3">
        <v>48</v>
      </c>
      <c r="B21" s="3">
        <v>663</v>
      </c>
      <c r="C21" s="3">
        <v>8638</v>
      </c>
      <c r="D21" s="3">
        <v>47021</v>
      </c>
      <c r="E21" s="3">
        <v>5495</v>
      </c>
      <c r="F21" s="3">
        <v>40162</v>
      </c>
      <c r="G21" s="3">
        <v>882</v>
      </c>
      <c r="H21" s="3">
        <v>2036</v>
      </c>
      <c r="I21" s="3">
        <v>518</v>
      </c>
    </row>
    <row r="22" spans="1:9">
      <c r="A22" s="3">
        <v>64</v>
      </c>
      <c r="B22" s="3">
        <v>1499</v>
      </c>
      <c r="C22" s="3">
        <v>10583</v>
      </c>
      <c r="D22" s="3">
        <v>39125</v>
      </c>
      <c r="E22" s="3">
        <v>12365</v>
      </c>
      <c r="F22" s="3">
        <v>42155</v>
      </c>
      <c r="G22" s="3">
        <v>969</v>
      </c>
      <c r="H22" s="3">
        <v>1778</v>
      </c>
      <c r="I22" s="3">
        <v>635</v>
      </c>
    </row>
    <row r="23" spans="1:9">
      <c r="A23" s="3">
        <v>128</v>
      </c>
      <c r="B23" s="3">
        <v>459744</v>
      </c>
      <c r="C23" s="3">
        <v>13019</v>
      </c>
      <c r="D23" s="3">
        <v>87715</v>
      </c>
      <c r="E23" s="3">
        <v>6723</v>
      </c>
      <c r="F23" s="3">
        <v>39375</v>
      </c>
      <c r="G23" s="3">
        <v>872</v>
      </c>
      <c r="H23" s="3">
        <v>807</v>
      </c>
      <c r="I23" s="3">
        <v>484</v>
      </c>
    </row>
    <row r="24" spans="1:9">
      <c r="A24" s="3">
        <v>256</v>
      </c>
      <c r="B24" s="3">
        <v>9706</v>
      </c>
      <c r="C24" s="3">
        <v>12395</v>
      </c>
      <c r="D24" s="3">
        <v>38255</v>
      </c>
      <c r="E24" s="3">
        <v>15907</v>
      </c>
      <c r="F24" s="3">
        <v>39644</v>
      </c>
      <c r="G24" s="3">
        <v>531</v>
      </c>
      <c r="H24" s="3">
        <v>588</v>
      </c>
      <c r="I24" s="3">
        <v>629</v>
      </c>
    </row>
    <row r="25" spans="1:9">
      <c r="A25" s="3">
        <v>512</v>
      </c>
      <c r="B25" s="3">
        <v>12280</v>
      </c>
      <c r="C25" s="3">
        <v>10608</v>
      </c>
      <c r="D25" s="3">
        <v>24764</v>
      </c>
      <c r="E25" s="3">
        <v>11050</v>
      </c>
      <c r="F25" s="3">
        <v>39049</v>
      </c>
      <c r="G25" s="3">
        <v>358</v>
      </c>
      <c r="H25" s="3">
        <v>545</v>
      </c>
      <c r="I25" s="3">
        <v>711</v>
      </c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 t="s">
        <v>10</v>
      </c>
      <c r="F29" s="1"/>
      <c r="G29" s="1"/>
      <c r="H29" s="1"/>
      <c r="I29" s="1"/>
    </row>
    <row r="30" spans="1:9">
      <c r="A30" s="1" t="s">
        <v>0</v>
      </c>
      <c r="B30" s="1" t="s">
        <v>17</v>
      </c>
      <c r="C30" s="1" t="s">
        <v>18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  <c r="I30" s="1" t="s">
        <v>6</v>
      </c>
    </row>
    <row r="31" spans="1:9">
      <c r="A31" s="3">
        <v>48</v>
      </c>
      <c r="B31" s="3">
        <v>127</v>
      </c>
      <c r="C31" s="3">
        <v>2792</v>
      </c>
      <c r="D31" s="3">
        <v>7878</v>
      </c>
      <c r="E31" s="3">
        <v>1457</v>
      </c>
      <c r="F31" s="3">
        <v>19208</v>
      </c>
      <c r="G31" s="3">
        <v>274</v>
      </c>
      <c r="H31" s="3">
        <v>580</v>
      </c>
      <c r="I31" s="3">
        <v>133</v>
      </c>
    </row>
    <row r="32" spans="1:9">
      <c r="A32" s="3">
        <v>64</v>
      </c>
      <c r="B32" s="3">
        <v>213</v>
      </c>
      <c r="C32" s="3">
        <v>3444</v>
      </c>
      <c r="D32" s="3">
        <v>5374</v>
      </c>
      <c r="E32" s="3">
        <v>6671</v>
      </c>
      <c r="F32" s="3">
        <v>20393</v>
      </c>
      <c r="G32" s="3">
        <v>240</v>
      </c>
      <c r="H32" s="3">
        <v>688</v>
      </c>
      <c r="I32" s="3">
        <v>147</v>
      </c>
    </row>
    <row r="33" spans="1:9">
      <c r="A33" s="3">
        <v>128</v>
      </c>
      <c r="B33" s="3">
        <v>2060</v>
      </c>
      <c r="C33" s="3">
        <v>4519</v>
      </c>
      <c r="D33" s="3">
        <v>34435</v>
      </c>
      <c r="E33" s="3">
        <v>1590</v>
      </c>
      <c r="F33" s="3">
        <v>19295</v>
      </c>
      <c r="G33" s="3">
        <v>243</v>
      </c>
      <c r="H33" s="3">
        <v>189</v>
      </c>
      <c r="I33" s="3">
        <v>133</v>
      </c>
    </row>
    <row r="34" spans="1:9">
      <c r="A34" s="3">
        <v>256</v>
      </c>
      <c r="B34" s="3">
        <v>1531</v>
      </c>
      <c r="C34" s="3">
        <v>3871</v>
      </c>
      <c r="D34" s="3">
        <v>6567</v>
      </c>
      <c r="E34" s="3">
        <v>1880</v>
      </c>
      <c r="F34" s="3">
        <v>19942</v>
      </c>
      <c r="G34" s="3">
        <v>209</v>
      </c>
      <c r="H34" s="3">
        <v>136</v>
      </c>
      <c r="I34" s="3">
        <v>280</v>
      </c>
    </row>
    <row r="35" spans="1:9">
      <c r="A35" s="3">
        <v>512</v>
      </c>
      <c r="B35" s="3">
        <v>4767</v>
      </c>
      <c r="C35" s="3">
        <v>4207</v>
      </c>
      <c r="D35" s="3">
        <v>10436</v>
      </c>
      <c r="E35" s="3">
        <v>4845</v>
      </c>
      <c r="F35" s="3">
        <v>19214</v>
      </c>
      <c r="G35" s="3">
        <v>129</v>
      </c>
      <c r="H35" s="3">
        <v>120</v>
      </c>
      <c r="I35" s="3">
        <v>166</v>
      </c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 t="s">
        <v>11</v>
      </c>
      <c r="F39" s="1"/>
      <c r="G39" s="1"/>
      <c r="H39" s="1"/>
      <c r="I39" s="1"/>
    </row>
    <row r="40" spans="1:9">
      <c r="A40" s="1" t="s">
        <v>0</v>
      </c>
      <c r="B40" s="1" t="s">
        <v>17</v>
      </c>
      <c r="C40" s="1" t="s">
        <v>18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</row>
    <row r="41" spans="1:9">
      <c r="A41" s="3">
        <v>48</v>
      </c>
      <c r="B41" s="1">
        <v>30</v>
      </c>
      <c r="C41" s="3">
        <v>970</v>
      </c>
      <c r="D41" s="3">
        <v>3010</v>
      </c>
      <c r="E41" s="3">
        <v>549</v>
      </c>
      <c r="F41" s="3">
        <v>9373</v>
      </c>
      <c r="G41" s="3">
        <v>92</v>
      </c>
      <c r="H41" s="3">
        <v>220</v>
      </c>
      <c r="I41" s="3">
        <v>73</v>
      </c>
    </row>
    <row r="42" spans="1:9">
      <c r="A42" s="3">
        <v>64</v>
      </c>
      <c r="B42" s="3">
        <v>61</v>
      </c>
      <c r="C42" s="3">
        <v>1049</v>
      </c>
      <c r="D42" s="3">
        <v>2575</v>
      </c>
      <c r="E42" s="3">
        <v>169</v>
      </c>
      <c r="F42" s="3">
        <v>10792</v>
      </c>
      <c r="G42" s="3">
        <v>74</v>
      </c>
      <c r="H42" s="3">
        <v>112</v>
      </c>
      <c r="I42" s="3">
        <v>8</v>
      </c>
    </row>
    <row r="43" spans="1:9">
      <c r="A43" s="3">
        <v>128</v>
      </c>
      <c r="B43" s="3">
        <v>125</v>
      </c>
      <c r="C43" s="3">
        <v>1339</v>
      </c>
      <c r="D43" s="3">
        <v>29526</v>
      </c>
      <c r="E43" s="3">
        <v>399</v>
      </c>
      <c r="F43" s="3">
        <v>9881</v>
      </c>
      <c r="G43" s="3">
        <v>75</v>
      </c>
      <c r="H43" s="3">
        <v>74</v>
      </c>
      <c r="I43" s="3">
        <v>89</v>
      </c>
    </row>
    <row r="44" spans="1:9">
      <c r="A44" s="3">
        <v>256</v>
      </c>
      <c r="B44" s="3">
        <v>371</v>
      </c>
      <c r="C44" s="3">
        <v>1141</v>
      </c>
      <c r="D44" s="3">
        <v>2065</v>
      </c>
      <c r="E44" s="3">
        <v>473</v>
      </c>
      <c r="F44" s="3">
        <v>10097</v>
      </c>
      <c r="G44" s="3">
        <v>75</v>
      </c>
      <c r="H44" s="3">
        <v>35</v>
      </c>
      <c r="I44" s="3">
        <v>133</v>
      </c>
    </row>
    <row r="45" spans="1:9">
      <c r="A45" s="3">
        <v>512</v>
      </c>
      <c r="B45" s="3">
        <v>1321</v>
      </c>
      <c r="C45" s="3">
        <v>1840</v>
      </c>
      <c r="D45" s="3">
        <v>2806</v>
      </c>
      <c r="E45" s="3">
        <v>2872</v>
      </c>
      <c r="F45" s="3">
        <v>9626</v>
      </c>
      <c r="G45" s="3">
        <v>40</v>
      </c>
      <c r="H45" s="3">
        <v>43</v>
      </c>
      <c r="I45" s="3">
        <v>27</v>
      </c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 t="s">
        <v>12</v>
      </c>
      <c r="F49" s="1"/>
      <c r="G49" s="1"/>
      <c r="H49" s="1"/>
      <c r="I49" s="1"/>
    </row>
    <row r="50" spans="1:9">
      <c r="A50" s="1" t="s">
        <v>0</v>
      </c>
      <c r="B50" s="1" t="s">
        <v>17</v>
      </c>
      <c r="C50" s="1" t="s">
        <v>18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1" t="s">
        <v>6</v>
      </c>
    </row>
    <row r="51" spans="1:9">
      <c r="A51" s="3">
        <v>48</v>
      </c>
      <c r="B51" s="3">
        <v>12</v>
      </c>
      <c r="C51" s="3">
        <v>250</v>
      </c>
      <c r="D51" s="3">
        <v>791</v>
      </c>
      <c r="E51" s="3">
        <v>166</v>
      </c>
      <c r="F51" s="3">
        <v>4685</v>
      </c>
      <c r="G51" s="3">
        <v>25</v>
      </c>
      <c r="H51" s="3">
        <v>128</v>
      </c>
      <c r="I51" s="3">
        <v>0</v>
      </c>
    </row>
    <row r="52" spans="1:9">
      <c r="A52" s="3">
        <v>64</v>
      </c>
      <c r="B52" s="3">
        <v>28</v>
      </c>
      <c r="C52" s="3">
        <v>282</v>
      </c>
      <c r="D52" s="3">
        <v>1853</v>
      </c>
      <c r="E52" s="3">
        <v>30</v>
      </c>
      <c r="F52" s="3">
        <v>5330</v>
      </c>
      <c r="G52" s="3">
        <v>23</v>
      </c>
      <c r="H52" s="3">
        <v>28</v>
      </c>
      <c r="I52" s="3">
        <v>1</v>
      </c>
    </row>
    <row r="53" spans="1:9">
      <c r="A53" s="3">
        <v>128</v>
      </c>
      <c r="B53" s="3">
        <v>37</v>
      </c>
      <c r="C53" s="3">
        <v>369</v>
      </c>
      <c r="D53" s="3">
        <v>27408</v>
      </c>
      <c r="E53" s="3">
        <v>101</v>
      </c>
      <c r="F53" s="3">
        <v>5093</v>
      </c>
      <c r="G53" s="3">
        <v>29</v>
      </c>
      <c r="H53" s="3">
        <v>25</v>
      </c>
      <c r="I53" s="3">
        <v>1</v>
      </c>
    </row>
    <row r="54" spans="1:9">
      <c r="A54" s="3">
        <v>256</v>
      </c>
      <c r="B54" s="3">
        <v>113</v>
      </c>
      <c r="C54" s="3">
        <v>322</v>
      </c>
      <c r="D54" s="3">
        <v>691</v>
      </c>
      <c r="E54" s="3">
        <v>113</v>
      </c>
      <c r="F54" s="3">
        <v>4983</v>
      </c>
      <c r="G54" s="3">
        <v>26</v>
      </c>
      <c r="H54" s="3">
        <v>3</v>
      </c>
      <c r="I54" s="3">
        <v>128</v>
      </c>
    </row>
    <row r="55" spans="1:9">
      <c r="A55" s="3">
        <v>512</v>
      </c>
      <c r="B55" s="3">
        <v>212</v>
      </c>
      <c r="C55" s="3">
        <v>759</v>
      </c>
      <c r="D55" s="3">
        <v>1020</v>
      </c>
      <c r="E55" s="3">
        <v>544</v>
      </c>
      <c r="F55" s="3">
        <v>4813</v>
      </c>
      <c r="G55" s="3">
        <v>16</v>
      </c>
      <c r="H55" s="3">
        <v>17</v>
      </c>
      <c r="I55" s="3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5"/>
  <sheetViews>
    <sheetView topLeftCell="A19" zoomScaleNormal="100" workbookViewId="0">
      <selection activeCell="AC49" sqref="AC49"/>
    </sheetView>
  </sheetViews>
  <sheetFormatPr defaultRowHeight="15"/>
  <cols>
    <col min="1" max="1" width="21.140625" customWidth="1"/>
    <col min="2" max="2" width="13.42578125" customWidth="1"/>
    <col min="3" max="3" width="14.28515625" customWidth="1"/>
    <col min="4" max="4" width="14.5703125" customWidth="1"/>
    <col min="5" max="5" width="14.42578125" customWidth="1"/>
    <col min="6" max="6" width="14.28515625" customWidth="1"/>
    <col min="7" max="7" width="13.7109375" customWidth="1"/>
    <col min="8" max="8" width="14.7109375" customWidth="1"/>
    <col min="9" max="9" width="15.7109375" customWidth="1"/>
  </cols>
  <sheetData>
    <row r="1" spans="1:13">
      <c r="A1" s="5"/>
      <c r="B1" s="5"/>
      <c r="C1" s="5"/>
      <c r="D1" s="5"/>
      <c r="E1" s="5" t="s">
        <v>7</v>
      </c>
      <c r="F1" s="5"/>
      <c r="G1" s="5"/>
      <c r="H1" s="5"/>
      <c r="I1" s="5"/>
    </row>
    <row r="2" spans="1:13">
      <c r="A2" s="5" t="s">
        <v>0</v>
      </c>
      <c r="B2" s="5" t="s">
        <v>17</v>
      </c>
      <c r="C2" s="5" t="s">
        <v>18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13">
      <c r="A3" s="6">
        <v>48</v>
      </c>
      <c r="B3" s="3">
        <v>0</v>
      </c>
      <c r="C3" s="3">
        <v>0</v>
      </c>
      <c r="D3" s="6">
        <v>0</v>
      </c>
      <c r="E3" s="3">
        <v>0</v>
      </c>
      <c r="F3" s="6">
        <v>0</v>
      </c>
      <c r="G3" s="6">
        <v>0</v>
      </c>
      <c r="H3" s="3">
        <v>0</v>
      </c>
      <c r="I3" s="6">
        <v>0</v>
      </c>
    </row>
    <row r="4" spans="1:13">
      <c r="A4" s="6">
        <v>64</v>
      </c>
      <c r="B4" s="3">
        <v>0</v>
      </c>
      <c r="C4" s="3">
        <v>0</v>
      </c>
      <c r="D4" s="6">
        <v>0</v>
      </c>
      <c r="E4" s="3">
        <v>0</v>
      </c>
      <c r="F4" s="6">
        <v>0</v>
      </c>
      <c r="G4" s="6">
        <v>0</v>
      </c>
      <c r="H4" s="3">
        <v>0</v>
      </c>
      <c r="I4" s="6">
        <v>0</v>
      </c>
    </row>
    <row r="5" spans="1:13">
      <c r="A5" s="6">
        <v>128</v>
      </c>
      <c r="B5" s="3">
        <v>0</v>
      </c>
      <c r="C5" s="3">
        <v>0</v>
      </c>
      <c r="D5" s="6">
        <v>0</v>
      </c>
      <c r="E5" s="3">
        <v>0</v>
      </c>
      <c r="F5" s="6">
        <v>0</v>
      </c>
      <c r="G5" s="6">
        <v>0</v>
      </c>
      <c r="H5" s="3">
        <v>0</v>
      </c>
      <c r="I5" s="6">
        <v>0</v>
      </c>
    </row>
    <row r="6" spans="1:13">
      <c r="A6" s="6">
        <v>256</v>
      </c>
      <c r="B6" s="3">
        <v>0</v>
      </c>
      <c r="C6" s="3">
        <v>0</v>
      </c>
      <c r="D6" s="6">
        <v>0</v>
      </c>
      <c r="E6" s="3">
        <v>0</v>
      </c>
      <c r="F6" s="6">
        <v>0</v>
      </c>
      <c r="G6" s="6">
        <v>0</v>
      </c>
      <c r="H6" s="3">
        <v>0</v>
      </c>
      <c r="I6" s="6">
        <v>0</v>
      </c>
    </row>
    <row r="7" spans="1:13">
      <c r="A7" s="6">
        <v>512</v>
      </c>
      <c r="B7" s="3">
        <v>0</v>
      </c>
      <c r="C7" s="3">
        <v>0</v>
      </c>
      <c r="D7" s="6">
        <v>0</v>
      </c>
      <c r="E7" s="3">
        <v>0</v>
      </c>
      <c r="F7" s="6">
        <v>0</v>
      </c>
      <c r="G7" s="6">
        <v>0</v>
      </c>
      <c r="H7" s="3">
        <v>0</v>
      </c>
      <c r="I7" s="6">
        <v>0</v>
      </c>
    </row>
    <row r="8" spans="1:13">
      <c r="A8" s="5"/>
      <c r="B8" s="5"/>
      <c r="C8" s="5"/>
      <c r="D8" s="5"/>
      <c r="E8" s="5"/>
      <c r="F8" s="5"/>
      <c r="G8" s="5"/>
      <c r="H8" s="5"/>
      <c r="I8" s="5"/>
    </row>
    <row r="9" spans="1:13">
      <c r="A9" s="5"/>
      <c r="B9" s="5"/>
      <c r="C9" s="5"/>
      <c r="D9" s="5"/>
      <c r="E9" s="5"/>
      <c r="F9" s="5"/>
      <c r="G9" s="5"/>
      <c r="H9" s="5"/>
      <c r="I9" s="5"/>
    </row>
    <row r="10" spans="1:13">
      <c r="A10" s="5"/>
      <c r="B10" s="5"/>
      <c r="C10" s="5"/>
      <c r="D10" s="5"/>
      <c r="E10" s="5" t="s">
        <v>8</v>
      </c>
      <c r="F10" s="5"/>
      <c r="G10" s="5"/>
      <c r="H10" s="5"/>
      <c r="I10" s="5"/>
    </row>
    <row r="11" spans="1:13">
      <c r="A11" s="5" t="s">
        <v>0</v>
      </c>
      <c r="B11" s="5" t="s">
        <v>17</v>
      </c>
      <c r="C11" s="5" t="s">
        <v>18</v>
      </c>
      <c r="D11" s="5" t="s">
        <v>1</v>
      </c>
      <c r="E11" s="5" t="s">
        <v>2</v>
      </c>
      <c r="F11" s="5" t="s">
        <v>3</v>
      </c>
      <c r="G11" s="5" t="s">
        <v>4</v>
      </c>
      <c r="H11" s="5" t="s">
        <v>5</v>
      </c>
      <c r="I11" s="5" t="s">
        <v>6</v>
      </c>
    </row>
    <row r="12" spans="1:13">
      <c r="A12" s="6">
        <v>48</v>
      </c>
      <c r="B12" s="9">
        <f>VALUE(IMDIV('BYTES SAVED'!B12,21506156))</f>
        <v>0.21705055054934</v>
      </c>
      <c r="C12" s="9">
        <f>VALUE(IMDIV('BYTES SAVED'!C12,11905462))</f>
        <v>0.30587422814839099</v>
      </c>
      <c r="D12" s="7">
        <f>VALUE(IMDIV('BYTES SAVED'!D12,23384064))</f>
        <v>0.41149669279044099</v>
      </c>
      <c r="E12" s="7">
        <f>VALUE(IMDIV('BYTES SAVED'!E12,28182396))</f>
        <v>3.68208934400042E-2</v>
      </c>
      <c r="F12" s="7">
        <f>VALUE(IMDIV('BYTES SAVED'!F12,21772288))</f>
        <v>0.46369747635158998</v>
      </c>
      <c r="G12" s="16">
        <f>VALUE(IMDIV('BYTES SAVED'!G12,6460416))</f>
        <v>4.26608750891583E-2</v>
      </c>
      <c r="H12" s="7">
        <f>VALUE(IMDIV('BYTES SAVED'!H12,21076929))</f>
        <v>1.32720473651546E-2</v>
      </c>
      <c r="I12" s="7">
        <f>VALUE(IMDIV('BYTES SAVED'!I12,21425152))</f>
        <v>5.5125863284423799E-3</v>
      </c>
      <c r="M12" s="4"/>
    </row>
    <row r="13" spans="1:13">
      <c r="A13" s="6">
        <v>64</v>
      </c>
      <c r="B13" s="9">
        <f>VALUE(IMDIV('BYTES SAVED'!B13,21506156))</f>
        <v>0.35099373407316498</v>
      </c>
      <c r="C13" s="9">
        <f>VALUE(IMDIV('BYTES SAVED'!C13,11905462))</f>
        <v>0.32237379784169701</v>
      </c>
      <c r="D13" s="7">
        <f>VALUE(IMDIV('BYTES SAVED'!D13,23384064))</f>
        <v>0.52513592162594103</v>
      </c>
      <c r="E13" s="8">
        <f>VALUE(IMDIV('BYTES SAVED'!E13,28182396))</f>
        <v>0.119290708994367</v>
      </c>
      <c r="F13" s="8">
        <f>VALUE(IMDIV('BYTES SAVED'!F13,21772288))</f>
        <v>0.50075958943772902</v>
      </c>
      <c r="G13" s="15">
        <f>VALUE(IMDIV('BYTES SAVED'!G13,6460416))</f>
        <v>3.7312612686241899E-2</v>
      </c>
      <c r="H13" s="8">
        <f>VALUE(IMDIV('BYTES SAVED'!H13,21076929))</f>
        <v>1.46655141268446E-2</v>
      </c>
      <c r="I13" s="8">
        <f>VALUE(IMDIV('BYTES SAVED'!I13,21425152))</f>
        <v>5.7918842302729099E-3</v>
      </c>
    </row>
    <row r="14" spans="1:13">
      <c r="A14" s="6">
        <v>128</v>
      </c>
      <c r="B14" s="9">
        <f>VALUE(IMDIV('BYTES SAVED'!B14,21506156))</f>
        <v>0.45585064109085799</v>
      </c>
      <c r="C14" s="14">
        <f>VALUE(IMDIV('BYTES SAVED'!C14,11905462))</f>
        <v>0.33753297436084401</v>
      </c>
      <c r="D14" s="7">
        <f>VALUE(IMDIV('BYTES SAVED'!D14,23384064))</f>
        <v>0.52475955419896203</v>
      </c>
      <c r="E14" s="7">
        <f>VALUE(IMDIV('BYTES SAVED'!E14,28182396))</f>
        <v>0.10790413277849099</v>
      </c>
      <c r="F14" s="7">
        <f>VALUE(IMDIV('BYTES SAVED'!F14,21772288))</f>
        <v>0.48729334280347603</v>
      </c>
      <c r="G14" s="15">
        <f>VALUE(IMDIV('BYTES SAVED'!G14,6460416))</f>
        <v>2.61354686757014E-2</v>
      </c>
      <c r="H14" s="7">
        <f>VALUE(IMDIV('BYTES SAVED'!H14,21076929))</f>
        <v>6.1791734459987003E-3</v>
      </c>
      <c r="I14" s="7">
        <f>VALUE(IMDIV('BYTES SAVED'!I14,21425152))</f>
        <v>5.2913976993022001E-3</v>
      </c>
    </row>
    <row r="15" spans="1:13">
      <c r="A15" s="6">
        <v>256</v>
      </c>
      <c r="B15" s="14">
        <f>VALUE(IMDIV('BYTES SAVED'!B15,21506156))</f>
        <v>0.50076898912106804</v>
      </c>
      <c r="C15" s="9">
        <f>VALUE(IMDIV('BYTES SAVED'!C15,11905462))</f>
        <v>0.29643083149566102</v>
      </c>
      <c r="D15" s="7">
        <f>VALUE(IMDIV('BYTES SAVED'!D15,23384064))</f>
        <v>0.54282805589310701</v>
      </c>
      <c r="E15" s="7">
        <f>VALUE(IMDIV('BYTES SAVED'!E15,28182396))</f>
        <v>9.9698052642507806E-2</v>
      </c>
      <c r="F15" s="7">
        <f>VALUE(IMDIV('BYTES SAVED'!F15,21772288))</f>
        <v>0.46024712699005299</v>
      </c>
      <c r="G15" s="15">
        <f>VALUE(IMDIV('BYTES SAVED'!G15,6460416))</f>
        <v>1.6778021724916801E-2</v>
      </c>
      <c r="H15" s="7">
        <f>VALUE(IMDIV('BYTES SAVED'!H15,21076929))</f>
        <v>3.00038966777371E-3</v>
      </c>
      <c r="I15" s="7">
        <f>VALUE(IMDIV('BYTES SAVED'!I15,21425152))</f>
        <v>4.6437476849639199E-3</v>
      </c>
    </row>
    <row r="16" spans="1:13">
      <c r="A16" s="6">
        <v>512</v>
      </c>
      <c r="B16" s="9">
        <f>VALUE(IMDIV('BYTES SAVED'!B16,21506156))</f>
        <v>0.49421412176122997</v>
      </c>
      <c r="C16" s="9">
        <f>VALUE(IMDIV('BYTES SAVED'!C16,11905462))</f>
        <v>0.21057830431107999</v>
      </c>
      <c r="D16" s="7">
        <f>VALUE(IMDIV('BYTES SAVED'!D16,23384064))</f>
        <v>0.36312049949914599</v>
      </c>
      <c r="E16" s="7">
        <f>VALUE(IMDIV('BYTES SAVED'!E16,28182396))</f>
        <v>6.9858857990640705E-2</v>
      </c>
      <c r="F16" s="7">
        <f>VALUE(IMDIV('BYTES SAVED'!F16,21772288))</f>
        <v>0.47705124054945403</v>
      </c>
      <c r="G16" s="15">
        <f>VALUE(IMDIV('BYTES SAVED'!G16,6460416))</f>
        <v>1.21993692047076E-2</v>
      </c>
      <c r="H16" s="7">
        <f>VALUE(IMDIV('BYTES SAVED'!H16,21076929))</f>
        <v>1.8325250324655901E-3</v>
      </c>
      <c r="I16" s="7">
        <f>VALUE(IMDIV('BYTES SAVED'!I16,21425152))</f>
        <v>4.6735257700855496E-3</v>
      </c>
    </row>
    <row r="17" spans="1:9">
      <c r="A17" s="5"/>
      <c r="B17" s="13"/>
      <c r="C17" s="13"/>
      <c r="D17" s="5"/>
      <c r="E17" s="5"/>
      <c r="F17" s="5"/>
      <c r="G17" s="5"/>
      <c r="H17" s="5"/>
      <c r="I17" s="5"/>
    </row>
    <row r="18" spans="1:9">
      <c r="A18" s="5"/>
      <c r="B18" s="13"/>
      <c r="C18" s="13"/>
      <c r="D18" s="5"/>
      <c r="E18" s="5"/>
      <c r="F18" s="5"/>
      <c r="G18" s="5"/>
      <c r="H18" s="5"/>
      <c r="I18" s="5"/>
    </row>
    <row r="19" spans="1:9">
      <c r="A19" s="5"/>
      <c r="B19" s="13"/>
      <c r="C19" s="13"/>
      <c r="D19" s="5"/>
      <c r="E19" s="5" t="s">
        <v>9</v>
      </c>
      <c r="F19" s="5"/>
      <c r="G19" s="5"/>
      <c r="H19" s="5"/>
      <c r="I19" s="5"/>
    </row>
    <row r="20" spans="1:9">
      <c r="A20" s="5" t="s">
        <v>0</v>
      </c>
      <c r="B20" s="13" t="s">
        <v>17</v>
      </c>
      <c r="C20" s="13" t="s">
        <v>18</v>
      </c>
      <c r="D20" s="5" t="s">
        <v>1</v>
      </c>
      <c r="E20" s="5" t="s">
        <v>2</v>
      </c>
      <c r="F20" s="5" t="s">
        <v>3</v>
      </c>
      <c r="G20" s="5" t="s">
        <v>4</v>
      </c>
      <c r="H20" s="5" t="s">
        <v>5</v>
      </c>
      <c r="I20" s="5" t="s">
        <v>6</v>
      </c>
    </row>
    <row r="21" spans="1:9">
      <c r="A21" s="6">
        <v>48</v>
      </c>
      <c r="B21" s="9">
        <f>VALUE(IMDIV('BYTES SAVED'!B21,21506156))</f>
        <v>0.20334010410786599</v>
      </c>
      <c r="C21" s="9">
        <f>VALUE(IMDIV('BYTES SAVED'!C21,11905462))</f>
        <v>0.11994049453939699</v>
      </c>
      <c r="D21" s="9">
        <f>VALUE(IMDIV('BYTES SAVED'!D21,23384064))</f>
        <v>0.33741816649150502</v>
      </c>
      <c r="E21" s="9">
        <f>VALUE(IMDIV('BYTES SAVED'!E21,28182396))</f>
        <v>1.5355898057780501E-2</v>
      </c>
      <c r="F21" s="9">
        <f>VALUE(IMDIV('BYTES SAVED'!F21,21772288))</f>
        <v>0.46090401706977202</v>
      </c>
      <c r="G21" s="9">
        <f>VALUE(IMDIV('BYTES SAVED'!G21,6460416))</f>
        <v>1.9289315115311501E-2</v>
      </c>
      <c r="H21" s="9">
        <f>VALUE(IMDIV('BYTES SAVED'!H21,21076929))</f>
        <v>5.3411006888147696E-3</v>
      </c>
      <c r="I21" s="9">
        <f>VALUE(IMDIV('BYTES SAVED'!I21,21425152))</f>
        <v>4.3787320622042701E-3</v>
      </c>
    </row>
    <row r="22" spans="1:9">
      <c r="A22" s="6">
        <v>64</v>
      </c>
      <c r="B22" s="9">
        <f>VALUE(IMDIV('BYTES SAVED'!B22,21506156))</f>
        <v>0.34234165324570298</v>
      </c>
      <c r="C22" s="9">
        <f>VALUE(IMDIV('BYTES SAVED'!C22,11905462))</f>
        <v>0.14227041336153101</v>
      </c>
      <c r="D22" s="9">
        <f>VALUE(IMDIV('BYTES SAVED'!D22,23384064))</f>
        <v>0.36250272835380498</v>
      </c>
      <c r="E22" s="9">
        <f>VALUE(IMDIV('BYTES SAVED'!E22,28182396))</f>
        <v>8.7557672527204602E-2</v>
      </c>
      <c r="F22" s="9">
        <f>VALUE(IMDIV('BYTES SAVED'!F22,21772288))</f>
        <v>0.46756307834987298</v>
      </c>
      <c r="G22" s="9">
        <f>VALUE(IMDIV('BYTES SAVED'!G22,6460416))</f>
        <v>2.1221543628150302E-2</v>
      </c>
      <c r="H22" s="9">
        <f>VALUE(IMDIV('BYTES SAVED'!H22,21076929))</f>
        <v>5.0105971320584704E-3</v>
      </c>
      <c r="I22" s="9">
        <f>VALUE(IMDIV('BYTES SAVED'!I22,21425152))</f>
        <v>5.1733588634517002E-3</v>
      </c>
    </row>
    <row r="23" spans="1:9">
      <c r="A23" s="6">
        <v>128</v>
      </c>
      <c r="B23" s="9">
        <f>VALUE(IMDIV('BYTES SAVED'!B23,21506156))</f>
        <v>0.405369374238706</v>
      </c>
      <c r="C23" s="9">
        <f>VALUE(IMDIV('BYTES SAVED'!C23,11905462))</f>
        <v>0.15455863871557399</v>
      </c>
      <c r="D23" s="9">
        <f>VALUE(IMDIV('BYTES SAVED'!D23,23384064))</f>
        <v>0.48256654617435202</v>
      </c>
      <c r="E23" s="9">
        <f>VALUE(IMDIV('BYTES SAVED'!E23,28182396))</f>
        <v>2.6856020332692802E-2</v>
      </c>
      <c r="F23" s="9">
        <f>VALUE(IMDIV('BYTES SAVED'!F23,21772288))</f>
        <v>0.45333545101001799</v>
      </c>
      <c r="G23" s="9">
        <f>VALUE(IMDIV('BYTES SAVED'!G23,6460416))</f>
        <v>1.70866705797274E-2</v>
      </c>
      <c r="H23" s="9">
        <f>VALUE(IMDIV('BYTES SAVED'!H23,21076929))</f>
        <v>2.5254153486971502E-3</v>
      </c>
      <c r="I23" s="9">
        <f>VALUE(IMDIV('BYTES SAVED'!I23,21425152))</f>
        <v>4.2012770784543296E-3</v>
      </c>
    </row>
    <row r="24" spans="1:9">
      <c r="A24" s="6">
        <v>256</v>
      </c>
      <c r="B24" s="9">
        <f>VALUE(IMDIV('BYTES SAVED'!B24,21506156))</f>
        <v>0.42284088332661601</v>
      </c>
      <c r="C24" s="9">
        <f>VALUE(IMDIV('BYTES SAVED'!C24,11905462))</f>
        <v>0.20324788739823799</v>
      </c>
      <c r="D24" s="9">
        <f>VALUE(IMDIV('BYTES SAVED'!D24,23384064))</f>
        <v>0.32130184898570202</v>
      </c>
      <c r="E24" s="9">
        <f>VALUE(IMDIV('BYTES SAVED'!E24,28182396))</f>
        <v>7.4207778501160795E-2</v>
      </c>
      <c r="F24" s="9">
        <f>VALUE(IMDIV('BYTES SAVED'!F24,21772288))</f>
        <v>0.45549989968899901</v>
      </c>
      <c r="G24" s="9">
        <f>VALUE(IMDIV('BYTES SAVED'!G24,6460416))</f>
        <v>1.28086178970518E-2</v>
      </c>
      <c r="H24" s="9">
        <f>VALUE(IMDIV('BYTES SAVED'!H24,21076929))</f>
        <v>1.8273060558300499E-3</v>
      </c>
      <c r="I24" s="9">
        <f>VALUE(IMDIV('BYTES SAVED'!I24,21425152))</f>
        <v>4.02237519715146E-3</v>
      </c>
    </row>
    <row r="25" spans="1:9">
      <c r="A25" s="6">
        <v>512</v>
      </c>
      <c r="B25" s="9">
        <f>VALUE(IMDIV('BYTES SAVED'!B25,21506156))</f>
        <v>0.40987719981199799</v>
      </c>
      <c r="C25" s="9">
        <f>VALUE(IMDIV('BYTES SAVED'!C25,11905462))</f>
        <v>0.140586984360624</v>
      </c>
      <c r="D25" s="9">
        <f>VALUE(IMDIV('BYTES SAVED'!D25,23384064))</f>
        <v>0.26375274203833898</v>
      </c>
      <c r="E25" s="9">
        <f>VALUE(IMDIV('BYTES SAVED'!E25,28182396))</f>
        <v>4.6597705887036697E-2</v>
      </c>
      <c r="F25" s="9">
        <f>VALUE(IMDIV('BYTES SAVED'!F25,21772288))</f>
        <v>0.45356381469875801</v>
      </c>
      <c r="G25" s="9">
        <f>VALUE(IMDIV('BYTES SAVED'!G25,6460416))</f>
        <v>9.7550993620225106E-3</v>
      </c>
      <c r="H25" s="9">
        <f>VALUE(IMDIV('BYTES SAVED'!H25,21076929))</f>
        <v>1.2459595038726899E-3</v>
      </c>
      <c r="I25" s="9">
        <f>VALUE(IMDIV('BYTES SAVED'!I25,21425152))</f>
        <v>4.0753503172346198E-3</v>
      </c>
    </row>
    <row r="26" spans="1:9">
      <c r="A26" s="5"/>
      <c r="B26" s="13"/>
      <c r="C26" s="13"/>
      <c r="D26" s="5"/>
      <c r="E26" s="5"/>
      <c r="F26" s="5"/>
      <c r="G26" s="5"/>
      <c r="H26" s="5"/>
      <c r="I26" s="5"/>
    </row>
    <row r="27" spans="1:9">
      <c r="A27" s="5"/>
      <c r="B27" s="13"/>
      <c r="C27" s="13"/>
      <c r="D27" s="5"/>
      <c r="E27" s="5"/>
      <c r="F27" s="5"/>
      <c r="G27" s="5"/>
      <c r="H27" s="5"/>
      <c r="I27" s="5"/>
    </row>
    <row r="28" spans="1:9">
      <c r="A28" s="5"/>
      <c r="B28" s="13"/>
      <c r="C28" s="13"/>
      <c r="D28" s="5"/>
      <c r="E28" s="5"/>
      <c r="F28" s="5"/>
      <c r="G28" s="5"/>
      <c r="H28" s="5"/>
      <c r="I28" s="5"/>
    </row>
    <row r="29" spans="1:9">
      <c r="A29" s="5"/>
      <c r="B29" s="13"/>
      <c r="C29" s="13"/>
      <c r="D29" s="5"/>
      <c r="E29" s="5" t="s">
        <v>10</v>
      </c>
      <c r="F29" s="5"/>
      <c r="G29" s="5"/>
      <c r="H29" s="5"/>
      <c r="I29" s="5"/>
    </row>
    <row r="30" spans="1:9">
      <c r="A30" s="5" t="s">
        <v>0</v>
      </c>
      <c r="B30" s="13" t="s">
        <v>17</v>
      </c>
      <c r="C30" s="13" t="s">
        <v>18</v>
      </c>
      <c r="D30" s="5" t="s">
        <v>1</v>
      </c>
      <c r="E30" s="5" t="s">
        <v>2</v>
      </c>
      <c r="F30" s="5" t="s">
        <v>3</v>
      </c>
      <c r="G30" s="5" t="s">
        <v>4</v>
      </c>
      <c r="H30" s="5" t="s">
        <v>5</v>
      </c>
      <c r="I30" s="5" t="s">
        <v>6</v>
      </c>
    </row>
    <row r="31" spans="1:9">
      <c r="A31" s="6">
        <v>48</v>
      </c>
      <c r="B31" s="9">
        <f>VALUE(IMDIV('BYTES SAVED'!B31,21506156))</f>
        <v>0.199030872834736</v>
      </c>
      <c r="C31" s="9">
        <f>VALUE(IMDIV('BYTES SAVED'!C31,11905462))</f>
        <v>4.8214592596238601E-2</v>
      </c>
      <c r="D31" s="9">
        <f>VALUE(IMDIV('BYTES SAVED'!D31,23384064))</f>
        <v>0.156622989057847</v>
      </c>
      <c r="E31" s="9">
        <f>VALUE(IMDIV('BYTES SAVED'!E31,28182396))</f>
        <v>6.4184748521736801E-3</v>
      </c>
      <c r="F31" s="9">
        <f>VALUE(IMDIV('BYTES SAVED'!F31,21772288))</f>
        <v>0.45004558087785701</v>
      </c>
      <c r="G31" s="9">
        <f>VALUE(IMDIV('BYTES SAVED'!G31,6460416))</f>
        <v>1.23631357485338E-2</v>
      </c>
      <c r="H31" s="9">
        <f>VALUE(IMDIV('BYTES SAVED'!H31,21076929))</f>
        <v>2.2359044811509298E-3</v>
      </c>
      <c r="I31" s="9">
        <f>VALUE(IMDIV('BYTES SAVED'!I31,21425152))</f>
        <v>4.0275093497586399E-3</v>
      </c>
    </row>
    <row r="32" spans="1:9">
      <c r="A32" s="6">
        <v>64</v>
      </c>
      <c r="B32" s="9">
        <f>VALUE(IMDIV('BYTES SAVED'!B32,21506156))</f>
        <v>0.202734231073187</v>
      </c>
      <c r="C32" s="9">
        <f>VALUE(IMDIV('BYTES SAVED'!C32,11905462))</f>
        <v>6.0985285577325798E-2</v>
      </c>
      <c r="D32" s="9">
        <f>VALUE(IMDIV('BYTES SAVED'!D32,23384064))</f>
        <v>9.1855376379400902E-2</v>
      </c>
      <c r="E32" s="9">
        <f>VALUE(IMDIV('BYTES SAVED'!E32,28182396))</f>
        <v>7.3218295562946498E-2</v>
      </c>
      <c r="F32" s="9">
        <f>VALUE(IMDIV('BYTES SAVED'!F32,21772288))</f>
        <v>0.45436396027831299</v>
      </c>
      <c r="G32" s="9">
        <f>VALUE(IMDIV('BYTES SAVED'!G32,6460416))</f>
        <v>1.1398646774449199E-2</v>
      </c>
      <c r="H32" s="9">
        <f>VALUE(IMDIV('BYTES SAVED'!H32,21076929))</f>
        <v>2.1886490199782001E-3</v>
      </c>
      <c r="I32" s="9">
        <f>VALUE(IMDIV('BYTES SAVED'!I32,21425152))</f>
        <v>2.7309024458729598E-4</v>
      </c>
    </row>
    <row r="33" spans="1:9">
      <c r="A33" s="6">
        <v>128</v>
      </c>
      <c r="B33" s="9">
        <f>VALUE(IMDIV('BYTES SAVED'!B33,21506156))</f>
        <v>0.24602555658947101</v>
      </c>
      <c r="C33" s="9">
        <f>VALUE(IMDIV('BYTES SAVED'!C33,11905462))</f>
        <v>7.4528565124142201E-2</v>
      </c>
      <c r="D33" s="9">
        <f>VALUE(IMDIV('BYTES SAVED'!D33,23384064))</f>
        <v>0.29189370162517497</v>
      </c>
      <c r="E33" s="9">
        <f>VALUE(IMDIV('BYTES SAVED'!E33,28182396))</f>
        <v>8.6607256529927408E-3</v>
      </c>
      <c r="F33" s="9">
        <f>VALUE(IMDIV('BYTES SAVED'!F33,21772288))</f>
        <v>0.44867622548443198</v>
      </c>
      <c r="G33" s="9">
        <f>VALUE(IMDIV('BYTES SAVED'!G33,6460416))</f>
        <v>1.1161974708749399E-2</v>
      </c>
      <c r="H33" s="9">
        <f>VALUE(IMDIV('BYTES SAVED'!H33,21076929))</f>
        <v>1.0904340001335101E-3</v>
      </c>
      <c r="I33" s="9">
        <f>VALUE(IMDIV('BYTES SAVED'!I33,21425152))</f>
        <v>3.8545350810113301E-3</v>
      </c>
    </row>
    <row r="34" spans="1:9">
      <c r="A34" s="6">
        <v>256</v>
      </c>
      <c r="B34" s="9">
        <f>VALUE(IMDIV('BYTES SAVED'!B34,21506156))</f>
        <v>0.21428710923514199</v>
      </c>
      <c r="C34" s="9">
        <f>VALUE(IMDIV('BYTES SAVED'!C34,11905462))</f>
        <v>5.3212886656561501E-2</v>
      </c>
      <c r="D34" s="9">
        <f>VALUE(IMDIV('BYTES SAVED'!D34,23384064))</f>
        <v>0.149322504420104</v>
      </c>
      <c r="E34" s="9">
        <f>VALUE(IMDIV('BYTES SAVED'!E34,28182396))</f>
        <v>1.06077567003175E-2</v>
      </c>
      <c r="F34" s="9">
        <f>VALUE(IMDIV('BYTES SAVED'!F34,21772288))</f>
        <v>0.45355044908463499</v>
      </c>
      <c r="G34" s="9">
        <f>VALUE(IMDIV('BYTES SAVED'!G34,6460416))</f>
        <v>1.00931580876526E-2</v>
      </c>
      <c r="H34" s="9">
        <f>VALUE(IMDIV('BYTES SAVED'!H34,21076929))</f>
        <v>1.1095069874743099E-3</v>
      </c>
      <c r="I34" s="9">
        <f>VALUE(IMDIV('BYTES SAVED'!I34,21425152))</f>
        <v>3.87810550888974E-3</v>
      </c>
    </row>
    <row r="35" spans="1:9">
      <c r="A35" s="6">
        <v>512</v>
      </c>
      <c r="B35" s="9">
        <f>VALUE(IMDIV('BYTES SAVED'!B35,21506156))</f>
        <v>0.35336561308306302</v>
      </c>
      <c r="C35" s="9">
        <f>VALUE(IMDIV('BYTES SAVED'!C35,11905462))</f>
        <v>0.10301506988976999</v>
      </c>
      <c r="D35" s="9">
        <f>VALUE(IMDIV('BYTES SAVED'!D35,23384064))</f>
        <v>0.182264425892779</v>
      </c>
      <c r="E35" s="9">
        <f>VALUE(IMDIV('BYTES SAVED'!E35,28182396))</f>
        <v>3.40775851705441E-2</v>
      </c>
      <c r="F35" s="9">
        <f>VALUE(IMDIV('BYTES SAVED'!F35,21772288))</f>
        <v>0.45030825423584298</v>
      </c>
      <c r="G35" s="9">
        <f>VALUE(IMDIV('BYTES SAVED'!G35,6460416))</f>
        <v>7.2363761095260697E-3</v>
      </c>
      <c r="H35" s="9">
        <f>VALUE(IMDIV('BYTES SAVED'!H35,21076929))</f>
        <v>7.7829175208589505E-4</v>
      </c>
      <c r="I35" s="9">
        <f>VALUE(IMDIV('BYTES SAVED'!I35,21425152))</f>
        <v>3.8457136733498999E-3</v>
      </c>
    </row>
    <row r="36" spans="1:9">
      <c r="A36" s="5"/>
      <c r="B36" s="13"/>
      <c r="C36" s="13"/>
      <c r="D36" s="5"/>
      <c r="E36" s="5"/>
      <c r="F36" s="5"/>
      <c r="G36" s="5"/>
      <c r="H36" s="5"/>
      <c r="I36" s="5"/>
    </row>
    <row r="37" spans="1:9">
      <c r="A37" s="5"/>
      <c r="B37" s="13"/>
      <c r="C37" s="13"/>
      <c r="D37" s="5"/>
      <c r="E37" s="5"/>
      <c r="F37" s="5"/>
      <c r="G37" s="5"/>
      <c r="H37" s="5"/>
      <c r="I37" s="5"/>
    </row>
    <row r="38" spans="1:9">
      <c r="A38" s="5"/>
      <c r="B38" s="13"/>
      <c r="C38" s="13"/>
      <c r="D38" s="5"/>
      <c r="E38" s="5"/>
      <c r="F38" s="5"/>
      <c r="G38" s="5"/>
      <c r="H38" s="5"/>
      <c r="I38" s="5"/>
    </row>
    <row r="39" spans="1:9">
      <c r="A39" s="5"/>
      <c r="B39" s="13"/>
      <c r="C39" s="13"/>
      <c r="D39" s="5"/>
      <c r="E39" s="5" t="s">
        <v>11</v>
      </c>
      <c r="F39" s="5"/>
      <c r="G39" s="5"/>
      <c r="H39" s="5"/>
      <c r="I39" s="5"/>
    </row>
    <row r="40" spans="1:9">
      <c r="A40" s="5" t="s">
        <v>0</v>
      </c>
      <c r="B40" s="13" t="s">
        <v>17</v>
      </c>
      <c r="C40" s="13" t="s">
        <v>18</v>
      </c>
      <c r="D40" s="5" t="s">
        <v>1</v>
      </c>
      <c r="E40" s="5" t="s">
        <v>2</v>
      </c>
      <c r="F40" s="5" t="s">
        <v>3</v>
      </c>
      <c r="G40" s="5" t="s">
        <v>4</v>
      </c>
      <c r="H40" s="5" t="s">
        <v>5</v>
      </c>
      <c r="I40" s="5" t="s">
        <v>6</v>
      </c>
    </row>
    <row r="41" spans="1:9">
      <c r="A41" s="6">
        <v>48</v>
      </c>
      <c r="B41" s="9">
        <f>VALUE(IMDIV('BYTES SAVED'!B41,21506156))</f>
        <v>0.191209902876181</v>
      </c>
      <c r="C41" s="9">
        <f>VALUE(IMDIV('BYTES SAVED'!C41,11905462))</f>
        <v>1.8507975582971899E-2</v>
      </c>
      <c r="D41" s="9">
        <f>VALUE(IMDIV('BYTES SAVED'!D41,23384064))</f>
        <v>0.10204898515501799</v>
      </c>
      <c r="E41" s="9">
        <f>VALUE(IMDIV('BYTES SAVED'!E41,28182396))</f>
        <v>4.0838969121007301E-3</v>
      </c>
      <c r="F41" s="9">
        <f>VALUE(IMDIV('BYTES SAVED'!F41,21772288))</f>
        <v>0.44655715559154802</v>
      </c>
      <c r="G41" s="9">
        <f>VALUE(IMDIV('BYTES SAVED'!G41,6460416))</f>
        <v>7.1580529798700304E-3</v>
      </c>
      <c r="H41" s="9">
        <f>VALUE(IMDIV('BYTES SAVED'!H41,21076929))</f>
        <v>1.0345909501331999E-3</v>
      </c>
      <c r="I41" s="9">
        <f>VALUE(IMDIV('BYTES SAVED'!I41,21425152))</f>
        <v>3.7593198872054698E-3</v>
      </c>
    </row>
    <row r="42" spans="1:9">
      <c r="A42" s="6">
        <v>64</v>
      </c>
      <c r="B42" s="9">
        <f>VALUE(IMDIV('BYTES SAVED'!B42,21506156))</f>
        <v>0.19928903147545299</v>
      </c>
      <c r="C42" s="9">
        <f>VALUE(IMDIV('BYTES SAVED'!C42,11905462))</f>
        <v>2.13750629752965E-2</v>
      </c>
      <c r="D42" s="9">
        <f>VALUE(IMDIV('BYTES SAVED'!D42,23384064))</f>
        <v>3.4472707566999501E-2</v>
      </c>
      <c r="E42" s="9">
        <f>VALUE(IMDIV('BYTES SAVED'!E42,28182396))</f>
        <v>9.9551507260064098E-4</v>
      </c>
      <c r="F42" s="9">
        <f>VALUE(IMDIV('BYTES SAVED'!F42,21772288))</f>
        <v>0.45410234330907301</v>
      </c>
      <c r="G42" s="9">
        <f>VALUE(IMDIV('BYTES SAVED'!G42,6460416))</f>
        <v>7.3052571227611302E-3</v>
      </c>
      <c r="H42" s="9">
        <f>VALUE(IMDIV('BYTES SAVED'!H42,21076929))</f>
        <v>1.2599084050622399E-3</v>
      </c>
      <c r="I42" s="9">
        <f>VALUE(IMDIV('BYTES SAVED'!I42,21425152))</f>
        <v>1.8202904698179001E-5</v>
      </c>
    </row>
    <row r="43" spans="1:9">
      <c r="A43" s="6">
        <v>128</v>
      </c>
      <c r="B43" s="9">
        <f>VALUE(IMDIV('BYTES SAVED'!B43,21506156))</f>
        <v>0.20360337756315</v>
      </c>
      <c r="C43" s="9">
        <f>VALUE(IMDIV('BYTES SAVED'!C43,11905462))</f>
        <v>2.6494309922622101E-2</v>
      </c>
      <c r="D43" s="9">
        <f>VALUE(IMDIV('BYTES SAVED'!D43,23384064))</f>
        <v>0.24216663108688</v>
      </c>
      <c r="E43" s="9">
        <f>VALUE(IMDIV('BYTES SAVED'!E43,28182396))</f>
        <v>2.7870589853325502E-3</v>
      </c>
      <c r="F43" s="9">
        <f>VALUE(IMDIV('BYTES SAVED'!F43,21772288))</f>
        <v>0.44805566599155799</v>
      </c>
      <c r="G43" s="9">
        <f>VALUE(IMDIV('BYTES SAVED'!G43,6460416))</f>
        <v>7.4106682913298496E-3</v>
      </c>
      <c r="H43" s="9">
        <f>VALUE(IMDIV('BYTES SAVED'!H43,21076929))</f>
        <v>7.4669322081978801E-4</v>
      </c>
      <c r="I43" s="9">
        <f>VALUE(IMDIV('BYTES SAVED'!I43,21425152))</f>
        <v>3.8399727572527801E-3</v>
      </c>
    </row>
    <row r="44" spans="1:9">
      <c r="A44" s="6">
        <v>256</v>
      </c>
      <c r="B44" s="9">
        <f>VALUE(IMDIV('BYTES SAVED'!B44,21506156))</f>
        <v>0.20517618304266</v>
      </c>
      <c r="C44" s="9">
        <f>VALUE(IMDIV('BYTES SAVED'!C44,11905462))</f>
        <v>1.90765381469447E-2</v>
      </c>
      <c r="D44" s="9">
        <f>VALUE(IMDIV('BYTES SAVED'!D44,23384064))</f>
        <v>7.3006728000744397E-2</v>
      </c>
      <c r="E44" s="9">
        <f>VALUE(IMDIV('BYTES SAVED'!E44,28182396))</f>
        <v>3.9213841151050496E-3</v>
      </c>
      <c r="F44" s="9">
        <f>VALUE(IMDIV('BYTES SAVED'!F44,21772288))</f>
        <v>0.451981436218371</v>
      </c>
      <c r="G44" s="9">
        <f>VALUE(IMDIV('BYTES SAVED'!G44,6460416))</f>
        <v>6.8080755171184004E-3</v>
      </c>
      <c r="H44" s="9">
        <f>VALUE(IMDIV('BYTES SAVED'!H44,21076929))</f>
        <v>5.2502904953563199E-4</v>
      </c>
      <c r="I44" s="9">
        <f>VALUE(IMDIV('BYTES SAVED'!I44,21425152))</f>
        <v>3.75843307902786E-3</v>
      </c>
    </row>
    <row r="45" spans="1:9">
      <c r="A45" s="6">
        <v>512</v>
      </c>
      <c r="B45" s="9">
        <f>VALUE(IMDIV('BYTES SAVED'!B45,21506156))</f>
        <v>0.34130813521486603</v>
      </c>
      <c r="C45" s="9">
        <f>VALUE(IMDIV('BYTES SAVED'!C45,11905462))</f>
        <v>8.8228999429001601E-2</v>
      </c>
      <c r="D45" s="9">
        <f>VALUE(IMDIV('BYTES SAVED'!D45,23384064))</f>
        <v>8.7293851060277594E-2</v>
      </c>
      <c r="E45" s="9">
        <f>VALUE(IMDIV('BYTES SAVED'!E45,28182396))</f>
        <v>2.43690422915071E-2</v>
      </c>
      <c r="F45" s="9">
        <f>VALUE(IMDIV('BYTES SAVED'!F45,21772288))</f>
        <v>0.449487164601166</v>
      </c>
      <c r="G45" s="9">
        <f>VALUE(IMDIV('BYTES SAVED'!G45,6460416))</f>
        <v>5.3282946485179901E-3</v>
      </c>
      <c r="H45" s="9">
        <f>VALUE(IMDIV('BYTES SAVED'!H45,21076929))</f>
        <v>4.8773708921257003E-4</v>
      </c>
      <c r="I45" s="9">
        <f>VALUE(IMDIV('BYTES SAVED'!I45,21425152))</f>
        <v>2.4546383614921399E-3</v>
      </c>
    </row>
    <row r="46" spans="1:9">
      <c r="A46" s="5"/>
      <c r="B46" s="13"/>
      <c r="C46" s="13"/>
      <c r="D46" s="5"/>
      <c r="E46" s="5"/>
      <c r="F46" s="5"/>
      <c r="G46" s="5"/>
      <c r="H46" s="5"/>
      <c r="I46" s="5"/>
    </row>
    <row r="47" spans="1:9">
      <c r="A47" s="5"/>
      <c r="B47" s="13"/>
      <c r="C47" s="13"/>
      <c r="D47" s="5"/>
      <c r="E47" s="5"/>
      <c r="F47" s="5"/>
      <c r="G47" s="5"/>
      <c r="H47" s="5"/>
      <c r="I47" s="5"/>
    </row>
    <row r="48" spans="1:9">
      <c r="A48" s="5"/>
      <c r="B48" s="13"/>
      <c r="C48" s="13"/>
      <c r="D48" s="5"/>
      <c r="E48" s="5"/>
      <c r="F48" s="5"/>
      <c r="G48" s="5"/>
      <c r="H48" s="5"/>
      <c r="I48" s="5"/>
    </row>
    <row r="49" spans="1:9">
      <c r="A49" s="5"/>
      <c r="B49" s="13"/>
      <c r="C49" s="13"/>
      <c r="D49" s="5"/>
      <c r="E49" s="5" t="s">
        <v>12</v>
      </c>
      <c r="F49" s="5"/>
      <c r="G49" s="5"/>
      <c r="H49" s="5"/>
      <c r="I49" s="5"/>
    </row>
    <row r="50" spans="1:9">
      <c r="A50" s="5" t="s">
        <v>0</v>
      </c>
      <c r="B50" s="13" t="s">
        <v>17</v>
      </c>
      <c r="C50" s="13" t="s">
        <v>18</v>
      </c>
      <c r="D50" s="5" t="s">
        <v>1</v>
      </c>
      <c r="E50" s="5" t="s">
        <v>2</v>
      </c>
      <c r="F50" s="5" t="s">
        <v>3</v>
      </c>
      <c r="G50" s="5" t="s">
        <v>4</v>
      </c>
      <c r="H50" s="5" t="s">
        <v>5</v>
      </c>
      <c r="I50" s="5" t="s">
        <v>6</v>
      </c>
    </row>
    <row r="51" spans="1:9">
      <c r="A51" s="6">
        <v>48</v>
      </c>
      <c r="B51" s="9">
        <f>VALUE(IMDIV('BYTES SAVED'!B51,21506156))</f>
        <v>0.184287373345567</v>
      </c>
      <c r="C51" s="9">
        <f>VALUE(IMDIV('BYTES SAVED'!C51,11905462))</f>
        <v>5.7744924136501402E-3</v>
      </c>
      <c r="D51" s="9">
        <f>VALUE(IMDIV('BYTES SAVED'!D51,23384064))</f>
        <v>2.57613047928709E-2</v>
      </c>
      <c r="E51" s="9">
        <f>VALUE(IMDIV('BYTES SAVED'!E51,28182396))</f>
        <v>1.59872851123091E-3</v>
      </c>
      <c r="F51" s="9">
        <f>VALUE(IMDIV('BYTES SAVED'!F51,21772288))</f>
        <v>0.44565816876940101</v>
      </c>
      <c r="G51" s="9">
        <f>VALUE(IMDIV('BYTES SAVED'!G51,6460416))</f>
        <v>4.58917815818672E-3</v>
      </c>
      <c r="H51" s="9">
        <f>VALUE(IMDIV('BYTES SAVED'!H51,21076929))</f>
        <v>7.2842680259538805E-4</v>
      </c>
      <c r="I51" s="9">
        <f>VALUE(IMDIV('BYTES SAVED'!I51,21425152))</f>
        <v>0</v>
      </c>
    </row>
    <row r="52" spans="1:9">
      <c r="A52" s="6">
        <v>64</v>
      </c>
      <c r="B52" s="9">
        <f>VALUE(IMDIV('BYTES SAVED'!B52,21506156))</f>
        <v>0.19899902148947499</v>
      </c>
      <c r="C52" s="9">
        <f>VALUE(IMDIV('BYTES SAVED'!C52,11905462))</f>
        <v>6.6771033329072003E-3</v>
      </c>
      <c r="D52" s="9">
        <f>VALUE(IMDIV('BYTES SAVED'!D52,23384064))</f>
        <v>1.7953765436153402E-2</v>
      </c>
      <c r="E52" s="9">
        <f>VALUE(IMDIV('BYTES SAVED'!E52,28182396))</f>
        <v>2.57607621438575E-4</v>
      </c>
      <c r="F52" s="9">
        <f>VALUE(IMDIV('BYTES SAVED'!F52,21772288))</f>
        <v>0.450764751963597</v>
      </c>
      <c r="G52" s="9">
        <f>VALUE(IMDIV('BYTES SAVED'!G52,6460416))</f>
        <v>4.40993273498177E-3</v>
      </c>
      <c r="H52" s="9">
        <f>VALUE(IMDIV('BYTES SAVED'!H52,21076929))</f>
        <v>5.6364947663865102E-4</v>
      </c>
      <c r="I52" s="9">
        <f>VALUE(IMDIV('BYTES SAVED'!I52,21425152))</f>
        <v>9.3348229221431E-7</v>
      </c>
    </row>
    <row r="53" spans="1:9">
      <c r="A53" s="6">
        <v>128</v>
      </c>
      <c r="B53" s="9">
        <f>VALUE(IMDIV('BYTES SAVED'!B53,21506156))</f>
        <v>0.19660133591516801</v>
      </c>
      <c r="C53" s="9">
        <f>VALUE(IMDIV('BYTES SAVED'!C53,11905462))</f>
        <v>8.5611125380938603E-3</v>
      </c>
      <c r="D53" s="9">
        <f>VALUE(IMDIV('BYTES SAVED'!D53,23384064))</f>
        <v>0.218404166187708</v>
      </c>
      <c r="E53" s="9">
        <f>VALUE(IMDIV('BYTES SAVED'!E53,28182396))</f>
        <v>9.9342156713715904E-4</v>
      </c>
      <c r="F53" s="9">
        <f>VALUE(IMDIV('BYTES SAVED'!F53,21772288))</f>
        <v>0.44796619445783598</v>
      </c>
      <c r="G53" s="9">
        <f>VALUE(IMDIV('BYTES SAVED'!G53,6460416))</f>
        <v>6.0051860437470303E-3</v>
      </c>
      <c r="H53" s="9">
        <f>VALUE(IMDIV('BYTES SAVED'!H53,21076929))</f>
        <v>4.69565561472452E-4</v>
      </c>
      <c r="I53" s="9">
        <f>VALUE(IMDIV('BYTES SAVED'!I53,21425152))</f>
        <v>7.4678583377144802E-7</v>
      </c>
    </row>
    <row r="54" spans="1:9">
      <c r="A54" s="6">
        <v>256</v>
      </c>
      <c r="B54" s="9">
        <f>VALUE(IMDIV('BYTES SAVED'!B54,21506156))</f>
        <v>0.20143311524384</v>
      </c>
      <c r="C54" s="9">
        <f>VALUE(IMDIV('BYTES SAVED'!C54,11905462))</f>
        <v>6.8090595728246403E-3</v>
      </c>
      <c r="D54" s="9">
        <f>VALUE(IMDIV('BYTES SAVED'!D54,23384064))</f>
        <v>3.2126023945196203E-2</v>
      </c>
      <c r="E54" s="9">
        <f>VALUE(IMDIV('BYTES SAVED'!E54,28182396))</f>
        <v>6.9674700476141202E-4</v>
      </c>
      <c r="F54" s="9">
        <f>VALUE(IMDIV('BYTES SAVED'!F54,21772288))</f>
        <v>0.44886779928687298</v>
      </c>
      <c r="G54" s="9">
        <f>VALUE(IMDIV('BYTES SAVED'!G54,6460416))</f>
        <v>5.4097135540497696E-3</v>
      </c>
      <c r="H54" s="9">
        <f>VALUE(IMDIV('BYTES SAVED'!H54,21076929))</f>
        <v>5.5653269031745602E-5</v>
      </c>
      <c r="I54" s="9">
        <f>VALUE(IMDIV('BYTES SAVED'!I54,21425152))</f>
        <v>3.7554926098073899E-3</v>
      </c>
    </row>
    <row r="55" spans="1:9">
      <c r="A55" s="6">
        <v>512</v>
      </c>
      <c r="B55" s="9">
        <f>VALUE(IMDIV('BYTES SAVED'!B55,21506156))</f>
        <v>0.20280374605299101</v>
      </c>
      <c r="C55" s="9">
        <f>VALUE(IMDIV('BYTES SAVED'!C55,11905462))</f>
        <v>8.3321168048749394E-2</v>
      </c>
      <c r="D55" s="9">
        <f>VALUE(IMDIV('BYTES SAVED'!D55,23384064))</f>
        <v>4.0688864005846002E-2</v>
      </c>
      <c r="E55" s="9">
        <f>VALUE(IMDIV('BYTES SAVED'!E55,28182396))</f>
        <v>8.7330757824849205E-3</v>
      </c>
      <c r="F55" s="9">
        <f>VALUE(IMDIV('BYTES SAVED'!F55,21772288))</f>
        <v>0.447717346013428</v>
      </c>
      <c r="G55" s="9">
        <f>VALUE(IMDIV('BYTES SAVED'!G55,6460416))</f>
        <v>3.5928026925820299E-3</v>
      </c>
      <c r="H55" s="9">
        <f>VALUE(IMDIV('BYTES SAVED'!H55,21076929))</f>
        <v>3.4986121554994999E-4</v>
      </c>
      <c r="I55" s="9">
        <f>VALUE(IMDIV('BYTES SAVED'!I55,21425152))</f>
        <v>2.4509977805525001E-3</v>
      </c>
    </row>
  </sheetData>
  <conditionalFormatting sqref="D12:D55">
    <cfRule type="top10" dxfId="3" priority="2" rank="1"/>
    <cfRule type="top10" dxfId="2" priority="3" rank="1"/>
    <cfRule type="top10" dxfId="1" priority="4" rank="1"/>
  </conditionalFormatting>
  <conditionalFormatting sqref="D12:D16 D21:D25 D31:D35 D41:D45 D51:D55">
    <cfRule type="top10" dxfId="0" priority="1" rank="1"/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5"/>
  <sheetViews>
    <sheetView workbookViewId="0"/>
  </sheetViews>
  <sheetFormatPr defaultRowHeight="15"/>
  <cols>
    <col min="1" max="1" width="19.42578125" customWidth="1"/>
    <col min="2" max="2" width="13.7109375" customWidth="1"/>
    <col min="3" max="3" width="14" customWidth="1"/>
    <col min="4" max="4" width="15.28515625" customWidth="1"/>
    <col min="5" max="5" width="14.28515625" customWidth="1"/>
    <col min="6" max="6" width="13.140625" customWidth="1"/>
    <col min="7" max="7" width="14.5703125" customWidth="1"/>
    <col min="8" max="8" width="13.140625" customWidth="1"/>
    <col min="9" max="9" width="14.5703125" customWidth="1"/>
  </cols>
  <sheetData>
    <row r="1" spans="1:9">
      <c r="A1" s="1"/>
      <c r="B1" s="1"/>
      <c r="C1" s="1"/>
      <c r="D1" s="1"/>
      <c r="E1" s="1" t="s">
        <v>7</v>
      </c>
      <c r="F1" s="1"/>
      <c r="G1" s="1"/>
      <c r="H1" s="1"/>
      <c r="I1" s="1"/>
    </row>
    <row r="2" spans="1:9">
      <c r="A2" s="1" t="s">
        <v>0</v>
      </c>
      <c r="B2" s="1" t="s">
        <v>17</v>
      </c>
      <c r="C2" s="1" t="s">
        <v>18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>
      <c r="A3" s="3">
        <v>48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s="3">
        <v>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3">
        <v>128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>
        <v>256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3">
        <v>512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 t="s">
        <v>8</v>
      </c>
      <c r="F10" s="1"/>
      <c r="G10" s="1"/>
      <c r="H10" s="1"/>
      <c r="I10" s="1"/>
    </row>
    <row r="11" spans="1:9">
      <c r="A11" s="1" t="s">
        <v>0</v>
      </c>
      <c r="B11" s="1" t="s">
        <v>17</v>
      </c>
      <c r="C11" s="1" t="s">
        <v>18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</row>
    <row r="12" spans="1:9">
      <c r="A12" s="3">
        <v>48</v>
      </c>
      <c r="B12" s="10">
        <f>VALUE(IMDIV(21506156, 'NUMBER HASHES'!B12))</f>
        <v>739.627747016542</v>
      </c>
      <c r="C12" s="10">
        <f>VALUE(IMDIV(11905462, 'NUMBER HASHES'!C12))</f>
        <v>190.67043561819301</v>
      </c>
      <c r="D12" s="10">
        <f>VALUE(IMDIV(23384064, 'NUMBER HASHES'!D12))</f>
        <v>194.982564684105</v>
      </c>
      <c r="E12" s="17">
        <f>VALUE(IMDIV(28182396, 'NUMBER HASHES'!E12))</f>
        <v>161.04870480533501</v>
      </c>
      <c r="F12" s="10">
        <f>VALUE(IMDIV(21772288, 'NUMBER HASHES'!F12))</f>
        <v>133.36613333986699</v>
      </c>
      <c r="G12" s="10">
        <f>VALUE(IMDIV(6460416, 'NUMBER HASHES'!G12))</f>
        <v>129.048300107866</v>
      </c>
      <c r="H12" s="10">
        <f>VALUE(IMDIV(21076929, 'NUMBER HASHES'!H12))</f>
        <v>129.26586773463501</v>
      </c>
      <c r="I12" s="10">
        <f>VALUE(IMDIV(21425152, 'NUMBER HASHES'!I12))</f>
        <v>127.756521946536</v>
      </c>
    </row>
    <row r="13" spans="1:9">
      <c r="A13" s="3">
        <v>64</v>
      </c>
      <c r="B13" s="10">
        <f>VALUE(IMDIV(21506156, 'NUMBER HASHES'!B13))</f>
        <v>715.39338700020005</v>
      </c>
      <c r="C13" s="10">
        <f>VALUE(IMDIV(11905462, 'NUMBER HASHES'!C13))</f>
        <v>169.20300730507901</v>
      </c>
      <c r="D13" s="10">
        <f>VALUE(IMDIV(23384064, 'NUMBER HASHES'!D13))</f>
        <v>160.468172710055</v>
      </c>
      <c r="E13" s="17">
        <f>VALUE(IMDIV(28182396, 'NUMBER HASHES'!E13))</f>
        <v>131.454486937296</v>
      </c>
      <c r="F13" s="10">
        <f>VALUE(IMDIV(21772288, 'NUMBER HASHES'!F13))</f>
        <v>122.97184427086</v>
      </c>
      <c r="G13" s="10">
        <f>VALUE(IMDIV(6460416, 'NUMBER HASHES'!G13))</f>
        <v>133.155035244651</v>
      </c>
      <c r="H13" s="10">
        <f>VALUE(IMDIV(21076929, 'NUMBER HASHES'!H13))</f>
        <v>129.30631288343599</v>
      </c>
      <c r="I13" s="10">
        <f>VALUE(IMDIV(21425152, 'NUMBER HASHES'!I13))</f>
        <v>128.260530159718</v>
      </c>
    </row>
    <row r="14" spans="1:9">
      <c r="A14" s="3">
        <v>128</v>
      </c>
      <c r="B14" s="10">
        <f>VALUE(IMDIV(21506156, 'NUMBER HASHES'!B14))</f>
        <v>42.255183619898702</v>
      </c>
      <c r="C14" s="10">
        <f>VALUE(IMDIV(11905462, 'NUMBER HASHES'!C14))</f>
        <v>144.03278569527399</v>
      </c>
      <c r="D14" s="10">
        <f>VALUE(IMDIV(23384064, 'NUMBER HASHES'!D14))</f>
        <v>127.10388311518901</v>
      </c>
      <c r="E14" s="17">
        <f>VALUE(IMDIV(28182396, 'NUMBER HASHES'!E14))</f>
        <v>133.44253415090299</v>
      </c>
      <c r="F14" s="10">
        <f>VALUE(IMDIV(21772288, 'NUMBER HASHES'!F14))</f>
        <v>127.21396226635601</v>
      </c>
      <c r="G14" s="10">
        <f>VALUE(IMDIV(6460416, 'NUMBER HASHES'!G14))</f>
        <v>127.696394686907</v>
      </c>
      <c r="H14" s="10">
        <f>VALUE(IMDIV(21076929, 'NUMBER HASHES'!H14))</f>
        <v>128.69049334473101</v>
      </c>
      <c r="I14" s="10">
        <f>VALUE(IMDIV(21425152, 'NUMBER HASHES'!I14))</f>
        <v>128.75150684766899</v>
      </c>
    </row>
    <row r="15" spans="1:9">
      <c r="A15" s="3">
        <v>256</v>
      </c>
      <c r="B15" s="10">
        <f>VALUE(IMDIV(21506156, 'NUMBER HASHES'!B15))</f>
        <v>336.02843705567102</v>
      </c>
      <c r="C15" s="10">
        <f>VALUE(IMDIV(11905462, 'NUMBER HASHES'!C15))</f>
        <v>140.23914528706399</v>
      </c>
      <c r="D15" s="10">
        <f>VALUE(IMDIV(23384064, 'NUMBER HASHES'!D15))</f>
        <v>143.19170146840901</v>
      </c>
      <c r="E15" s="17">
        <f>VALUE(IMDIV(28182396, 'NUMBER HASHES'!E15))</f>
        <v>128.88683801335401</v>
      </c>
      <c r="F15" s="10">
        <f>VALUE(IMDIV(21772288, 'NUMBER HASHES'!F15))</f>
        <v>131.83979847646299</v>
      </c>
      <c r="G15" s="10">
        <f>VALUE(IMDIV(6460416, 'NUMBER HASHES'!G15))</f>
        <v>128.41982229113199</v>
      </c>
      <c r="H15" s="10">
        <f>VALUE(IMDIV(21076929, 'NUMBER HASHES'!H15))</f>
        <v>128.049386391252</v>
      </c>
      <c r="I15" s="10">
        <f>VALUE(IMDIV(21425152, 'NUMBER HASHES'!I15))</f>
        <v>128.235196945121</v>
      </c>
    </row>
    <row r="16" spans="1:9">
      <c r="A16" s="3">
        <v>512</v>
      </c>
      <c r="B16" s="10">
        <f>VALUE(IMDIV(21506156, 'NUMBER HASHES'!B16))</f>
        <v>291.00518246891198</v>
      </c>
      <c r="C16" s="10">
        <f>VALUE(IMDIV(11905462, 'NUMBER HASHES'!C16))</f>
        <v>135.809429291719</v>
      </c>
      <c r="D16" s="10">
        <f>VALUE(IMDIV(23384064, 'NUMBER HASHES'!D16))</f>
        <v>153.00502512562801</v>
      </c>
      <c r="E16" s="17">
        <f>VALUE(IMDIV(28182396, 'NUMBER HASHES'!E16))</f>
        <v>127.078242519344</v>
      </c>
      <c r="F16" s="10">
        <f>VALUE(IMDIV(21772288, 'NUMBER HASHES'!F16))</f>
        <v>126.631660986192</v>
      </c>
      <c r="G16" s="10">
        <f>VALUE(IMDIV(6460416, 'NUMBER HASHES'!G16))</f>
        <v>128.83213017987501</v>
      </c>
      <c r="H16" s="10">
        <f>VALUE(IMDIV(21076929, 'NUMBER HASHES'!H16))</f>
        <v>128.467726009362</v>
      </c>
      <c r="I16" s="10">
        <f>VALUE(IMDIV(21425152, 'NUMBER HASHES'!I16))</f>
        <v>127.948785017707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 t="s">
        <v>9</v>
      </c>
      <c r="F19" s="1"/>
      <c r="G19" s="1"/>
      <c r="H19" s="1"/>
      <c r="I19" s="1"/>
    </row>
    <row r="20" spans="1:9">
      <c r="A20" s="1" t="s">
        <v>0</v>
      </c>
      <c r="B20" s="1" t="s">
        <v>17</v>
      </c>
      <c r="C20" s="1" t="s">
        <v>18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</row>
    <row r="21" spans="1:9">
      <c r="A21" s="3">
        <v>48</v>
      </c>
      <c r="B21" s="10">
        <f>VALUE(IMDIV(21506156, 'NUMBER HASHES'!B21))</f>
        <v>1826.5802615933401</v>
      </c>
      <c r="C21" s="10">
        <f>VALUE(IMDIV(11905462, 'NUMBER HASHES'!C21))</f>
        <v>399.39152604918002</v>
      </c>
      <c r="D21" s="10">
        <f>VALUE(IMDIV(23384064, 'NUMBER HASHES'!D21))</f>
        <v>304.34526381549801</v>
      </c>
      <c r="E21" s="10">
        <f>VALUE(IMDIV(28182396, 'NUMBER HASHES'!E21))</f>
        <v>312.75894749691997</v>
      </c>
      <c r="F21" s="10">
        <f>VALUE(IMDIV(21772288, 'NUMBER HASHES'!F21))</f>
        <v>266.35700566423202</v>
      </c>
      <c r="G21" s="10">
        <f>VALUE(IMDIV(6460416, 'NUMBER HASHES'!G21))</f>
        <v>273.78124337839603</v>
      </c>
      <c r="H21" s="10">
        <f>VALUE(IMDIV(21076929, 'NUMBER HASHES'!H21))</f>
        <v>258.86672807664002</v>
      </c>
      <c r="I21" s="10">
        <f>VALUE(IMDIV(21425152, 'NUMBER HASHES'!I21))</f>
        <v>256.87166698637998</v>
      </c>
    </row>
    <row r="22" spans="1:9">
      <c r="A22" s="3">
        <v>64</v>
      </c>
      <c r="B22" s="10">
        <f>VALUE(IMDIV(21506156, 'NUMBER HASHES'!B22))</f>
        <v>1435.65794392523</v>
      </c>
      <c r="C22" s="10">
        <f>VALUE(IMDIV(11905462, 'NUMBER HASHES'!C22))</f>
        <v>348.347192556398</v>
      </c>
      <c r="D22" s="10">
        <f>VALUE(IMDIV(23384064, 'NUMBER HASHES'!D22))</f>
        <v>331.32697621038</v>
      </c>
      <c r="E22" s="10">
        <f>VALUE(IMDIV(28182396, 'NUMBER HASHES'!E22))</f>
        <v>273.29444051163199</v>
      </c>
      <c r="F22" s="10">
        <f>VALUE(IMDIV(21772288, 'NUMBER HASHES'!F22))</f>
        <v>258.30214734843997</v>
      </c>
      <c r="G22" s="10">
        <f>VALUE(IMDIV(6460416, 'NUMBER HASHES'!G22))</f>
        <v>265.44564056208401</v>
      </c>
      <c r="H22" s="10">
        <f>VALUE(IMDIV(21076929, 'NUMBER HASHES'!H22))</f>
        <v>257.04825845163202</v>
      </c>
      <c r="I22" s="10">
        <f>VALUE(IMDIV(21425152, 'NUMBER HASHES'!I22))</f>
        <v>255.05222432532199</v>
      </c>
    </row>
    <row r="23" spans="1:9">
      <c r="A23" s="3">
        <v>128</v>
      </c>
      <c r="B23" s="10">
        <f>VALUE(IMDIV(21506156, 'NUMBER HASHES'!B23))</f>
        <v>44.7704474722347</v>
      </c>
      <c r="C23" s="10">
        <f>VALUE(IMDIV(11905462, 'NUMBER HASHES'!C23))</f>
        <v>292.61095681667399</v>
      </c>
      <c r="D23" s="10">
        <f>VALUE(IMDIV(23384064, 'NUMBER HASHES'!D23))</f>
        <v>189.40445970792399</v>
      </c>
      <c r="E23" s="10">
        <f>VALUE(IMDIV(28182396, 'NUMBER HASHES'!E23))</f>
        <v>283.85351261519901</v>
      </c>
      <c r="F23" s="10">
        <f>VALUE(IMDIV(21772288, 'NUMBER HASHES'!F23))</f>
        <v>265.92432273982001</v>
      </c>
      <c r="G23" s="10">
        <f>VALUE(IMDIV(6460416, 'NUMBER HASHES'!G23))</f>
        <v>255.40288594583899</v>
      </c>
      <c r="H23" s="10">
        <f>VALUE(IMDIV(21076929, 'NUMBER HASHES'!H23))</f>
        <v>259.92019977802403</v>
      </c>
      <c r="I23" s="10">
        <f>VALUE(IMDIV(21425152, 'NUMBER HASHES'!I23))</f>
        <v>256.75469165688003</v>
      </c>
    </row>
    <row r="24" spans="1:9">
      <c r="A24" s="3">
        <v>256</v>
      </c>
      <c r="B24" s="10">
        <f>VALUE(IMDIV(21506156, 'NUMBER HASHES'!B24))</f>
        <v>665.72221018418202</v>
      </c>
      <c r="C24" s="10">
        <f>VALUE(IMDIV(11905462, 'NUMBER HASHES'!C24))</f>
        <v>281.76607578160099</v>
      </c>
      <c r="D24" s="10">
        <f>VALUE(IMDIV(23384064, 'NUMBER HASHES'!D24))</f>
        <v>305.49832775919702</v>
      </c>
      <c r="E24" s="10">
        <f>VALUE(IMDIV(28182396, 'NUMBER HASHES'!E24))</f>
        <v>251.821898958129</v>
      </c>
      <c r="F24" s="10">
        <f>VALUE(IMDIV(21772288, 'NUMBER HASHES'!F24))</f>
        <v>263.727506177625</v>
      </c>
      <c r="G24" s="10">
        <f>VALUE(IMDIV(6460416, 'NUMBER HASHES'!G24))</f>
        <v>255.52410710754299</v>
      </c>
      <c r="H24" s="10">
        <f>VALUE(IMDIV(21076929, 'NUMBER HASHES'!H24))</f>
        <v>255.86249635816301</v>
      </c>
      <c r="I24" s="10">
        <f>VALUE(IMDIV(21425152, 'NUMBER HASHES'!I24))</f>
        <v>256.50877571055702</v>
      </c>
    </row>
    <row r="25" spans="1:9">
      <c r="A25" s="3">
        <v>512</v>
      </c>
      <c r="B25" s="10">
        <f>VALUE(IMDIV(21506156, 'NUMBER HASHES'!B25))</f>
        <v>599.14071597715599</v>
      </c>
      <c r="C25" s="10">
        <f>VALUE(IMDIV(11905462, 'NUMBER HASHES'!C25))</f>
        <v>266.71734211528599</v>
      </c>
      <c r="D25" s="10">
        <f>VALUE(IMDIV(23384064, 'NUMBER HASHES'!D25))</f>
        <v>336.37907274479602</v>
      </c>
      <c r="E25" s="10">
        <f>VALUE(IMDIV(28182396, 'NUMBER HASHES'!E25))</f>
        <v>256.22689335394102</v>
      </c>
      <c r="F25" s="10">
        <f>VALUE(IMDIV(21772288, 'NUMBER HASHES'!F25))</f>
        <v>262.53814060050598</v>
      </c>
      <c r="G25" s="10">
        <f>VALUE(IMDIV(6460416, 'NUMBER HASHES'!G25))</f>
        <v>257.36658433590901</v>
      </c>
      <c r="H25" s="10">
        <f>VALUE(IMDIV(21076929, 'NUMBER HASHES'!H25))</f>
        <v>256.17347707715498</v>
      </c>
      <c r="I25" s="10">
        <f>VALUE(IMDIV(21425152, 'NUMBER HASHES'!I25))</f>
        <v>256.20510612855003</v>
      </c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 t="s">
        <v>10</v>
      </c>
      <c r="F29" s="1"/>
      <c r="G29" s="1"/>
      <c r="H29" s="1"/>
      <c r="I29" s="1"/>
    </row>
    <row r="30" spans="1:9">
      <c r="A30" s="1" t="s">
        <v>0</v>
      </c>
      <c r="B30" s="1" t="s">
        <v>17</v>
      </c>
      <c r="C30" s="1" t="s">
        <v>18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  <c r="I30" s="1" t="s">
        <v>6</v>
      </c>
    </row>
    <row r="31" spans="1:9">
      <c r="A31" s="3">
        <v>48</v>
      </c>
      <c r="B31" s="10">
        <f>VALUE(IMDIV(21506156, 'NUMBER HASHES'!B31))</f>
        <v>3846.5669826506901</v>
      </c>
      <c r="C31" s="10">
        <f>VALUE(IMDIV(11905462, 'NUMBER HASHES'!C31))</f>
        <v>799.72203936320295</v>
      </c>
      <c r="D31" s="10">
        <f>VALUE(IMDIV(23384064, 'NUMBER HASHES'!D31))</f>
        <v>956.59905911229305</v>
      </c>
      <c r="E31" s="10">
        <f>VALUE(IMDIV(28182396, 'NUMBER HASHES'!E31))</f>
        <v>614.74557193962096</v>
      </c>
      <c r="F31" s="10">
        <f>VALUE(IMDIV(21772288, 'NUMBER HASHES'!F31))</f>
        <v>540.59063935443805</v>
      </c>
      <c r="G31" s="10">
        <f>VALUE(IMDIV(6460416, 'NUMBER HASHES'!G31))</f>
        <v>560.99478985758901</v>
      </c>
      <c r="H31" s="10">
        <f>VALUE(IMDIV(21076929, 'NUMBER HASHES'!H31))</f>
        <v>497.35544386238098</v>
      </c>
      <c r="I31" s="10">
        <f>VALUE(IMDIV(21425152, 'NUMBER HASHES'!I31))</f>
        <v>511.86544663975002</v>
      </c>
    </row>
    <row r="32" spans="1:9">
      <c r="A32" s="3">
        <v>64</v>
      </c>
      <c r="B32" s="10">
        <f>VALUE(IMDIV(21506156, 'NUMBER HASHES'!B32))</f>
        <v>2965.54826254826</v>
      </c>
      <c r="C32" s="10">
        <f>VALUE(IMDIV(11905462, 'NUMBER HASHES'!C32))</f>
        <v>707.81581450654005</v>
      </c>
      <c r="D32" s="10">
        <f>VALUE(IMDIV(23384064, 'NUMBER HASHES'!D32))</f>
        <v>1071.8767876787699</v>
      </c>
      <c r="E32" s="10">
        <f>VALUE(IMDIV(28182396, 'NUMBER HASHES'!E32))</f>
        <v>515.92486956521702</v>
      </c>
      <c r="F32" s="10">
        <f>VALUE(IMDIV(21772288, 'NUMBER HASHES'!F32))</f>
        <v>523.66183226302996</v>
      </c>
      <c r="G32" s="10">
        <f>VALUE(IMDIV(6460416, 'NUMBER HASHES'!G32))</f>
        <v>545.18278481012703</v>
      </c>
      <c r="H32" s="10">
        <f>VALUE(IMDIV(21076929, 'NUMBER HASHES'!H32))</f>
        <v>514.14668000195104</v>
      </c>
      <c r="I32" s="10">
        <f>VALUE(IMDIV(21425152, 'NUMBER HASHES'!I32))</f>
        <v>513.54630872483199</v>
      </c>
    </row>
    <row r="33" spans="1:9">
      <c r="A33" s="3">
        <v>128</v>
      </c>
      <c r="B33" s="10">
        <f>VALUE(IMDIV(21506156, 'NUMBER HASHES'!B33))</f>
        <v>1343.88277198025</v>
      </c>
      <c r="C33" s="10">
        <f>VALUE(IMDIV(11905462, 'NUMBER HASHES'!C33))</f>
        <v>568.46975122952801</v>
      </c>
      <c r="D33" s="10">
        <f>VALUE(IMDIV(23384064, 'NUMBER HASHES'!D33))</f>
        <v>428.94733559570801</v>
      </c>
      <c r="E33" s="10">
        <f>VALUE(IMDIV(28182396, 'NUMBER HASHES'!E33))</f>
        <v>572.51038069312995</v>
      </c>
      <c r="F33" s="10">
        <f>VALUE(IMDIV(21772288, 'NUMBER HASHES'!F33))</f>
        <v>538.79799054666</v>
      </c>
      <c r="G33" s="10">
        <f>VALUE(IMDIV(6460416, 'NUMBER HASHES'!G33))</f>
        <v>514.24150282575795</v>
      </c>
      <c r="H33" s="10">
        <f>VALUE(IMDIV(21076929, 'NUMBER HASHES'!H33))</f>
        <v>515.64352293577997</v>
      </c>
      <c r="I33" s="10">
        <f>VALUE(IMDIV(21425152, 'NUMBER HASHES'!I33))</f>
        <v>515.97033041132795</v>
      </c>
    </row>
    <row r="34" spans="1:9">
      <c r="A34" s="3">
        <v>256</v>
      </c>
      <c r="B34" s="10">
        <f>VALUE(IMDIV(21506156, 'NUMBER HASHES'!B34))</f>
        <v>1698.0778523489901</v>
      </c>
      <c r="C34" s="10">
        <f>VALUE(IMDIV(11905462, 'NUMBER HASHES'!C34))</f>
        <v>570.18496168582396</v>
      </c>
      <c r="D34" s="10">
        <f>VALUE(IMDIV(23384064, 'NUMBER HASHES'!D34))</f>
        <v>845.71660036166395</v>
      </c>
      <c r="E34" s="10">
        <f>VALUE(IMDIV(28182396, 'NUMBER HASHES'!E34))</f>
        <v>550.92163033916495</v>
      </c>
      <c r="F34" s="10">
        <f>VALUE(IMDIV(21772288, 'NUMBER HASHES'!F34))</f>
        <v>523.53591266501599</v>
      </c>
      <c r="G34" s="10">
        <f>VALUE(IMDIV(6460416, 'NUMBER HASHES'!G34))</f>
        <v>508.57403762890698</v>
      </c>
      <c r="H34" s="10">
        <f>VALUE(IMDIV(21076929, 'NUMBER HASHES'!H34))</f>
        <v>512.22244094488201</v>
      </c>
      <c r="I34" s="10">
        <f>VALUE(IMDIV(21425152, 'NUMBER HASHES'!I34))</f>
        <v>511.51105381272998</v>
      </c>
    </row>
    <row r="35" spans="1:9">
      <c r="A35" s="3">
        <v>512</v>
      </c>
      <c r="B35" s="10">
        <f>VALUE(IMDIV(21506156, 'NUMBER HASHES'!B35))</f>
        <v>1154.8169467862299</v>
      </c>
      <c r="C35" s="10">
        <f>VALUE(IMDIV(11905462, 'NUMBER HASHES'!C35))</f>
        <v>518.46283151156194</v>
      </c>
      <c r="D35" s="10">
        <f>VALUE(IMDIV(23384064, 'NUMBER HASHES'!D35))</f>
        <v>663.18956324447004</v>
      </c>
      <c r="E35" s="10">
        <f>VALUE(IMDIV(28182396, 'NUMBER HASHES'!E35))</f>
        <v>497.16677839325399</v>
      </c>
      <c r="F35" s="10">
        <f>VALUE(IMDIV(21772288, 'NUMBER HASHES'!F35))</f>
        <v>527.60839431977899</v>
      </c>
      <c r="G35" s="10">
        <f>VALUE(IMDIV(6460416, 'NUMBER HASHES'!G35))</f>
        <v>512.48738695859095</v>
      </c>
      <c r="H35" s="10">
        <f>VALUE(IMDIV(21076929, 'NUMBER HASHES'!H35))</f>
        <v>509.47374909354602</v>
      </c>
      <c r="I35" s="10">
        <f>VALUE(IMDIV(21425152, 'NUMBER HASHES'!I35))</f>
        <v>512.74744525547396</v>
      </c>
    </row>
    <row r="36" spans="1:9">
      <c r="A36" s="1"/>
      <c r="B36" s="1"/>
      <c r="C36" s="1"/>
      <c r="D36" s="1"/>
      <c r="E36" s="1"/>
      <c r="F36" s="3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 t="s">
        <v>11</v>
      </c>
      <c r="F39" s="1"/>
      <c r="G39" s="1"/>
      <c r="H39" s="1"/>
      <c r="I39" s="1"/>
    </row>
    <row r="40" spans="1:9">
      <c r="A40" s="1" t="s">
        <v>0</v>
      </c>
      <c r="B40" s="1" t="s">
        <v>17</v>
      </c>
      <c r="C40" s="1" t="s">
        <v>18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</row>
    <row r="41" spans="1:9">
      <c r="A41" s="3">
        <v>48</v>
      </c>
      <c r="B41" s="10">
        <f>VALUE(IMDIV(21506156, 'NUMBER HASHES'!B41))</f>
        <v>8075.9128802102896</v>
      </c>
      <c r="C41" s="10">
        <f>VALUE(IMDIV(11905462, 'NUMBER HASHES'!C41))</f>
        <v>1468.7221811004199</v>
      </c>
      <c r="D41" s="10">
        <f>VALUE(IMDIV(23384064, 'NUMBER HASHES'!D41))</f>
        <v>1826.1666536509199</v>
      </c>
      <c r="E41" s="10">
        <f>VALUE(IMDIV(28182396, 'NUMBER HASHES'!E41))</f>
        <v>1123.92406779661</v>
      </c>
      <c r="F41" s="10">
        <f>VALUE(IMDIV(21772288, 'NUMBER HASHES'!F41))</f>
        <v>1108.6250827435199</v>
      </c>
      <c r="G41" s="10">
        <f>VALUE(IMDIV(6460416, 'NUMBER HASHES'!G41))</f>
        <v>1155.7094812164601</v>
      </c>
      <c r="H41" s="10">
        <f>VALUE(IMDIV(21076929, 'NUMBER HASHES'!H41))</f>
        <v>1025.1424610894901</v>
      </c>
      <c r="I41" s="10">
        <f>VALUE(IMDIV(21425152, 'NUMBER HASHES'!I41))</f>
        <v>1022.3386935152899</v>
      </c>
    </row>
    <row r="42" spans="1:9">
      <c r="A42" s="3">
        <v>64</v>
      </c>
      <c r="B42" s="10">
        <f>VALUE(IMDIV(21506156, 'NUMBER HASHES'!B42))</f>
        <v>5607.8633637548901</v>
      </c>
      <c r="C42" s="10">
        <f>VALUE(IMDIV(11905462, 'NUMBER HASHES'!C42))</f>
        <v>1345.09795503333</v>
      </c>
      <c r="D42" s="10">
        <f>VALUE(IMDIV(23384064, 'NUMBER HASHES'!D42))</f>
        <v>2094.03277514104</v>
      </c>
      <c r="E42" s="10">
        <f>VALUE(IMDIV(28182396, 'NUMBER HASHES'!E42))</f>
        <v>1332.5009929078001</v>
      </c>
      <c r="F42" s="10">
        <f>VALUE(IMDIV(21772288, 'NUMBER HASHES'!F42))</f>
        <v>1010.59636093576</v>
      </c>
      <c r="G42" s="10">
        <f>VALUE(IMDIV(6460416, 'NUMBER HASHES'!G42))</f>
        <v>1110.4187005843901</v>
      </c>
      <c r="H42" s="10">
        <f>VALUE(IMDIV(21076929, 'NUMBER HASHES'!H42))</f>
        <v>1032.27196591243</v>
      </c>
      <c r="I42" s="10">
        <f>VALUE(IMDIV(21425152, 'NUMBER HASHES'!I42))</f>
        <v>1029.1647612642901</v>
      </c>
    </row>
    <row r="43" spans="1:9">
      <c r="A43" s="3">
        <v>128</v>
      </c>
      <c r="B43" s="10">
        <f>VALUE(IMDIV(21506156, 'NUMBER HASHES'!B43))</f>
        <v>4543.8740756391298</v>
      </c>
      <c r="C43" s="10">
        <f>VALUE(IMDIV(11905462, 'NUMBER HASHES'!C43))</f>
        <v>1101.64356435644</v>
      </c>
      <c r="D43" s="10">
        <f>VALUE(IMDIV(23384064, 'NUMBER HASHES'!D43))</f>
        <v>564.23279606215601</v>
      </c>
      <c r="E43" s="10">
        <f>VALUE(IMDIV(28182396, 'NUMBER HASHES'!E43))</f>
        <v>1144.78820375335</v>
      </c>
      <c r="F43" s="10">
        <f>VALUE(IMDIV(21772288, 'NUMBER HASHES'!F43))</f>
        <v>1055.26793330748</v>
      </c>
      <c r="G43" s="10">
        <f>VALUE(IMDIV(6460416, 'NUMBER HASHES'!G43))</f>
        <v>1036.9849117174999</v>
      </c>
      <c r="H43" s="10">
        <f>VALUE(IMDIV(21076929, 'NUMBER HASHES'!H43))</f>
        <v>1032.1708619000999</v>
      </c>
      <c r="I43" s="10">
        <f>VALUE(IMDIV(21425152, 'NUMBER HASHES'!I43))</f>
        <v>1029.06589817483</v>
      </c>
    </row>
    <row r="44" spans="1:9">
      <c r="A44" s="3">
        <v>256</v>
      </c>
      <c r="B44" s="10">
        <f>VALUE(IMDIV(21506156, 'NUMBER HASHES'!B44))</f>
        <v>3392.1381703470001</v>
      </c>
      <c r="C44" s="10">
        <f>VALUE(IMDIV(11905462, 'NUMBER HASHES'!C44))</f>
        <v>1153.1830685780701</v>
      </c>
      <c r="D44" s="10">
        <f>VALUE(IMDIV(23384064, 'NUMBER HASHES'!D44))</f>
        <v>1733.43691623425</v>
      </c>
      <c r="E44" s="10">
        <f>VALUE(IMDIV(28182396, 'NUMBER HASHES'!E44))</f>
        <v>1107.2327819903401</v>
      </c>
      <c r="F44" s="10">
        <f>VALUE(IMDIV(21772288, 'NUMBER HASHES'!F44))</f>
        <v>1032.6940188777701</v>
      </c>
      <c r="G44" s="10">
        <f>VALUE(IMDIV(6460416, 'NUMBER HASHES'!G44))</f>
        <v>1007.07965705378</v>
      </c>
      <c r="H44" s="10">
        <f>VALUE(IMDIV(21076929, 'NUMBER HASHES'!H44))</f>
        <v>1031.61514365425</v>
      </c>
      <c r="I44" s="10">
        <f>VALUE(IMDIV(21425152, 'NUMBER HASHES'!I44))</f>
        <v>1026.25626287302</v>
      </c>
    </row>
    <row r="45" spans="1:9">
      <c r="A45" s="3">
        <v>512</v>
      </c>
      <c r="B45" s="10">
        <f>VALUE(IMDIV(21506156, 'NUMBER HASHES'!B45))</f>
        <v>2421.5917126449699</v>
      </c>
      <c r="C45" s="10">
        <f>VALUE(IMDIV(11905462, 'NUMBER HASHES'!C45))</f>
        <v>1007.65653829877</v>
      </c>
      <c r="D45" s="10">
        <f>VALUE(IMDIV(23384064, 'NUMBER HASHES'!D45))</f>
        <v>1434.69317136021</v>
      </c>
      <c r="E45" s="10">
        <f>VALUE(IMDIV(28182396, 'NUMBER HASHES'!E45))</f>
        <v>938.28725529364795</v>
      </c>
      <c r="F45" s="10">
        <f>VALUE(IMDIV(21772288, 'NUMBER HASHES'!F45))</f>
        <v>1047.8529213591301</v>
      </c>
      <c r="G45" s="10">
        <f>VALUE(IMDIV(6460416, 'NUMBER HASHES'!G45))</f>
        <v>1031.35632183908</v>
      </c>
      <c r="H45" s="10">
        <f>VALUE(IMDIV(21076929, 'NUMBER HASHES'!H45))</f>
        <v>1016.44140625</v>
      </c>
      <c r="I45" s="10">
        <f>VALUE(IMDIV(21425152, 'NUMBER HASHES'!I45))</f>
        <v>1027.5852278177499</v>
      </c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 t="s">
        <v>12</v>
      </c>
      <c r="F49" s="1"/>
      <c r="G49" s="1"/>
      <c r="H49" s="1"/>
      <c r="I49" s="1"/>
    </row>
    <row r="50" spans="1:9">
      <c r="A50" s="1" t="s">
        <v>0</v>
      </c>
      <c r="B50" s="1" t="s">
        <v>17</v>
      </c>
      <c r="C50" s="1" t="s">
        <v>18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1" t="s">
        <v>6</v>
      </c>
    </row>
    <row r="51" spans="1:9">
      <c r="A51" s="3">
        <v>48</v>
      </c>
      <c r="B51" s="10">
        <f>VALUE(IMDIV(21506156, 'NUMBER HASHES'!B51))</f>
        <v>16255.5978835979</v>
      </c>
      <c r="C51" s="10">
        <f>VALUE(IMDIV(11905462, 'NUMBER HASHES'!C51))</f>
        <v>2628.71759770369</v>
      </c>
      <c r="D51" s="11">
        <f>VALUE(IMDIV(23384064, 'NUMBER HASHES'!D51))</f>
        <v>4056.9160305343498</v>
      </c>
      <c r="E51" s="10">
        <f>VALUE(IMDIV(28182396, 'NUMBER HASHES'!E51))</f>
        <v>2083.72613678373</v>
      </c>
      <c r="F51" s="10">
        <f>VALUE(IMDIV(21772288, 'NUMBER HASHES'!F51))</f>
        <v>2219.39734964322</v>
      </c>
      <c r="G51" s="10">
        <f>VALUE(IMDIV(6460416, 'NUMBER HASHES'!G51))</f>
        <v>2313.9025787965602</v>
      </c>
      <c r="H51" s="10">
        <f>VALUE(IMDIV(21076929, 'NUMBER HASHES'!H51))</f>
        <v>1925.7130196436699</v>
      </c>
      <c r="I51" s="10">
        <f>VALUE(IMDIV(21425152, 'NUMBER HASHES'!I51))</f>
        <v>2067.8652639706602</v>
      </c>
    </row>
    <row r="52" spans="1:9">
      <c r="A52" s="3">
        <v>64</v>
      </c>
      <c r="B52" s="10">
        <f>VALUE(IMDIV(21506156, 'NUMBER HASHES'!B52))</f>
        <v>12143.5098814229</v>
      </c>
      <c r="C52" s="10">
        <f>VALUE(IMDIV(11905462, 'NUMBER HASHES'!C52))</f>
        <v>2418.3347552305499</v>
      </c>
      <c r="D52" s="10">
        <f>VALUE(IMDIV(23384064, 'NUMBER HASHES'!D52))</f>
        <v>3589.81639545594</v>
      </c>
      <c r="E52" s="10">
        <f>VALUE(IMDIV(28182396, 'NUMBER HASHES'!E52))</f>
        <v>2718.99623733719</v>
      </c>
      <c r="F52" s="10">
        <f>VALUE(IMDIV(21772288, 'NUMBER HASHES'!F52))</f>
        <v>2075.9237223493501</v>
      </c>
      <c r="G52" s="10">
        <f>VALUE(IMDIV(6460416, 'NUMBER HASHES'!G52))</f>
        <v>2215.5061728395099</v>
      </c>
      <c r="H52" s="10">
        <f>VALUE(IMDIV(21076929, 'NUMBER HASHES'!H52))</f>
        <v>2074.2967227635099</v>
      </c>
      <c r="I52" s="10">
        <f>VALUE(IMDIV(21425152, 'NUMBER HASHES'!I52))</f>
        <v>2041.4627918056201</v>
      </c>
    </row>
    <row r="53" spans="1:9">
      <c r="A53" s="3">
        <v>128</v>
      </c>
      <c r="B53" s="10">
        <f>VALUE(IMDIV(21506156, 'NUMBER HASHES'!B53))</f>
        <v>9198.5269461077805</v>
      </c>
      <c r="C53" s="10">
        <f>VALUE(IMDIV(11905462, 'NUMBER HASHES'!C53))</f>
        <v>2081.0106624716</v>
      </c>
      <c r="D53" s="10">
        <f>VALUE(IMDIV(23384064, 'NUMBER HASHES'!D53))</f>
        <v>673.60115223966602</v>
      </c>
      <c r="E53" s="10">
        <f>VALUE(IMDIV(28182396, 'NUMBER HASHES'!E53))</f>
        <v>2296.8537897310498</v>
      </c>
      <c r="F53" s="10">
        <f>VALUE(IMDIV(21772288, 'NUMBER HASHES'!F53))</f>
        <v>2090.8756362239501</v>
      </c>
      <c r="G53" s="10">
        <f>VALUE(IMDIV(6460416, 'NUMBER HASHES'!G53))</f>
        <v>2101.63175016265</v>
      </c>
      <c r="H53" s="10">
        <f>VALUE(IMDIV(21076929, 'NUMBER HASHES'!H53))</f>
        <v>2075.9311533536902</v>
      </c>
      <c r="I53" s="10">
        <f>VALUE(IMDIV(21425152, 'NUMBER HASHES'!I53))</f>
        <v>2055.9593129258201</v>
      </c>
    </row>
    <row r="54" spans="1:9">
      <c r="A54" s="3">
        <v>256</v>
      </c>
      <c r="B54" s="10">
        <f>VALUE(IMDIV(21506156, 'NUMBER HASHES'!B54))</f>
        <v>6522.9469214437404</v>
      </c>
      <c r="C54" s="10">
        <f>VALUE(IMDIV(11905462, 'NUMBER HASHES'!C54))</f>
        <v>2291.27444187837</v>
      </c>
      <c r="D54" s="10">
        <f>VALUE(IMDIV(23384064, 'NUMBER HASHES'!D54))</f>
        <v>3452.0318866253301</v>
      </c>
      <c r="E54" s="10">
        <f>VALUE(IMDIV(28182396, 'NUMBER HASHES'!E54))</f>
        <v>2223.4631952662698</v>
      </c>
      <c r="F54" s="10">
        <f>VALUE(IMDIV(21772288, 'NUMBER HASHES'!F54))</f>
        <v>2068.8225009502098</v>
      </c>
      <c r="G54" s="10">
        <f>VALUE(IMDIV(6460416, 'NUMBER HASHES'!G54))</f>
        <v>2013.8453865336701</v>
      </c>
      <c r="H54" s="10">
        <f>VALUE(IMDIV(21076929, 'NUMBER HASHES'!H54))</f>
        <v>2080.4391471720501</v>
      </c>
      <c r="I54" s="10">
        <f>VALUE(IMDIV(21425152, 'NUMBER HASHES'!I54))</f>
        <v>2059.7146702557202</v>
      </c>
    </row>
    <row r="55" spans="1:9">
      <c r="A55" s="3">
        <v>512</v>
      </c>
      <c r="B55" s="10">
        <f>VALUE(IMDIV(21506156, 'NUMBER HASHES'!B55))</f>
        <v>5175.9701564380302</v>
      </c>
      <c r="C55" s="10">
        <f>VALUE(IMDIV(11905462, 'NUMBER HASHES'!C55))</f>
        <v>2031.30216686572</v>
      </c>
      <c r="D55" s="10">
        <f>VALUE(IMDIV(23384064, 'NUMBER HASHES'!D55))</f>
        <v>2801.1576425491098</v>
      </c>
      <c r="E55" s="10">
        <f>VALUE(IMDIV(28182396, 'NUMBER HASHES'!E55))</f>
        <v>1995.3551401869199</v>
      </c>
      <c r="F55" s="11">
        <f>VALUE(IMDIV(21772288, 'NUMBER HASHES'!F55))</f>
        <v>2094.0932961431199</v>
      </c>
      <c r="G55" s="11">
        <f>VALUE(IMDIV(6460416, 'NUMBER HASHES'!G55))</f>
        <v>2063.3714468221001</v>
      </c>
      <c r="H55" s="10">
        <f>VALUE(IMDIV(21076929, 'NUMBER HASHES'!H55))</f>
        <v>2033.4712011577401</v>
      </c>
      <c r="I55" s="11">
        <f>VALUE(IMDIV(21425152, 'NUMBER HASHES'!I55))</f>
        <v>2071.2637277648901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B41" sqref="B41"/>
    </sheetView>
  </sheetViews>
  <sheetFormatPr defaultRowHeight="15"/>
  <cols>
    <col min="1" max="1" width="19.7109375" customWidth="1"/>
    <col min="2" max="2" width="14.28515625" customWidth="1"/>
    <col min="3" max="3" width="14.5703125" customWidth="1"/>
    <col min="4" max="4" width="13.7109375" customWidth="1"/>
    <col min="5" max="5" width="13" customWidth="1"/>
    <col min="6" max="6" width="13.28515625" customWidth="1"/>
    <col min="7" max="7" width="12.85546875" customWidth="1"/>
    <col min="8" max="8" width="13" customWidth="1"/>
    <col min="9" max="9" width="14.42578125" customWidth="1"/>
  </cols>
  <sheetData>
    <row r="1" spans="1:9">
      <c r="A1" s="1"/>
      <c r="B1" s="1"/>
      <c r="C1" s="1"/>
      <c r="D1" s="1"/>
      <c r="E1" s="1" t="s">
        <v>7</v>
      </c>
      <c r="F1" s="1"/>
      <c r="G1" s="1"/>
      <c r="H1" s="1"/>
      <c r="I1" s="1"/>
    </row>
    <row r="2" spans="1:9">
      <c r="A2" s="5" t="s">
        <v>0</v>
      </c>
      <c r="B2" s="5" t="s">
        <v>17</v>
      </c>
      <c r="C2" s="5" t="s">
        <v>18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>
      <c r="A3" s="6">
        <v>48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>
      <c r="A4" s="6">
        <v>64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>
      <c r="A5" s="6">
        <v>128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>
      <c r="A6" s="6">
        <v>256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>
      <c r="A7" s="6">
        <v>512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</row>
    <row r="8" spans="1:9">
      <c r="A8" s="5"/>
      <c r="B8" s="5"/>
      <c r="C8" s="5"/>
      <c r="D8" s="5"/>
      <c r="E8" s="5"/>
      <c r="F8" s="5"/>
      <c r="G8" s="5"/>
      <c r="H8" s="5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spans="1:9">
      <c r="A10" s="5"/>
      <c r="B10" s="5"/>
      <c r="C10" s="5"/>
      <c r="D10" s="5"/>
      <c r="E10" s="5" t="s">
        <v>8</v>
      </c>
      <c r="F10" s="5"/>
      <c r="G10" s="5"/>
      <c r="H10" s="5"/>
      <c r="I10" s="5"/>
    </row>
    <row r="11" spans="1:9">
      <c r="A11" s="5" t="s">
        <v>0</v>
      </c>
      <c r="B11" s="5" t="s">
        <v>17</v>
      </c>
      <c r="C11" s="5" t="s">
        <v>18</v>
      </c>
      <c r="D11" s="5" t="s">
        <v>1</v>
      </c>
      <c r="E11" s="5" t="s">
        <v>2</v>
      </c>
      <c r="F11" s="5" t="s">
        <v>3</v>
      </c>
      <c r="G11" s="5" t="s">
        <v>4</v>
      </c>
      <c r="H11" s="5" t="s">
        <v>5</v>
      </c>
      <c r="I11" s="5" t="s">
        <v>6</v>
      </c>
    </row>
    <row r="12" spans="1:9">
      <c r="A12" s="6">
        <v>48</v>
      </c>
      <c r="B12" s="19">
        <f>VALUE(IMDIV('BYTES SAVED'!B12, 'NUMBER COLLISIONS'!B12))</f>
        <v>1277.8327402135201</v>
      </c>
      <c r="C12" s="19">
        <f>VALUE(IMDIV('BYTES SAVED'!C12, 'NUMBER COLLISIONS'!C12))</f>
        <v>140.55789717461801</v>
      </c>
      <c r="D12" s="19">
        <f>VALUE(IMDIV('BYTES SAVED'!D12, 'NUMBER COLLISIONS'!D12))</f>
        <v>142.35258003432199</v>
      </c>
      <c r="E12" s="12">
        <f>VALUE(IMDIV('BYTES SAVED'!E12, 'NUMBER COLLISIONS'!E12))</f>
        <v>59.365045766590399</v>
      </c>
      <c r="F12" s="19">
        <f>VALUE(IMDIV('BYTES SAVED'!F12, 'NUMBER COLLISIONS'!F12))</f>
        <v>124.61433543991301</v>
      </c>
      <c r="G12" s="19">
        <f>VALUE(IMDIV('BYTES SAVED'!G12, 'NUMBER COLLISIONS'!G12))</f>
        <v>67.766658470617202</v>
      </c>
      <c r="H12" s="12">
        <f>VALUE(IMDIV('BYTES SAVED'!H12, 'NUMBER COLLISIONS'!H12))</f>
        <v>39.6898410896708</v>
      </c>
      <c r="I12" s="19">
        <f>VALUE(IMDIV('BYTES SAVED'!I12, 'NUMBER COLLISIONS'!I12))</f>
        <v>43.873699851411601</v>
      </c>
    </row>
    <row r="13" spans="1:9">
      <c r="A13" s="6">
        <v>64</v>
      </c>
      <c r="B13" s="19">
        <f>VALUE(IMDIV('BYTES SAVED'!B13, 'NUMBER COLLISIONS'!B13))</f>
        <v>1375.96172074371</v>
      </c>
      <c r="C13" s="19">
        <f>VALUE(IMDIV('BYTES SAVED'!C13, 'NUMBER COLLISIONS'!C13))</f>
        <v>126.221231953169</v>
      </c>
      <c r="D13" s="19">
        <f>VALUE(IMDIV('BYTES SAVED'!D13, 'NUMBER COLLISIONS'!D13))</f>
        <v>136.18662733311899</v>
      </c>
      <c r="E13" s="12">
        <f>VALUE(IMDIV('BYTES SAVED'!E13, 'NUMBER COLLISIONS'!E13))</f>
        <v>70.881256588656996</v>
      </c>
      <c r="F13" s="19">
        <f>VALUE(IMDIV('BYTES SAVED'!F13, 'NUMBER COLLISIONS'!F13))</f>
        <v>115.003554739829</v>
      </c>
      <c r="G13" s="19">
        <f>VALUE(IMDIV('BYTES SAVED'!G13, 'NUMBER COLLISIONS'!G13))</f>
        <v>70.360478692352601</v>
      </c>
      <c r="H13" s="12">
        <f>VALUE(IMDIV('BYTES SAVED'!H13, 'NUMBER COLLISIONS'!H13))</f>
        <v>45.423071271124201</v>
      </c>
      <c r="I13" s="19">
        <f>VALUE(IMDIV('BYTES SAVED'!I13, 'NUMBER COLLISIONS'!I13))</f>
        <v>49.816138097149697</v>
      </c>
    </row>
    <row r="14" spans="1:9">
      <c r="A14" s="6">
        <v>128</v>
      </c>
      <c r="B14" s="19">
        <f>VALUE(IMDIV('BYTES SAVED'!B14, 'NUMBER COLLISIONS'!B14))</f>
        <v>20.566234654404202</v>
      </c>
      <c r="C14" s="19">
        <f>VALUE(IMDIV('BYTES SAVED'!C14, 'NUMBER COLLISIONS'!C14))</f>
        <v>110.110590491848</v>
      </c>
      <c r="D14" s="19">
        <f>VALUE(IMDIV('BYTES SAVED'!D14, 'NUMBER COLLISIONS'!D14))</f>
        <v>100.391970940269</v>
      </c>
      <c r="E14" s="12">
        <f>VALUE(IMDIV('BYTES SAVED'!E14, 'NUMBER COLLISIONS'!E14))</f>
        <v>83.194183787924402</v>
      </c>
      <c r="F14" s="19">
        <f>VALUE(IMDIV('BYTES SAVED'!F14, 'NUMBER COLLISIONS'!F14))</f>
        <v>120.433752582469</v>
      </c>
      <c r="G14" s="19">
        <f>VALUE(IMDIV('BYTES SAVED'!G14, 'NUMBER COLLISIONS'!G14))</f>
        <v>66.214117647058799</v>
      </c>
      <c r="H14" s="12">
        <f>VALUE(IMDIV('BYTES SAVED'!H14, 'NUMBER COLLISIONS'!H14))</f>
        <v>33.021805273833699</v>
      </c>
      <c r="I14" s="19">
        <f>VALUE(IMDIV('BYTES SAVED'!I14, 'NUMBER COLLISIONS'!I14))</f>
        <v>44.721499013806699</v>
      </c>
    </row>
    <row r="15" spans="1:9">
      <c r="A15" s="6">
        <v>256</v>
      </c>
      <c r="B15" s="19">
        <f>VALUE(IMDIV('BYTES SAVED'!B15, 'NUMBER COLLISIONS'!B15))</f>
        <v>368.26754205991</v>
      </c>
      <c r="C15" s="19">
        <f>VALUE(IMDIV('BYTES SAVED'!C15, 'NUMBER COLLISIONS'!C15))</f>
        <v>103.285024437356</v>
      </c>
      <c r="D15" s="19">
        <f>VALUE(IMDIV('BYTES SAVED'!D15, 'NUMBER COLLISIONS'!D15))</f>
        <v>133.67375393590899</v>
      </c>
      <c r="E15" s="12">
        <f>VALUE(IMDIV('BYTES SAVED'!E15, 'NUMBER COLLISIONS'!E15))</f>
        <v>71.737176704879104</v>
      </c>
      <c r="F15" s="19">
        <f>VALUE(IMDIV('BYTES SAVED'!F15, 'NUMBER COLLISIONS'!F15))</f>
        <v>124.14679865206401</v>
      </c>
      <c r="G15" s="19">
        <f>VALUE(IMDIV('BYTES SAVED'!G15, 'NUMBER COLLISIONS'!G15))</f>
        <v>64.867145421903004</v>
      </c>
      <c r="H15" s="12">
        <f>VALUE(IMDIV('BYTES SAVED'!H15, 'NUMBER COLLISIONS'!H15))</f>
        <v>21.3789722785666</v>
      </c>
      <c r="I15" s="19">
        <f>VALUE(IMDIV('BYTES SAVED'!I15, 'NUMBER COLLISIONS'!I15))</f>
        <v>40.994231561598703</v>
      </c>
    </row>
    <row r="16" spans="1:9">
      <c r="A16" s="6">
        <v>512</v>
      </c>
      <c r="B16" s="19">
        <f>VALUE(IMDIV('BYTES SAVED'!B16, 'NUMBER COLLISIONS'!B16))</f>
        <v>291.89953861364398</v>
      </c>
      <c r="C16" s="19">
        <f>VALUE(IMDIV('BYTES SAVED'!C16, 'NUMBER COLLISIONS'!C16))</f>
        <v>86.898856152513005</v>
      </c>
      <c r="D16" s="19">
        <f>VALUE(IMDIV('BYTES SAVED'!D16, 'NUMBER COLLISIONS'!D16))</f>
        <v>115.744295411794</v>
      </c>
      <c r="E16" s="12">
        <f>VALUE(IMDIV('BYTES SAVED'!E16, 'NUMBER COLLISIONS'!E16))</f>
        <v>53.8450388360136</v>
      </c>
      <c r="F16" s="19">
        <f>VALUE(IMDIV('BYTES SAVED'!F16, 'NUMBER COLLISIONS'!F16))</f>
        <v>121.533511970232</v>
      </c>
      <c r="G16" s="19">
        <f>VALUE(IMDIV('BYTES SAVED'!G16, 'NUMBER COLLISIONS'!G16))</f>
        <v>58.553491827637401</v>
      </c>
      <c r="H16" s="12">
        <f>VALUE(IMDIV('BYTES SAVED'!H16, 'NUMBER COLLISIONS'!H16))</f>
        <v>14.2104488594555</v>
      </c>
      <c r="I16" s="19">
        <f>VALUE(IMDIV('BYTES SAVED'!I16, 'NUMBER COLLISIONS'!I16))</f>
        <v>36.4245180065478</v>
      </c>
    </row>
    <row r="17" spans="1:9">
      <c r="A17" s="5"/>
      <c r="B17" s="5"/>
      <c r="C17" s="5"/>
      <c r="D17" s="5"/>
      <c r="E17" s="5"/>
      <c r="F17" s="5"/>
      <c r="G17" s="5"/>
      <c r="H17" s="5"/>
      <c r="I17" s="5"/>
    </row>
    <row r="18" spans="1:9">
      <c r="A18" s="5"/>
      <c r="B18" s="5"/>
      <c r="C18" s="5"/>
      <c r="D18" s="5"/>
      <c r="E18" s="5"/>
      <c r="F18" s="5"/>
      <c r="G18" s="5"/>
      <c r="H18" s="5"/>
      <c r="I18" s="5"/>
    </row>
    <row r="19" spans="1:9">
      <c r="A19" s="5"/>
      <c r="B19" s="5"/>
      <c r="C19" s="5"/>
      <c r="D19" s="5"/>
      <c r="E19" s="5" t="s">
        <v>9</v>
      </c>
      <c r="F19" s="5"/>
      <c r="G19" s="5"/>
      <c r="H19" s="5"/>
      <c r="I19" s="5"/>
    </row>
    <row r="20" spans="1:9">
      <c r="A20" s="5" t="s">
        <v>0</v>
      </c>
      <c r="B20" s="5" t="s">
        <v>17</v>
      </c>
      <c r="C20" s="5" t="s">
        <v>18</v>
      </c>
      <c r="D20" s="5" t="s">
        <v>1</v>
      </c>
      <c r="E20" s="5" t="s">
        <v>2</v>
      </c>
      <c r="F20" s="5" t="s">
        <v>3</v>
      </c>
      <c r="G20" s="5" t="s">
        <v>4</v>
      </c>
      <c r="H20" s="5" t="s">
        <v>5</v>
      </c>
      <c r="I20" s="5" t="s">
        <v>6</v>
      </c>
    </row>
    <row r="21" spans="1:9">
      <c r="A21" s="6">
        <v>48</v>
      </c>
      <c r="B21" s="19">
        <f>VALUE(IMDIV('BYTES SAVED'!B21, 'NUMBER COLLISIONS'!B21))</f>
        <v>6595.8733031674201</v>
      </c>
      <c r="C21" s="19">
        <f>VALUE(IMDIV('BYTES SAVED'!C21, 'NUMBER COLLISIONS'!C21))</f>
        <v>165.30990970132001</v>
      </c>
      <c r="D21" s="19">
        <f>VALUE(IMDIV('BYTES SAVED'!D21, 'NUMBER COLLISIONS'!D21))</f>
        <v>167.80179068926699</v>
      </c>
      <c r="E21" s="12">
        <f>VALUE(IMDIV('BYTES SAVED'!E21, 'NUMBER COLLISIONS'!E21))</f>
        <v>78.756323930846193</v>
      </c>
      <c r="F21" s="19">
        <f>VALUE(IMDIV('BYTES SAVED'!F21, 'NUMBER COLLISIONS'!F21))</f>
        <v>249.86143618345699</v>
      </c>
      <c r="G21" s="19">
        <f>VALUE(IMDIV('BYTES SAVED'!G21, 'NUMBER COLLISIONS'!G21))</f>
        <v>141.28911564625801</v>
      </c>
      <c r="H21" s="12">
        <f>VALUE(IMDIV('BYTES SAVED'!H21, 'NUMBER COLLISIONS'!H21))</f>
        <v>55.291748526522603</v>
      </c>
      <c r="I21" s="19">
        <f>VALUE(IMDIV('BYTES SAVED'!I21, 'NUMBER COLLISIONS'!I21))</f>
        <v>181.110038610039</v>
      </c>
    </row>
    <row r="22" spans="1:9">
      <c r="A22" s="6">
        <v>64</v>
      </c>
      <c r="B22" s="19">
        <f>VALUE(IMDIV('BYTES SAVED'!B22, 'NUMBER COLLISIONS'!B22))</f>
        <v>4911.5763842561701</v>
      </c>
      <c r="C22" s="19">
        <f>VALUE(IMDIV('BYTES SAVED'!C22, 'NUMBER COLLISIONS'!C22))</f>
        <v>160.04866295001401</v>
      </c>
      <c r="D22" s="19">
        <f>VALUE(IMDIV('BYTES SAVED'!D22, 'NUMBER COLLISIONS'!D22))</f>
        <v>216.65909265175699</v>
      </c>
      <c r="E22" s="12">
        <f>VALUE(IMDIV('BYTES SAVED'!E22, 'NUMBER COLLISIONS'!E22))</f>
        <v>199.562070359887</v>
      </c>
      <c r="F22" s="19">
        <f>VALUE(IMDIV('BYTES SAVED'!F22, 'NUMBER COLLISIONS'!F22))</f>
        <v>241.487795042107</v>
      </c>
      <c r="G22" s="19">
        <f>VALUE(IMDIV('BYTES SAVED'!G22, 'NUMBER COLLISIONS'!G22))</f>
        <v>141.48606811145501</v>
      </c>
      <c r="H22" s="12">
        <f>VALUE(IMDIV('BYTES SAVED'!H22, 'NUMBER COLLISIONS'!H22))</f>
        <v>59.397075365579298</v>
      </c>
      <c r="I22" s="19">
        <f>VALUE(IMDIV('BYTES SAVED'!I22, 'NUMBER COLLISIONS'!I22))</f>
        <v>174.55118110236199</v>
      </c>
    </row>
    <row r="23" spans="1:9">
      <c r="A23" s="6">
        <v>128</v>
      </c>
      <c r="B23" s="19">
        <f>VALUE(IMDIV('BYTES SAVED'!B23, 'NUMBER COLLISIONS'!B23))</f>
        <v>18.962590050114802</v>
      </c>
      <c r="C23" s="19">
        <f>VALUE(IMDIV('BYTES SAVED'!C23, 'NUMBER COLLISIONS'!C23))</f>
        <v>141.33896612643099</v>
      </c>
      <c r="D23" s="19">
        <f>VALUE(IMDIV('BYTES SAVED'!D23, 'NUMBER COLLISIONS'!D23))</f>
        <v>128.64808755628999</v>
      </c>
      <c r="E23" s="12">
        <f>VALUE(IMDIV('BYTES SAVED'!E23, 'NUMBER COLLISIONS'!E23))</f>
        <v>112.578759482374</v>
      </c>
      <c r="F23" s="19">
        <f>VALUE(IMDIV('BYTES SAVED'!F23, 'NUMBER COLLISIONS'!F23))</f>
        <v>250.67047619047599</v>
      </c>
      <c r="G23" s="19">
        <f>VALUE(IMDIV('BYTES SAVED'!G23, 'NUMBER COLLISIONS'!G23))</f>
        <v>126.59059633027501</v>
      </c>
      <c r="H23" s="12">
        <f>VALUE(IMDIV('BYTES SAVED'!H23, 'NUMBER COLLISIONS'!H23))</f>
        <v>65.957868649318499</v>
      </c>
      <c r="I23" s="19">
        <f>VALUE(IMDIV('BYTES SAVED'!I23, 'NUMBER COLLISIONS'!I23))</f>
        <v>185.977272727273</v>
      </c>
    </row>
    <row r="24" spans="1:9">
      <c r="A24" s="6">
        <v>256</v>
      </c>
      <c r="B24" s="19">
        <f>VALUE(IMDIV('BYTES SAVED'!B24, 'NUMBER COLLISIONS'!B24))</f>
        <v>936.91345559447802</v>
      </c>
      <c r="C24" s="19">
        <f>VALUE(IMDIV('BYTES SAVED'!C24, 'NUMBER COLLISIONS'!C24))</f>
        <v>195.22065348931</v>
      </c>
      <c r="D24" s="19">
        <f>VALUE(IMDIV('BYTES SAVED'!D24, 'NUMBER COLLISIONS'!D24))</f>
        <v>196.40159456280199</v>
      </c>
      <c r="E24" s="12">
        <f>VALUE(IMDIV('BYTES SAVED'!E24, 'NUMBER COLLISIONS'!E24))</f>
        <v>131.47375369334301</v>
      </c>
      <c r="F24" s="19">
        <f>VALUE(IMDIV('BYTES SAVED'!F24, 'NUMBER COLLISIONS'!F24))</f>
        <v>250.15828372515401</v>
      </c>
      <c r="G24" s="19">
        <f>VALUE(IMDIV('BYTES SAVED'!G24, 'NUMBER COLLISIONS'!G24))</f>
        <v>155.83615819209001</v>
      </c>
      <c r="H24" s="12">
        <f>VALUE(IMDIV('BYTES SAVED'!H24, 'NUMBER COLLISIONS'!H24))</f>
        <v>65.5</v>
      </c>
      <c r="I24" s="19">
        <f>VALUE(IMDIV('BYTES SAVED'!I24, 'NUMBER COLLISIONS'!I24))</f>
        <v>137.011128775835</v>
      </c>
    </row>
    <row r="25" spans="1:9">
      <c r="A25" s="6">
        <v>512</v>
      </c>
      <c r="B25" s="19">
        <f>VALUE(IMDIV('BYTES SAVED'!B25, 'NUMBER COLLISIONS'!B25))</f>
        <v>717.82434853420204</v>
      </c>
      <c r="C25" s="19">
        <f>VALUE(IMDIV('BYTES SAVED'!C25, 'NUMBER COLLISIONS'!C25))</f>
        <v>157.78214555052801</v>
      </c>
      <c r="D25" s="19">
        <f>VALUE(IMDIV('BYTES SAVED'!D25, 'NUMBER COLLISIONS'!D25))</f>
        <v>249.05552414795699</v>
      </c>
      <c r="E25" s="12">
        <f>VALUE(IMDIV('BYTES SAVED'!E25, 'NUMBER COLLISIONS'!E25))</f>
        <v>118.844796380091</v>
      </c>
      <c r="F25" s="19">
        <f>VALUE(IMDIV('BYTES SAVED'!F25, 'NUMBER COLLISIONS'!F25))</f>
        <v>252.89052216446001</v>
      </c>
      <c r="G25" s="19">
        <f>VALUE(IMDIV('BYTES SAVED'!G25, 'NUMBER COLLISIONS'!G25))</f>
        <v>176.039106145251</v>
      </c>
      <c r="H25" s="12">
        <f>VALUE(IMDIV('BYTES SAVED'!H25, 'NUMBER COLLISIONS'!H25))</f>
        <v>48.185321100917399</v>
      </c>
      <c r="I25" s="19">
        <f>VALUE(IMDIV('BYTES SAVED'!I25, 'NUMBER COLLISIONS'!I25))</f>
        <v>122.805907172996</v>
      </c>
    </row>
    <row r="26" spans="1:9">
      <c r="A26" s="5"/>
      <c r="B26" s="5"/>
      <c r="C26" s="5"/>
      <c r="D26" s="5"/>
      <c r="E26" s="5"/>
      <c r="F26" s="5"/>
      <c r="G26" s="5"/>
      <c r="H26" s="5"/>
      <c r="I26" s="5"/>
    </row>
    <row r="27" spans="1:9">
      <c r="A27" s="5"/>
      <c r="B27" s="5"/>
      <c r="C27" s="5"/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/>
      <c r="B29" s="5"/>
      <c r="C29" s="5"/>
      <c r="D29" s="5"/>
      <c r="E29" s="5" t="s">
        <v>10</v>
      </c>
      <c r="F29" s="5"/>
      <c r="G29" s="5"/>
      <c r="H29" s="5"/>
      <c r="I29" s="5"/>
    </row>
    <row r="30" spans="1:9">
      <c r="A30" s="5" t="s">
        <v>0</v>
      </c>
      <c r="B30" s="5" t="s">
        <v>17</v>
      </c>
      <c r="C30" s="5" t="s">
        <v>18</v>
      </c>
      <c r="D30" s="5" t="s">
        <v>1</v>
      </c>
      <c r="E30" s="5" t="s">
        <v>2</v>
      </c>
      <c r="F30" s="5" t="s">
        <v>3</v>
      </c>
      <c r="G30" s="5" t="s">
        <v>4</v>
      </c>
      <c r="H30" s="5" t="s">
        <v>5</v>
      </c>
      <c r="I30" s="5" t="s">
        <v>6</v>
      </c>
    </row>
    <row r="31" spans="1:9">
      <c r="A31" s="6">
        <v>48</v>
      </c>
      <c r="B31" s="19">
        <f>VALUE(IMDIV('BYTES SAVED'!B31, 'NUMBER COLLISIONS'!B31))</f>
        <v>33703.850393700799</v>
      </c>
      <c r="C31" s="19">
        <f>VALUE(IMDIV('BYTES SAVED'!C31, 'NUMBER COLLISIONS'!C31))</f>
        <v>205.59348137535801</v>
      </c>
      <c r="D31" s="19">
        <f>VALUE(IMDIV('BYTES SAVED'!D31, 'NUMBER COLLISIONS'!D31))</f>
        <v>464.89997461284599</v>
      </c>
      <c r="E31" s="12">
        <f>VALUE(IMDIV('BYTES SAVED'!E31, 'NUMBER COLLISIONS'!E31))</f>
        <v>124.150995195607</v>
      </c>
      <c r="F31" s="19">
        <f>VALUE(IMDIV('BYTES SAVED'!F31, 'NUMBER COLLISIONS'!F31))</f>
        <v>510.12713452728002</v>
      </c>
      <c r="G31" s="19">
        <f>VALUE(IMDIV('BYTES SAVED'!G31, 'NUMBER COLLISIONS'!G31))</f>
        <v>291.5</v>
      </c>
      <c r="H31" s="12">
        <f>VALUE(IMDIV('BYTES SAVED'!H31, 'NUMBER COLLISIONS'!H31))</f>
        <v>81.251724137931006</v>
      </c>
      <c r="I31" s="19">
        <f>VALUE(IMDIV('BYTES SAVED'!I31, 'NUMBER COLLISIONS'!I31))</f>
        <v>648.79699248120301</v>
      </c>
    </row>
    <row r="32" spans="1:9">
      <c r="A32" s="6">
        <v>64</v>
      </c>
      <c r="B32" s="19">
        <f>VALUE(IMDIV('BYTES SAVED'!B32, 'NUMBER COLLISIONS'!B32))</f>
        <v>20469.6431924883</v>
      </c>
      <c r="C32" s="19">
        <f>VALUE(IMDIV('BYTES SAVED'!C32, 'NUMBER COLLISIONS'!C32))</f>
        <v>210.81823461091801</v>
      </c>
      <c r="D32" s="19">
        <f>VALUE(IMDIV('BYTES SAVED'!D32, 'NUMBER COLLISIONS'!D32))</f>
        <v>399.69333829549703</v>
      </c>
      <c r="E32" s="12">
        <f>VALUE(IMDIV('BYTES SAVED'!E32, 'NUMBER COLLISIONS'!E32))</f>
        <v>309.31899265477398</v>
      </c>
      <c r="F32" s="19">
        <f>VALUE(IMDIV('BYTES SAVED'!F32, 'NUMBER COLLISIONS'!F32))</f>
        <v>485.09503260922901</v>
      </c>
      <c r="G32" s="19">
        <f>VALUE(IMDIV('BYTES SAVED'!G32, 'NUMBER COLLISIONS'!G32))</f>
        <v>306.83333333333297</v>
      </c>
      <c r="H32" s="12">
        <f>VALUE(IMDIV('BYTES SAVED'!H32, 'NUMBER COLLISIONS'!H32))</f>
        <v>67.049418604651194</v>
      </c>
      <c r="I32" s="19">
        <f>VALUE(IMDIV('BYTES SAVED'!I32, 'NUMBER COLLISIONS'!I32))</f>
        <v>39.802721088435398</v>
      </c>
    </row>
    <row r="33" spans="1:9">
      <c r="A33" s="6">
        <v>128</v>
      </c>
      <c r="B33" s="19">
        <f>VALUE(IMDIV('BYTES SAVED'!B33, 'NUMBER COLLISIONS'!B33))</f>
        <v>2568.4776699029098</v>
      </c>
      <c r="C33" s="19">
        <f>VALUE(IMDIV('BYTES SAVED'!C33, 'NUMBER COLLISIONS'!C33))</f>
        <v>196.34808585970299</v>
      </c>
      <c r="D33" s="19">
        <f>VALUE(IMDIV('BYTES SAVED'!D33, 'NUMBER COLLISIONS'!D33))</f>
        <v>198.218701902134</v>
      </c>
      <c r="E33" s="12">
        <f>VALUE(IMDIV('BYTES SAVED'!E33, 'NUMBER COLLISIONS'!E33))</f>
        <v>153.50943396226401</v>
      </c>
      <c r="F33" s="19">
        <f>VALUE(IMDIV('BYTES SAVED'!F33, 'NUMBER COLLISIONS'!F33))</f>
        <v>506.28183467219498</v>
      </c>
      <c r="G33" s="19">
        <f>VALUE(IMDIV('BYTES SAVED'!G33, 'NUMBER COLLISIONS'!G33))</f>
        <v>296.753086419753</v>
      </c>
      <c r="H33" s="12">
        <f>VALUE(IMDIV('BYTES SAVED'!H33, 'NUMBER COLLISIONS'!H33))</f>
        <v>121.60317460317501</v>
      </c>
      <c r="I33" s="19">
        <f>VALUE(IMDIV('BYTES SAVED'!I33, 'NUMBER COLLISIONS'!I33))</f>
        <v>620.93233082706797</v>
      </c>
    </row>
    <row r="34" spans="1:9">
      <c r="A34" s="6">
        <v>256</v>
      </c>
      <c r="B34" s="19">
        <f>VALUE(IMDIV('BYTES SAVED'!B34, 'NUMBER COLLISIONS'!B34))</f>
        <v>3010.1188765512702</v>
      </c>
      <c r="C34" s="19">
        <f>VALUE(IMDIV('BYTES SAVED'!C34, 'NUMBER COLLISIONS'!C34))</f>
        <v>163.659002841643</v>
      </c>
      <c r="D34" s="19">
        <f>VALUE(IMDIV('BYTES SAVED'!D34, 'NUMBER COLLISIONS'!D34))</f>
        <v>531.71417694533295</v>
      </c>
      <c r="E34" s="12">
        <f>VALUE(IMDIV('BYTES SAVED'!E34, 'NUMBER COLLISIONS'!E34))</f>
        <v>159.01702127659601</v>
      </c>
      <c r="F34" s="19">
        <f>VALUE(IMDIV('BYTES SAVED'!F34, 'NUMBER COLLISIONS'!F34))</f>
        <v>495.17756493832098</v>
      </c>
      <c r="G34" s="19">
        <f>VALUE(IMDIV('BYTES SAVED'!G34, 'NUMBER COLLISIONS'!G34))</f>
        <v>311.99043062201002</v>
      </c>
      <c r="H34" s="12">
        <f>VALUE(IMDIV('BYTES SAVED'!H34, 'NUMBER COLLISIONS'!H34))</f>
        <v>171.94852941176501</v>
      </c>
      <c r="I34" s="19">
        <f>VALUE(IMDIV('BYTES SAVED'!I34, 'NUMBER COLLISIONS'!I34))</f>
        <v>296.74642857142902</v>
      </c>
    </row>
    <row r="35" spans="1:9">
      <c r="A35" s="6">
        <v>512</v>
      </c>
      <c r="B35" s="19">
        <f>VALUE(IMDIV('BYTES SAVED'!B35, 'NUMBER COLLISIONS'!B35))</f>
        <v>1594.1967694566799</v>
      </c>
      <c r="C35" s="19">
        <f>VALUE(IMDIV('BYTES SAVED'!C35, 'NUMBER COLLISIONS'!C35))</f>
        <v>291.52412645590698</v>
      </c>
      <c r="D35" s="19">
        <f>VALUE(IMDIV('BYTES SAVED'!D35, 'NUMBER COLLISIONS'!D35))</f>
        <v>408.40197393637402</v>
      </c>
      <c r="E35" s="12">
        <f>VALUE(IMDIV('BYTES SAVED'!E35, 'NUMBER COLLISIONS'!E35))</f>
        <v>198.222497420021</v>
      </c>
      <c r="F35" s="19">
        <f>VALUE(IMDIV('BYTES SAVED'!F35, 'NUMBER COLLISIONS'!F35))</f>
        <v>510.26548350161301</v>
      </c>
      <c r="G35" s="19">
        <f>VALUE(IMDIV('BYTES SAVED'!G35, 'NUMBER COLLISIONS'!G35))</f>
        <v>362.40310077519399</v>
      </c>
      <c r="H35" s="12">
        <f>VALUE(IMDIV('BYTES SAVED'!H35, 'NUMBER COLLISIONS'!H35))</f>
        <v>136.69999999999999</v>
      </c>
      <c r="I35" s="19">
        <f>VALUE(IMDIV('BYTES SAVED'!I35, 'NUMBER COLLISIONS'!I35))</f>
        <v>496.35542168674698</v>
      </c>
    </row>
    <row r="36" spans="1:9">
      <c r="A36" s="5"/>
      <c r="B36" s="5"/>
      <c r="C36" s="5"/>
      <c r="D36" s="5"/>
      <c r="E36" s="5"/>
      <c r="F36" s="6"/>
      <c r="G36" s="5"/>
      <c r="H36" s="5"/>
      <c r="I36" s="5"/>
    </row>
    <row r="37" spans="1:9">
      <c r="A37" s="5"/>
      <c r="B37" s="5"/>
      <c r="C37" s="5"/>
      <c r="D37" s="5"/>
      <c r="E37" s="5"/>
      <c r="F37" s="5"/>
      <c r="G37" s="5"/>
      <c r="H37" s="5"/>
      <c r="I37" s="5"/>
    </row>
    <row r="38" spans="1:9">
      <c r="A38" s="5"/>
      <c r="B38" s="5"/>
      <c r="C38" s="5"/>
      <c r="D38" s="5"/>
      <c r="E38" s="5"/>
      <c r="F38" s="5"/>
      <c r="G38" s="5"/>
      <c r="H38" s="5"/>
      <c r="I38" s="5"/>
    </row>
    <row r="39" spans="1:9">
      <c r="A39" s="5"/>
      <c r="B39" s="5"/>
      <c r="C39" s="5"/>
      <c r="D39" s="5"/>
      <c r="E39" s="5" t="s">
        <v>11</v>
      </c>
      <c r="F39" s="5"/>
      <c r="G39" s="5"/>
      <c r="H39" s="5"/>
      <c r="I39" s="5"/>
    </row>
    <row r="40" spans="1:9">
      <c r="A40" s="5" t="s">
        <v>0</v>
      </c>
      <c r="B40" s="5" t="s">
        <v>17</v>
      </c>
      <c r="C40" s="5" t="s">
        <v>18</v>
      </c>
      <c r="D40" s="5" t="s">
        <v>1</v>
      </c>
      <c r="E40" s="5" t="s">
        <v>2</v>
      </c>
      <c r="F40" s="5" t="s">
        <v>3</v>
      </c>
      <c r="G40" s="5" t="s">
        <v>4</v>
      </c>
      <c r="H40" s="5" t="s">
        <v>5</v>
      </c>
      <c r="I40" s="5" t="s">
        <v>6</v>
      </c>
    </row>
    <row r="41" spans="1:9">
      <c r="A41" s="6">
        <v>48</v>
      </c>
      <c r="B41" s="19">
        <f>VALUE(IMDIV('BYTES SAVED'!B41, 'NUMBER COLLISIONS'!B41))</f>
        <v>137073</v>
      </c>
      <c r="C41" s="19">
        <f>VALUE(IMDIV('BYTES SAVED'!C41, 'NUMBER COLLISIONS'!C41))</f>
        <v>227.16082474226801</v>
      </c>
      <c r="D41" s="19">
        <f>VALUE(IMDIV('BYTES SAVED'!D41, 'NUMBER COLLISIONS'!D41))</f>
        <v>792.79734219269096</v>
      </c>
      <c r="E41" s="12">
        <f>VALUE(IMDIV('BYTES SAVED'!E41, 'NUMBER COLLISIONS'!E41))</f>
        <v>209.642987249545</v>
      </c>
      <c r="F41" s="19">
        <f>VALUE(IMDIV('BYTES SAVED'!F41, 'NUMBER COLLISIONS'!F41))</f>
        <v>1037.29552971301</v>
      </c>
      <c r="G41" s="19">
        <f>VALUE(IMDIV('BYTES SAVED'!G41, 'NUMBER COLLISIONS'!G41))</f>
        <v>502.65217391304299</v>
      </c>
      <c r="H41" s="12">
        <f>VALUE(IMDIV('BYTES SAVED'!H41, 'NUMBER COLLISIONS'!H41))</f>
        <v>99.118181818181796</v>
      </c>
      <c r="I41" s="19">
        <f>VALUE(IMDIV('BYTES SAVED'!I41, 'NUMBER COLLISIONS'!I41))</f>
        <v>1103.3424657534199</v>
      </c>
    </row>
    <row r="42" spans="1:9">
      <c r="A42" s="6">
        <v>64</v>
      </c>
      <c r="B42" s="19">
        <f>VALUE(IMDIV('BYTES SAVED'!B42, 'NUMBER COLLISIONS'!B42))</f>
        <v>70261.327868852502</v>
      </c>
      <c r="C42" s="19">
        <f>VALUE(IMDIV('BYTES SAVED'!C42, 'NUMBER COLLISIONS'!C42))</f>
        <v>242.59294566253601</v>
      </c>
      <c r="D42" s="19">
        <f>VALUE(IMDIV('BYTES SAVED'!D42, 'NUMBER COLLISIONS'!D42))</f>
        <v>313.05320388349497</v>
      </c>
      <c r="E42" s="12">
        <f>VALUE(IMDIV('BYTES SAVED'!E42, 'NUMBER COLLISIONS'!E42))</f>
        <v>166.011834319527</v>
      </c>
      <c r="F42" s="19">
        <f>VALUE(IMDIV('BYTES SAVED'!F42, 'NUMBER COLLISIONS'!F42))</f>
        <v>916.12740919199405</v>
      </c>
      <c r="G42" s="19">
        <f>VALUE(IMDIV('BYTES SAVED'!G42, 'NUMBER COLLISIONS'!G42))</f>
        <v>637.77027027026998</v>
      </c>
      <c r="H42" s="12">
        <f>VALUE(IMDIV('BYTES SAVED'!H42, 'NUMBER COLLISIONS'!H42))</f>
        <v>237.09821428571399</v>
      </c>
      <c r="I42" s="19">
        <f>VALUE(IMDIV('BYTES SAVED'!I42, 'NUMBER COLLISIONS'!I42))</f>
        <v>48.75</v>
      </c>
    </row>
    <row r="43" spans="1:9">
      <c r="A43" s="6">
        <v>128</v>
      </c>
      <c r="B43" s="19">
        <f>VALUE(IMDIV('BYTES SAVED'!B43, 'NUMBER COLLISIONS'!B43))</f>
        <v>35029.807999999997</v>
      </c>
      <c r="C43" s="19">
        <f>VALUE(IMDIV('BYTES SAVED'!C43, 'NUMBER COLLISIONS'!C43))</f>
        <v>235.569081404033</v>
      </c>
      <c r="D43" s="19">
        <f>VALUE(IMDIV('BYTES SAVED'!D43, 'NUMBER COLLISIONS'!D43))</f>
        <v>191.79164126532501</v>
      </c>
      <c r="E43" s="12">
        <f>VALUE(IMDIV('BYTES SAVED'!E43, 'NUMBER COLLISIONS'!E43))</f>
        <v>196.857142857143</v>
      </c>
      <c r="F43" s="19">
        <f>VALUE(IMDIV('BYTES SAVED'!F43, 'NUMBER COLLISIONS'!F43))</f>
        <v>987.26819147859499</v>
      </c>
      <c r="G43" s="19">
        <f>VALUE(IMDIV('BYTES SAVED'!G43, 'NUMBER COLLISIONS'!G43))</f>
        <v>638.34666666666703</v>
      </c>
      <c r="H43" s="12">
        <f>VALUE(IMDIV('BYTES SAVED'!H43, 'NUMBER COLLISIONS'!H43))</f>
        <v>212.67567567567599</v>
      </c>
      <c r="I43" s="19">
        <f>VALUE(IMDIV('BYTES SAVED'!I43, 'NUMBER COLLISIONS'!I43))</f>
        <v>924.40449438202199</v>
      </c>
    </row>
    <row r="44" spans="1:9">
      <c r="A44" s="6">
        <v>256</v>
      </c>
      <c r="B44" s="19">
        <f>VALUE(IMDIV('BYTES SAVED'!B44, 'NUMBER COLLISIONS'!B44))</f>
        <v>11893.668463611901</v>
      </c>
      <c r="C44" s="19">
        <f>VALUE(IMDIV('BYTES SAVED'!C44, 'NUMBER COLLISIONS'!C44))</f>
        <v>199.049079754601</v>
      </c>
      <c r="D44" s="19">
        <f>VALUE(IMDIV('BYTES SAVED'!D44, 'NUMBER COLLISIONS'!D44))</f>
        <v>826.72832929782101</v>
      </c>
      <c r="E44" s="12">
        <f>VALUE(IMDIV('BYTES SAVED'!E44, 'NUMBER COLLISIONS'!E44))</f>
        <v>233.64482029598301</v>
      </c>
      <c r="F44" s="19">
        <f>VALUE(IMDIV('BYTES SAVED'!F44, 'NUMBER COLLISIONS'!F44))</f>
        <v>974.61325146083004</v>
      </c>
      <c r="G44" s="19">
        <f>VALUE(IMDIV('BYTES SAVED'!G44, 'NUMBER COLLISIONS'!G44))</f>
        <v>586.44000000000005</v>
      </c>
      <c r="H44" s="12">
        <f>VALUE(IMDIV('BYTES SAVED'!H44, 'NUMBER COLLISIONS'!H44))</f>
        <v>316.17142857142898</v>
      </c>
      <c r="I44" s="19">
        <f>VALUE(IMDIV('BYTES SAVED'!I44, 'NUMBER COLLISIONS'!I44))</f>
        <v>605.45112781954901</v>
      </c>
    </row>
    <row r="45" spans="1:9">
      <c r="A45" s="6">
        <v>512</v>
      </c>
      <c r="B45" s="19">
        <f>VALUE(IMDIV('BYTES SAVED'!B45, 'NUMBER COLLISIONS'!B45))</f>
        <v>5556.56775170326</v>
      </c>
      <c r="C45" s="19">
        <f>VALUE(IMDIV('BYTES SAVED'!C45, 'NUMBER COLLISIONS'!C45))</f>
        <v>570.87336956521699</v>
      </c>
      <c r="D45" s="19">
        <f>VALUE(IMDIV('BYTES SAVED'!D45, 'NUMBER COLLISIONS'!D45))</f>
        <v>727.47148966500401</v>
      </c>
      <c r="E45" s="12">
        <f>VALUE(IMDIV('BYTES SAVED'!E45, 'NUMBER COLLISIONS'!E45))</f>
        <v>239.12883008356499</v>
      </c>
      <c r="F45" s="19">
        <f>VALUE(IMDIV('BYTES SAVED'!F45, 'NUMBER COLLISIONS'!F45))</f>
        <v>1016.6594639518</v>
      </c>
      <c r="G45" s="19">
        <f>VALUE(IMDIV('BYTES SAVED'!G45, 'NUMBER COLLISIONS'!G45))</f>
        <v>860.57500000000005</v>
      </c>
      <c r="H45" s="12">
        <f>VALUE(IMDIV('BYTES SAVED'!H45, 'NUMBER COLLISIONS'!H45))</f>
        <v>239.06976744185999</v>
      </c>
      <c r="I45" s="19">
        <f>VALUE(IMDIV('BYTES SAVED'!I45, 'NUMBER COLLISIONS'!I45))</f>
        <v>1947.81481481481</v>
      </c>
    </row>
    <row r="46" spans="1:9">
      <c r="A46" s="5"/>
      <c r="B46" s="5"/>
      <c r="C46" s="5"/>
      <c r="D46" s="5"/>
      <c r="E46" s="5"/>
      <c r="F46" s="5"/>
      <c r="G46" s="5"/>
      <c r="H46" s="5"/>
      <c r="I46" s="5"/>
    </row>
    <row r="47" spans="1:9">
      <c r="A47" s="5"/>
      <c r="B47" s="5"/>
      <c r="C47" s="5"/>
      <c r="D47" s="5"/>
      <c r="E47" s="5"/>
      <c r="F47" s="5"/>
      <c r="G47" s="5"/>
      <c r="H47" s="5"/>
      <c r="I47" s="5"/>
    </row>
    <row r="48" spans="1:9">
      <c r="A48" s="5"/>
      <c r="B48" s="5"/>
      <c r="C48" s="5"/>
      <c r="D48" s="5"/>
      <c r="E48" s="5"/>
      <c r="F48" s="5"/>
      <c r="G48" s="5"/>
      <c r="H48" s="5"/>
      <c r="I48" s="5"/>
    </row>
    <row r="49" spans="1:9">
      <c r="A49" s="5"/>
      <c r="B49" s="5"/>
      <c r="C49" s="5"/>
      <c r="D49" s="5"/>
      <c r="E49" s="5" t="s">
        <v>12</v>
      </c>
      <c r="F49" s="5"/>
      <c r="G49" s="5"/>
      <c r="H49" s="5"/>
      <c r="I49" s="5"/>
    </row>
    <row r="50" spans="1:9">
      <c r="A50" s="5" t="s">
        <v>0</v>
      </c>
      <c r="B50" s="5" t="s">
        <v>17</v>
      </c>
      <c r="C50" s="5" t="s">
        <v>18</v>
      </c>
      <c r="D50" s="5" t="s">
        <v>1</v>
      </c>
      <c r="E50" s="5" t="s">
        <v>2</v>
      </c>
      <c r="F50" s="5" t="s">
        <v>3</v>
      </c>
      <c r="G50" s="5" t="s">
        <v>4</v>
      </c>
      <c r="H50" s="5" t="s">
        <v>5</v>
      </c>
      <c r="I50" s="5" t="s">
        <v>6</v>
      </c>
    </row>
    <row r="51" spans="1:9">
      <c r="A51" s="6">
        <v>48</v>
      </c>
      <c r="B51" s="19">
        <f>VALUE(IMDIV('BYTES SAVED'!B51, 'NUMBER COLLISIONS'!B51))</f>
        <v>330276.08333333302</v>
      </c>
      <c r="C51" s="19">
        <f>VALUE(IMDIV('BYTES SAVED'!C51, 'NUMBER COLLISIONS'!C51))</f>
        <v>274.99200000000002</v>
      </c>
      <c r="D51" s="19">
        <f>VALUE(IMDIV('BYTES SAVED'!D51, 'NUMBER COLLISIONS'!D51))</f>
        <v>761.57269279393199</v>
      </c>
      <c r="E51" s="12">
        <f>VALUE(IMDIV('BYTES SAVED'!E51, 'NUMBER COLLISIONS'!E51))</f>
        <v>271.42168674698797</v>
      </c>
      <c r="F51" s="19">
        <f>VALUE(IMDIV('BYTES SAVED'!F51, 'NUMBER COLLISIONS'!F51))</f>
        <v>2071.0774813233702</v>
      </c>
      <c r="G51" s="19">
        <f>VALUE(IMDIV('BYTES SAVED'!G51, 'NUMBER COLLISIONS'!G51))</f>
        <v>1185.92</v>
      </c>
      <c r="H51" s="12">
        <f>VALUE(IMDIV('BYTES SAVED'!H51, 'NUMBER COLLISIONS'!H51))</f>
        <v>119.9453125</v>
      </c>
      <c r="I51" s="19">
        <v>0</v>
      </c>
    </row>
    <row r="52" spans="1:9">
      <c r="A52" s="6">
        <v>64</v>
      </c>
      <c r="B52" s="19">
        <f>VALUE(IMDIV('BYTES SAVED'!B52, 'NUMBER COLLISIONS'!B52))</f>
        <v>152846.57142857101</v>
      </c>
      <c r="C52" s="19">
        <f>VALUE(IMDIV('BYTES SAVED'!C52, 'NUMBER COLLISIONS'!C52))</f>
        <v>281.89361702127701</v>
      </c>
      <c r="D52" s="19">
        <f>VALUE(IMDIV('BYTES SAVED'!D52, 'NUMBER COLLISIONS'!D52))</f>
        <v>226.56880733944999</v>
      </c>
      <c r="E52" s="12">
        <f>VALUE(IMDIV('BYTES SAVED'!E52, 'NUMBER COLLISIONS'!E52))</f>
        <v>242</v>
      </c>
      <c r="F52" s="19">
        <f>VALUE(IMDIV('BYTES SAVED'!F52, 'NUMBER COLLISIONS'!F52))</f>
        <v>1841.3095684803</v>
      </c>
      <c r="G52" s="19">
        <f>VALUE(IMDIV('BYTES SAVED'!G52, 'NUMBER COLLISIONS'!G52))</f>
        <v>1238.69565217391</v>
      </c>
      <c r="H52" s="12">
        <f>VALUE(IMDIV('BYTES SAVED'!H52, 'NUMBER COLLISIONS'!H52))</f>
        <v>424.28571428571399</v>
      </c>
      <c r="I52" s="19">
        <f>VALUE(IMDIV('BYTES SAVED'!I52, 'NUMBER COLLISIONS'!I52))</f>
        <v>20</v>
      </c>
    </row>
    <row r="53" spans="1:9">
      <c r="A53" s="6">
        <v>128</v>
      </c>
      <c r="B53" s="19">
        <f>VALUE(IMDIV('BYTES SAVED'!B53, 'NUMBER COLLISIONS'!B53))</f>
        <v>114274.027027027</v>
      </c>
      <c r="C53" s="19">
        <f>VALUE(IMDIV('BYTES SAVED'!C53, 'NUMBER COLLISIONS'!C53))</f>
        <v>276.21680216802201</v>
      </c>
      <c r="D53" s="19">
        <f>VALUE(IMDIV('BYTES SAVED'!D53, 'NUMBER COLLISIONS'!D53))</f>
        <v>186.338915645067</v>
      </c>
      <c r="E53" s="12">
        <f>VALUE(IMDIV('BYTES SAVED'!E53, 'NUMBER COLLISIONS'!E53))</f>
        <v>277.19801980198002</v>
      </c>
      <c r="F53" s="19">
        <f>VALUE(IMDIV('BYTES SAVED'!F53, 'NUMBER COLLISIONS'!F53))</f>
        <v>1915.0302375809899</v>
      </c>
      <c r="G53" s="19">
        <f>VALUE(IMDIV('BYTES SAVED'!G53, 'NUMBER COLLISIONS'!G53))</f>
        <v>1337.7931034482799</v>
      </c>
      <c r="H53" s="12">
        <f>VALUE(IMDIV('BYTES SAVED'!H53, 'NUMBER COLLISIONS'!H53))</f>
        <v>395.88</v>
      </c>
      <c r="I53" s="19">
        <f>VALUE(IMDIV('BYTES SAVED'!I53, 'NUMBER COLLISIONS'!I53))</f>
        <v>16</v>
      </c>
    </row>
    <row r="54" spans="1:9">
      <c r="A54" s="6">
        <v>256</v>
      </c>
      <c r="B54" s="19">
        <f>VALUE(IMDIV('BYTES SAVED'!B54, 'NUMBER COLLISIONS'!B54))</f>
        <v>38336.743362831898</v>
      </c>
      <c r="C54" s="19">
        <f>VALUE(IMDIV('BYTES SAVED'!C54, 'NUMBER COLLISIONS'!C54))</f>
        <v>251.75465838509299</v>
      </c>
      <c r="D54" s="19">
        <f>VALUE(IMDIV('BYTES SAVED'!D54, 'NUMBER COLLISIONS'!D54))</f>
        <v>1087.17366136035</v>
      </c>
      <c r="E54" s="12">
        <f>VALUE(IMDIV('BYTES SAVED'!E54, 'NUMBER COLLISIONS'!E54))</f>
        <v>173.76991150442501</v>
      </c>
      <c r="F54" s="19">
        <f>VALUE(IMDIV('BYTES SAVED'!F54, 'NUMBER COLLISIONS'!F54))</f>
        <v>1961.24402970098</v>
      </c>
      <c r="G54" s="19">
        <f>VALUE(IMDIV('BYTES SAVED'!G54, 'NUMBER COLLISIONS'!G54))</f>
        <v>1344.1923076923099</v>
      </c>
      <c r="H54" s="12">
        <f>VALUE(IMDIV('BYTES SAVED'!H54, 'NUMBER COLLISIONS'!H54))</f>
        <v>391</v>
      </c>
      <c r="I54" s="19">
        <f>VALUE(IMDIV('BYTES SAVED'!I54, 'NUMBER COLLISIONS'!I54))</f>
        <v>628.609375</v>
      </c>
    </row>
    <row r="55" spans="1:9">
      <c r="A55" s="6">
        <v>512</v>
      </c>
      <c r="B55" s="19">
        <f>VALUE(IMDIV('BYTES SAVED'!B55, 'NUMBER COLLISIONS'!B55))</f>
        <v>20573.25</v>
      </c>
      <c r="C55" s="19">
        <f>VALUE(IMDIV('BYTES SAVED'!C55, 'NUMBER COLLISIONS'!C55))</f>
        <v>1306.95256916996</v>
      </c>
      <c r="D55" s="19">
        <f>VALUE(IMDIV('BYTES SAVED'!D55, 'NUMBER COLLISIONS'!D55))</f>
        <v>932.814705882353</v>
      </c>
      <c r="E55" s="12">
        <f>VALUE(IMDIV('BYTES SAVED'!E55, 'NUMBER COLLISIONS'!E55))</f>
        <v>452.42463235294099</v>
      </c>
      <c r="F55" s="19">
        <f>VALUE(IMDIV('BYTES SAVED'!F55, 'NUMBER COLLISIONS'!F55))</f>
        <v>2025.31290255558</v>
      </c>
      <c r="G55" s="19">
        <f>VALUE(IMDIV('BYTES SAVED'!G55, 'NUMBER COLLISIONS'!G55))</f>
        <v>1450.6875</v>
      </c>
      <c r="H55" s="12">
        <f>VALUE(IMDIV('BYTES SAVED'!H55, 'NUMBER COLLISIONS'!H55))</f>
        <v>433.76470588235298</v>
      </c>
      <c r="I55" s="19">
        <f>VALUE(IMDIV('BYTES SAVED'!I55, 'NUMBER COLLISIONS'!I55))</f>
        <v>2917.3888888888901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5"/>
  <sheetViews>
    <sheetView workbookViewId="0"/>
  </sheetViews>
  <sheetFormatPr defaultRowHeight="15"/>
  <cols>
    <col min="1" max="1" width="20.5703125" customWidth="1"/>
    <col min="2" max="2" width="13.28515625" customWidth="1"/>
    <col min="3" max="3" width="14.140625" customWidth="1"/>
    <col min="4" max="4" width="13.7109375" customWidth="1"/>
    <col min="5" max="5" width="14.140625" customWidth="1"/>
    <col min="6" max="6" width="13.85546875" customWidth="1"/>
    <col min="7" max="7" width="13.42578125" customWidth="1"/>
    <col min="8" max="8" width="13" customWidth="1"/>
    <col min="9" max="9" width="14.28515625" customWidth="1"/>
  </cols>
  <sheetData>
    <row r="1" spans="1:12">
      <c r="A1" s="5"/>
      <c r="B1" s="5"/>
      <c r="C1" s="5"/>
      <c r="D1" s="5"/>
      <c r="E1" s="5" t="s">
        <v>7</v>
      </c>
      <c r="F1" s="5"/>
      <c r="G1" s="5"/>
      <c r="H1" s="5"/>
      <c r="I1" s="5"/>
    </row>
    <row r="2" spans="1:12">
      <c r="A2" s="5" t="s">
        <v>0</v>
      </c>
      <c r="B2" s="5" t="s">
        <v>17</v>
      </c>
      <c r="C2" s="5" t="s">
        <v>18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12">
      <c r="A3" s="6">
        <v>48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12">
      <c r="A4" s="6">
        <v>64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12">
      <c r="A5" s="6">
        <v>128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12">
      <c r="A6" s="6">
        <v>256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12">
      <c r="A7" s="6">
        <v>512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 t="s">
        <v>15</v>
      </c>
    </row>
    <row r="8" spans="1:12">
      <c r="A8" s="5"/>
      <c r="B8" s="5"/>
      <c r="C8" s="5"/>
      <c r="D8" s="5"/>
      <c r="E8" s="5"/>
      <c r="F8" s="5"/>
      <c r="G8" s="5"/>
      <c r="H8" s="5"/>
      <c r="I8" s="5"/>
      <c r="L8" t="s">
        <v>16</v>
      </c>
    </row>
    <row r="9" spans="1:12">
      <c r="A9" s="5"/>
      <c r="B9" s="5"/>
      <c r="C9" s="5"/>
      <c r="D9" s="5"/>
      <c r="E9" s="5"/>
      <c r="F9" s="5"/>
      <c r="G9" s="5"/>
      <c r="H9" s="5"/>
      <c r="I9" s="5"/>
    </row>
    <row r="10" spans="1:12">
      <c r="A10" s="5"/>
      <c r="B10" s="5"/>
      <c r="C10" s="5"/>
      <c r="D10" s="5"/>
      <c r="E10" s="5" t="s">
        <v>8</v>
      </c>
      <c r="F10" s="5"/>
      <c r="G10" s="5"/>
      <c r="H10" s="5"/>
      <c r="I10" s="5"/>
    </row>
    <row r="11" spans="1:12">
      <c r="A11" s="5" t="s">
        <v>0</v>
      </c>
      <c r="B11" s="5" t="s">
        <v>17</v>
      </c>
      <c r="C11" s="5" t="s">
        <v>18</v>
      </c>
      <c r="D11" s="5" t="s">
        <v>1</v>
      </c>
      <c r="E11" s="5" t="s">
        <v>2</v>
      </c>
      <c r="F11" s="5" t="s">
        <v>3</v>
      </c>
      <c r="G11" s="5" t="s">
        <v>4</v>
      </c>
      <c r="H11" s="5" t="s">
        <v>5</v>
      </c>
      <c r="I11" s="5" t="s">
        <v>6</v>
      </c>
    </row>
    <row r="12" spans="1:12">
      <c r="A12" s="6">
        <v>48</v>
      </c>
      <c r="B12" s="19">
        <f>VALUE(IMDIV('Average Matching Chunk Size'!B12, 'Average Chunk Size'!B12))</f>
        <v>1.7276700953526301</v>
      </c>
      <c r="C12" s="19">
        <f>VALUE(IMDIV('Average Matching Chunk Size'!C12, 'Average Chunk Size'!C12))</f>
        <v>0.73717719644841795</v>
      </c>
      <c r="D12" s="19">
        <f>VALUE(IMDIV('Average Matching Chunk Size'!D12, 'Average Chunk Size'!D12))</f>
        <v>0.73007850863460599</v>
      </c>
      <c r="E12" s="12">
        <f>VALUE(IMDIV('Average Matching Chunk Size'!E12, 'Average Chunk Size'!E12))</f>
        <v>0.36861548087795498</v>
      </c>
      <c r="F12" s="19">
        <f>VALUE(IMDIV('Average Matching Chunk Size'!F12, 'Average Chunk Size'!F12))</f>
        <v>0.93437765884948398</v>
      </c>
      <c r="G12" s="19">
        <f>VALUE(IMDIV('Average Matching Chunk Size'!G12, 'Average Chunk Size'!G12))</f>
        <v>0.52512631637901397</v>
      </c>
      <c r="H12" s="19">
        <f>VALUE(IMDIV('Average Matching Chunk Size'!H12, 'Average Chunk Size'!H12))</f>
        <v>0.30704037953118901</v>
      </c>
      <c r="I12" s="19">
        <f>VALUE(IMDIV('Average Matching Chunk Size'!I12, 'Average Chunk Size'!I12))</f>
        <v>0.34341651747354301</v>
      </c>
    </row>
    <row r="13" spans="1:12">
      <c r="A13" s="6">
        <v>64</v>
      </c>
      <c r="B13" s="19">
        <f>VALUE(IMDIV('Average Matching Chunk Size'!B13, 'Average Chunk Size'!B13))</f>
        <v>1.92336376844832</v>
      </c>
      <c r="C13" s="19">
        <f>VALUE(IMDIV('Average Matching Chunk Size'!C13, 'Average Chunk Size'!C13))</f>
        <v>0.74597510980160997</v>
      </c>
      <c r="D13" s="19">
        <f>VALUE(IMDIV('Average Matching Chunk Size'!D13, 'Average Chunk Size'!D13))</f>
        <v>0.84868310664439595</v>
      </c>
      <c r="E13" s="12">
        <f>VALUE(IMDIV('Average Matching Chunk Size'!E13, 'Average Chunk Size'!E13))</f>
        <v>0.53920758613943298</v>
      </c>
      <c r="F13" s="19">
        <f>VALUE(IMDIV('Average Matching Chunk Size'!F13, 'Average Chunk Size'!F13))</f>
        <v>0.93520232555445904</v>
      </c>
      <c r="G13" s="19">
        <f>VALUE(IMDIV('Average Matching Chunk Size'!G13, 'Average Chunk Size'!G13))</f>
        <v>0.52841019915676901</v>
      </c>
      <c r="H13" s="19">
        <f>VALUE(IMDIV('Average Matching Chunk Size'!H13, 'Average Chunk Size'!H13))</f>
        <v>0.35128270428738601</v>
      </c>
      <c r="I13" s="19">
        <f>VALUE(IMDIV('Average Matching Chunk Size'!I13, 'Average Chunk Size'!I13))</f>
        <v>0.38839803667672002</v>
      </c>
    </row>
    <row r="14" spans="1:12">
      <c r="A14" s="6">
        <v>128</v>
      </c>
      <c r="B14" s="19">
        <f>VALUE(IMDIV('Average Matching Chunk Size'!B14, 'Average Chunk Size'!B14))</f>
        <v>0.48671507002324799</v>
      </c>
      <c r="C14" s="19">
        <f>VALUE(IMDIV('Average Matching Chunk Size'!C14, 'Average Chunk Size'!C14))</f>
        <v>0.76448282215971197</v>
      </c>
      <c r="D14" s="19">
        <f>VALUE(IMDIV('Average Matching Chunk Size'!D14, 'Average Chunk Size'!D14))</f>
        <v>0.78984188743697104</v>
      </c>
      <c r="E14" s="12">
        <f>VALUE(IMDIV('Average Matching Chunk Size'!E14, 'Average Chunk Size'!E14))</f>
        <v>0.62344577249892896</v>
      </c>
      <c r="F14" s="19">
        <f>VALUE(IMDIV('Average Matching Chunk Size'!F14, 'Average Chunk Size'!F14))</f>
        <v>0.94670231503605795</v>
      </c>
      <c r="G14" s="19">
        <f>VALUE(IMDIV('Average Matching Chunk Size'!G14, 'Average Chunk Size'!G14))</f>
        <v>0.51852769852591496</v>
      </c>
      <c r="H14" s="19">
        <f>VALUE(IMDIV('Average Matching Chunk Size'!H14, 'Average Chunk Size'!H14))</f>
        <v>0.25659863767384999</v>
      </c>
      <c r="I14" s="19">
        <f>VALUE(IMDIV('Average Matching Chunk Size'!I14, 'Average Chunk Size'!I14))</f>
        <v>0.34734738341135302</v>
      </c>
    </row>
    <row r="15" spans="1:12">
      <c r="A15" s="6">
        <v>256</v>
      </c>
      <c r="B15" s="19">
        <f>VALUE(IMDIV('Average Matching Chunk Size'!B15, 'Average Chunk Size'!B15))</f>
        <v>1.0959415973443301</v>
      </c>
      <c r="C15" s="19">
        <f>VALUE(IMDIV('Average Matching Chunk Size'!C15, 'Average Chunk Size'!C15))</f>
        <v>0.73649211299695005</v>
      </c>
      <c r="D15" s="19">
        <f>VALUE(IMDIV('Average Matching Chunk Size'!D15, 'Average Chunk Size'!D15))</f>
        <v>0.93353003396918299</v>
      </c>
      <c r="E15" s="12">
        <f>VALUE(IMDIV('Average Matching Chunk Size'!E15, 'Average Chunk Size'!E15))</f>
        <v>0.55659039984708403</v>
      </c>
      <c r="F15" s="19">
        <f>VALUE(IMDIV('Average Matching Chunk Size'!F15, 'Average Chunk Size'!F15))</f>
        <v>0.94164888058614304</v>
      </c>
      <c r="G15" s="19">
        <f>VALUE(IMDIV('Average Matching Chunk Size'!G15, 'Average Chunk Size'!G15))</f>
        <v>0.50511785692123901</v>
      </c>
      <c r="H15" s="19">
        <f>VALUE(IMDIV('Average Matching Chunk Size'!H15, 'Average Chunk Size'!H15))</f>
        <v>0.166958803014047</v>
      </c>
      <c r="I15" s="19">
        <f>VALUE(IMDIV('Average Matching Chunk Size'!I15, 'Average Chunk Size'!I15))</f>
        <v>0.31968002965006898</v>
      </c>
    </row>
    <row r="16" spans="1:12">
      <c r="A16" s="6">
        <v>512</v>
      </c>
      <c r="B16" s="19">
        <f>VALUE(IMDIV('Average Matching Chunk Size'!B16, 'Average Chunk Size'!B16))</f>
        <v>1.00307333407998</v>
      </c>
      <c r="C16" s="19">
        <f>VALUE(IMDIV('Average Matching Chunk Size'!C16, 'Average Chunk Size'!C16))</f>
        <v>0.63985878304410004</v>
      </c>
      <c r="D16" s="19">
        <f>VALUE(IMDIV('Average Matching Chunk Size'!D16, 'Average Chunk Size'!D16))</f>
        <v>0.75647381722763496</v>
      </c>
      <c r="E16" s="12">
        <f>VALUE(IMDIV('Average Matching Chunk Size'!E16, 'Average Chunk Size'!E16))</f>
        <v>0.42371563981786498</v>
      </c>
      <c r="F16" s="19">
        <f>VALUE(IMDIV('Average Matching Chunk Size'!F16, 'Average Chunk Size'!F16))</f>
        <v>0.95974032894888806</v>
      </c>
      <c r="G16" s="19">
        <f>VALUE(IMDIV('Average Matching Chunk Size'!G16, 'Average Chunk Size'!G16))</f>
        <v>0.45449447855814501</v>
      </c>
      <c r="H16" s="19">
        <f>VALUE(IMDIV('Average Matching Chunk Size'!H16, 'Average Chunk Size'!H16))</f>
        <v>0.11061493264401601</v>
      </c>
      <c r="I16" s="19">
        <f>VALUE(IMDIV('Average Matching Chunk Size'!I16, 'Average Chunk Size'!I16))</f>
        <v>0.28468045242873502</v>
      </c>
    </row>
    <row r="17" spans="1:9">
      <c r="A17" s="5"/>
      <c r="B17" s="5"/>
      <c r="C17" s="5"/>
      <c r="D17" s="5"/>
      <c r="E17" s="5"/>
      <c r="F17" s="5"/>
      <c r="G17" s="5"/>
      <c r="H17" s="5"/>
      <c r="I17" s="5"/>
    </row>
    <row r="18" spans="1:9">
      <c r="A18" s="5"/>
      <c r="B18" s="5"/>
      <c r="C18" s="5"/>
      <c r="D18" s="5"/>
      <c r="E18" s="5"/>
      <c r="F18" s="5"/>
      <c r="G18" s="5"/>
      <c r="H18" s="5"/>
      <c r="I18" s="5"/>
    </row>
    <row r="19" spans="1:9">
      <c r="A19" s="5"/>
      <c r="B19" s="5"/>
      <c r="C19" s="5"/>
      <c r="D19" s="5"/>
      <c r="E19" s="5" t="s">
        <v>9</v>
      </c>
      <c r="F19" s="5"/>
      <c r="G19" s="5"/>
      <c r="H19" s="5"/>
      <c r="I19" s="5"/>
    </row>
    <row r="20" spans="1:9">
      <c r="A20" s="5" t="s">
        <v>0</v>
      </c>
      <c r="B20" s="5" t="s">
        <v>17</v>
      </c>
      <c r="C20" s="5" t="s">
        <v>18</v>
      </c>
      <c r="D20" s="5" t="s">
        <v>1</v>
      </c>
      <c r="E20" s="5" t="s">
        <v>2</v>
      </c>
      <c r="F20" s="5" t="s">
        <v>3</v>
      </c>
      <c r="G20" s="5" t="s">
        <v>4</v>
      </c>
      <c r="H20" s="5" t="s">
        <v>5</v>
      </c>
      <c r="I20" s="5" t="s">
        <v>6</v>
      </c>
    </row>
    <row r="21" spans="1:9">
      <c r="A21" s="6">
        <v>48</v>
      </c>
      <c r="B21" s="19">
        <f>VALUE(IMDIV('Average Matching Chunk Size'!B21, 'Average Chunk Size'!B21))</f>
        <v>3.6110503556048399</v>
      </c>
      <c r="C21" s="19">
        <f>VALUE(IMDIV('Average Matching Chunk Size'!C21, 'Average Chunk Size'!C21))</f>
        <v>0.41390439936616003</v>
      </c>
      <c r="D21" s="19">
        <f>VALUE(IMDIV('Average Matching Chunk Size'!D21, 'Average Chunk Size'!D21))</f>
        <v>0.55135338262070899</v>
      </c>
      <c r="E21" s="12">
        <f>VALUE(IMDIV('Average Matching Chunk Size'!E21, 'Average Chunk Size'!E21))</f>
        <v>0.25181157745014399</v>
      </c>
      <c r="F21" s="19">
        <f>VALUE(IMDIV('Average Matching Chunk Size'!F21, 'Average Chunk Size'!F21))</f>
        <v>0.93806969920074401</v>
      </c>
      <c r="G21" s="19">
        <f>VALUE(IMDIV('Average Matching Chunk Size'!G21, 'Average Chunk Size'!G21))</f>
        <v>0.51606572423582997</v>
      </c>
      <c r="H21" s="19">
        <f>VALUE(IMDIV('Average Matching Chunk Size'!H21, 'Average Chunk Size'!H21))</f>
        <v>0.21359156094464499</v>
      </c>
      <c r="I21" s="19">
        <f>VALUE(IMDIV('Average Matching Chunk Size'!I21, 'Average Chunk Size'!I21))</f>
        <v>0.70506039352188199</v>
      </c>
    </row>
    <row r="22" spans="1:9">
      <c r="A22" s="6">
        <v>64</v>
      </c>
      <c r="B22" s="19">
        <f>VALUE(IMDIV('Average Matching Chunk Size'!B22, 'Average Chunk Size'!B22))</f>
        <v>3.4211327322352498</v>
      </c>
      <c r="C22" s="19">
        <f>VALUE(IMDIV('Average Matching Chunk Size'!C22, 'Average Chunk Size'!C22))</f>
        <v>0.459451565478318</v>
      </c>
      <c r="D22" s="19">
        <f>VALUE(IMDIV('Average Matching Chunk Size'!D22, 'Average Chunk Size'!D22))</f>
        <v>0.65391322834572596</v>
      </c>
      <c r="E22" s="12">
        <f>VALUE(IMDIV('Average Matching Chunk Size'!E22, 'Average Chunk Size'!E22))</f>
        <v>0.73020903749922095</v>
      </c>
      <c r="F22" s="19">
        <f>VALUE(IMDIV('Average Matching Chunk Size'!F22, 'Average Chunk Size'!F22))</f>
        <v>0.93490432627472098</v>
      </c>
      <c r="G22" s="19">
        <f>VALUE(IMDIV('Average Matching Chunk Size'!G22, 'Average Chunk Size'!G22))</f>
        <v>0.533013342437483</v>
      </c>
      <c r="H22" s="19">
        <f>VALUE(IMDIV('Average Matching Chunk Size'!H22, 'Average Chunk Size'!H22))</f>
        <v>0.23107363466831601</v>
      </c>
      <c r="I22" s="19">
        <f>VALUE(IMDIV('Average Matching Chunk Size'!I22, 'Average Chunk Size'!I22))</f>
        <v>0.68437427497091696</v>
      </c>
    </row>
    <row r="23" spans="1:9">
      <c r="A23" s="6">
        <v>128</v>
      </c>
      <c r="B23" s="19">
        <f>VALUE(IMDIV('Average Matching Chunk Size'!B23, 'Average Chunk Size'!B23))</f>
        <v>0.42355149704221401</v>
      </c>
      <c r="C23" s="19">
        <f>VALUE(IMDIV('Average Matching Chunk Size'!C23, 'Average Chunk Size'!C23))</f>
        <v>0.48302690939554399</v>
      </c>
      <c r="D23" s="19">
        <f>VALUE(IMDIV('Average Matching Chunk Size'!D23, 'Average Chunk Size'!D23))</f>
        <v>0.67922417325692896</v>
      </c>
      <c r="E23" s="12">
        <f>VALUE(IMDIV('Average Matching Chunk Size'!E23, 'Average Chunk Size'!E23))</f>
        <v>0.39660865368606302</v>
      </c>
      <c r="F23" s="19">
        <f>VALUE(IMDIV('Average Matching Chunk Size'!F23, 'Average Chunk Size'!F23))</f>
        <v>0.942638392787153</v>
      </c>
      <c r="G23" s="19">
        <f>VALUE(IMDIV('Average Matching Chunk Size'!G23, 'Average Chunk Size'!G23))</f>
        <v>0.49565061045206799</v>
      </c>
      <c r="H23" s="19">
        <f>VALUE(IMDIV('Average Matching Chunk Size'!H23, 'Average Chunk Size'!H23))</f>
        <v>0.25376199581890002</v>
      </c>
      <c r="I23" s="19">
        <f>VALUE(IMDIV('Average Matching Chunk Size'!I23, 'Average Chunk Size'!I23))</f>
        <v>0.72433836175351396</v>
      </c>
    </row>
    <row r="24" spans="1:9">
      <c r="A24" s="6">
        <v>256</v>
      </c>
      <c r="B24" s="19">
        <f>VALUE(IMDIV('Average Matching Chunk Size'!B24, 'Average Chunk Size'!B24))</f>
        <v>1.4073639744350199</v>
      </c>
      <c r="C24" s="19">
        <f>VALUE(IMDIV('Average Matching Chunk Size'!C24, 'Average Chunk Size'!C24))</f>
        <v>0.69284654991833405</v>
      </c>
      <c r="D24" s="19">
        <f>VALUE(IMDIV('Average Matching Chunk Size'!D24, 'Average Chunk Size'!D24))</f>
        <v>0.64288926228627896</v>
      </c>
      <c r="E24" s="12">
        <f>VALUE(IMDIV('Average Matching Chunk Size'!E24, 'Average Chunk Size'!E24))</f>
        <v>0.52209023217318895</v>
      </c>
      <c r="F24" s="19">
        <f>VALUE(IMDIV('Average Matching Chunk Size'!F24, 'Average Chunk Size'!F24))</f>
        <v>0.94854832304321002</v>
      </c>
      <c r="G24" s="19">
        <f>VALUE(IMDIV('Average Matching Chunk Size'!G24, 'Average Chunk Size'!G24))</f>
        <v>0.609868712412731</v>
      </c>
      <c r="H24" s="19">
        <f>VALUE(IMDIV('Average Matching Chunk Size'!H24, 'Average Chunk Size'!H24))</f>
        <v>0.255996876964381</v>
      </c>
      <c r="I24" s="19">
        <f>VALUE(IMDIV('Average Matching Chunk Size'!I24, 'Average Chunk Size'!I24))</f>
        <v>0.53413817284145304</v>
      </c>
    </row>
    <row r="25" spans="1:9">
      <c r="A25" s="6">
        <v>512</v>
      </c>
      <c r="B25" s="19">
        <f>VALUE(IMDIV('Average Matching Chunk Size'!B25, 'Average Chunk Size'!B25))</f>
        <v>1.19808974651886</v>
      </c>
      <c r="C25" s="19">
        <f>VALUE(IMDIV('Average Matching Chunk Size'!C25, 'Average Chunk Size'!C25))</f>
        <v>0.591570627913382</v>
      </c>
      <c r="D25" s="19">
        <f>VALUE(IMDIV('Average Matching Chunk Size'!D25, 'Average Chunk Size'!D25))</f>
        <v>0.74040136360358599</v>
      </c>
      <c r="E25" s="12">
        <f>VALUE(IMDIV('Average Matching Chunk Size'!E25, 'Average Chunk Size'!E25))</f>
        <v>0.46382639552173699</v>
      </c>
      <c r="F25" s="19">
        <f>VALUE(IMDIV('Average Matching Chunk Size'!F25, 'Average Chunk Size'!F25))</f>
        <v>0.96325250718246502</v>
      </c>
      <c r="G25" s="19">
        <f>VALUE(IMDIV('Average Matching Chunk Size'!G25, 'Average Chunk Size'!G25))</f>
        <v>0.68400140833935397</v>
      </c>
      <c r="H25" s="19">
        <f>VALUE(IMDIV('Average Matching Chunk Size'!H25, 'Average Chunk Size'!H25))</f>
        <v>0.18809644796445801</v>
      </c>
      <c r="I25" s="19">
        <f>VALUE(IMDIV('Average Matching Chunk Size'!I25, 'Average Chunk Size'!I25))</f>
        <v>0.47932654047643602</v>
      </c>
    </row>
    <row r="26" spans="1:9">
      <c r="A26" s="5"/>
      <c r="B26" s="5"/>
      <c r="C26" s="5"/>
      <c r="D26" s="5"/>
      <c r="E26" s="5"/>
      <c r="F26" s="5"/>
      <c r="G26" s="5"/>
      <c r="H26" s="5"/>
      <c r="I26" s="5"/>
    </row>
    <row r="27" spans="1:9">
      <c r="A27" s="5"/>
      <c r="B27" s="5"/>
      <c r="C27" s="5"/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/>
      <c r="B29" s="5"/>
      <c r="C29" s="5"/>
      <c r="D29" s="5"/>
      <c r="E29" s="5" t="s">
        <v>10</v>
      </c>
      <c r="F29" s="5"/>
      <c r="G29" s="5"/>
      <c r="H29" s="5"/>
      <c r="I29" s="5"/>
    </row>
    <row r="30" spans="1:9">
      <c r="A30" s="5" t="s">
        <v>0</v>
      </c>
      <c r="B30" s="5" t="s">
        <v>17</v>
      </c>
      <c r="C30" s="5" t="s">
        <v>18</v>
      </c>
      <c r="D30" s="5" t="s">
        <v>1</v>
      </c>
      <c r="E30" s="5" t="s">
        <v>2</v>
      </c>
      <c r="F30" s="5" t="s">
        <v>3</v>
      </c>
      <c r="G30" s="5" t="s">
        <v>4</v>
      </c>
      <c r="H30" s="5" t="s">
        <v>5</v>
      </c>
      <c r="I30" s="5" t="s">
        <v>6</v>
      </c>
    </row>
    <row r="31" spans="1:9">
      <c r="A31" s="6">
        <v>48</v>
      </c>
      <c r="B31" s="19">
        <f>VALUE(IMDIV('Average Matching Chunk Size'!B31, 'Average Chunk Size'!B31))</f>
        <v>8.7620599214095307</v>
      </c>
      <c r="C31" s="19">
        <f>VALUE(IMDIV('Average Matching Chunk Size'!C31, 'Average Chunk Size'!C31))</f>
        <v>0.25708117477801001</v>
      </c>
      <c r="D31" s="19">
        <f>VALUE(IMDIV('Average Matching Chunk Size'!D31, 'Average Chunk Size'!D31))</f>
        <v>0.48599250666654897</v>
      </c>
      <c r="E31" s="12">
        <f>VALUE(IMDIV('Average Matching Chunk Size'!E31, 'Average Chunk Size'!E31))</f>
        <v>0.20195508656351999</v>
      </c>
      <c r="F31" s="19">
        <f>VALUE(IMDIV('Average Matching Chunk Size'!F31, 'Average Chunk Size'!F31))</f>
        <v>0.94364773895541898</v>
      </c>
      <c r="G31" s="19">
        <f>VALUE(IMDIV('Average Matching Chunk Size'!G31, 'Average Chunk Size'!G31))</f>
        <v>0.51961266890553204</v>
      </c>
      <c r="H31" s="19">
        <f>VALUE(IMDIV('Average Matching Chunk Size'!H31, 'Average Chunk Size'!H31))</f>
        <v>0.16336751741761099</v>
      </c>
      <c r="I31" s="19">
        <f>VALUE(IMDIV('Average Matching Chunk Size'!I31, 'Average Chunk Size'!I31))</f>
        <v>1.2675147282168999</v>
      </c>
    </row>
    <row r="32" spans="1:9">
      <c r="A32" s="6">
        <v>64</v>
      </c>
      <c r="B32" s="19">
        <f>VALUE(IMDIV('Average Matching Chunk Size'!B32, 'Average Chunk Size'!B32))</f>
        <v>6.9024818955058898</v>
      </c>
      <c r="C32" s="19">
        <f>VALUE(IMDIV('Average Matching Chunk Size'!C32, 'Average Chunk Size'!C32))</f>
        <v>0.29784335174524401</v>
      </c>
      <c r="D32" s="19">
        <f>VALUE(IMDIV('Average Matching Chunk Size'!D32, 'Average Chunk Size'!D32))</f>
        <v>0.37289112227261001</v>
      </c>
      <c r="E32" s="12">
        <f>VALUE(IMDIV('Average Matching Chunk Size'!E32, 'Average Chunk Size'!E32))</f>
        <v>0.59954270650966102</v>
      </c>
      <c r="F32" s="19">
        <f>VALUE(IMDIV('Average Matching Chunk Size'!F32, 'Average Chunk Size'!F32))</f>
        <v>0.92635170776695197</v>
      </c>
      <c r="G32" s="19">
        <f>VALUE(IMDIV('Average Matching Chunk Size'!G32, 'Average Chunk Size'!G32))</f>
        <v>0.56280818448842795</v>
      </c>
      <c r="H32" s="19">
        <f>VALUE(IMDIV('Average Matching Chunk Size'!H32, 'Average Chunk Size'!H32))</f>
        <v>0.13040912489096801</v>
      </c>
      <c r="I32" s="19">
        <f>VALUE(IMDIV('Average Matching Chunk Size'!I32, 'Average Chunk Size'!I32))</f>
        <v>7.7505612273346999E-2</v>
      </c>
    </row>
    <row r="33" spans="1:9">
      <c r="A33" s="6">
        <v>128</v>
      </c>
      <c r="B33" s="19">
        <f>VALUE(IMDIV('Average Matching Chunk Size'!B33, 'Average Chunk Size'!B33))</f>
        <v>1.9112363990783101</v>
      </c>
      <c r="C33" s="19">
        <f>VALUE(IMDIV('Average Matching Chunk Size'!C33, 'Average Chunk Size'!C33))</f>
        <v>0.345397596679554</v>
      </c>
      <c r="D33" s="19">
        <f>VALUE(IMDIV('Average Matching Chunk Size'!D33, 'Average Chunk Size'!D33))</f>
        <v>0.46210498458244098</v>
      </c>
      <c r="E33" s="12">
        <f>VALUE(IMDIV('Average Matching Chunk Size'!E33, 'Average Chunk Size'!E33))</f>
        <v>0.26813388741774802</v>
      </c>
      <c r="F33" s="19">
        <f>VALUE(IMDIV('Average Matching Chunk Size'!F33, 'Average Chunk Size'!F33))</f>
        <v>0.93965056209383002</v>
      </c>
      <c r="G33" s="19">
        <f>VALUE(IMDIV('Average Matching Chunk Size'!G33, 'Average Chunk Size'!G33))</f>
        <v>0.57706949903711402</v>
      </c>
      <c r="H33" s="19">
        <f>VALUE(IMDIV('Average Matching Chunk Size'!H33, 'Average Chunk Size'!H33))</f>
        <v>0.23582798812411301</v>
      </c>
      <c r="I33" s="19">
        <f>VALUE(IMDIV('Average Matching Chunk Size'!I33, 'Average Chunk Size'!I33))</f>
        <v>1.2034264263452199</v>
      </c>
    </row>
    <row r="34" spans="1:9">
      <c r="A34" s="6">
        <v>256</v>
      </c>
      <c r="B34" s="19">
        <f>VALUE(IMDIV('Average Matching Chunk Size'!B34, 'Average Chunk Size'!B34))</f>
        <v>1.77266246797066</v>
      </c>
      <c r="C34" s="19">
        <f>VALUE(IMDIV('Average Matching Chunk Size'!C34, 'Average Chunk Size'!C34))</f>
        <v>0.28702791872617001</v>
      </c>
      <c r="D34" s="19">
        <f>VALUE(IMDIV('Average Matching Chunk Size'!D34, 'Average Chunk Size'!D34))</f>
        <v>0.62871436686704496</v>
      </c>
      <c r="E34" s="12">
        <f>VALUE(IMDIV('Average Matching Chunk Size'!E34, 'Average Chunk Size'!E34))</f>
        <v>0.28863818830039401</v>
      </c>
      <c r="F34" s="19">
        <f>VALUE(IMDIV('Average Matching Chunk Size'!F34, 'Average Chunk Size'!F34))</f>
        <v>0.94583304212630004</v>
      </c>
      <c r="G34" s="19">
        <f>VALUE(IMDIV('Average Matching Chunk Size'!G34, 'Average Chunk Size'!G34))</f>
        <v>0.61346118271507399</v>
      </c>
      <c r="H34" s="19">
        <f>VALUE(IMDIV('Average Matching Chunk Size'!H34, 'Average Chunk Size'!H34))</f>
        <v>0.33569112882789098</v>
      </c>
      <c r="I34" s="19">
        <f>VALUE(IMDIV('Average Matching Chunk Size'!I34, 'Average Chunk Size'!I34))</f>
        <v>0.58013688337627101</v>
      </c>
    </row>
    <row r="35" spans="1:9">
      <c r="A35" s="6">
        <v>512</v>
      </c>
      <c r="B35" s="19">
        <f>VALUE(IMDIV('Average Matching Chunk Size'!B35, 'Average Chunk Size'!B35))</f>
        <v>1.38047573158085</v>
      </c>
      <c r="C35" s="19">
        <f>VALUE(IMDIV('Average Matching Chunk Size'!C35, 'Average Chunk Size'!C35))</f>
        <v>0.56228548844278303</v>
      </c>
      <c r="D35" s="19">
        <f>VALUE(IMDIV('Average Matching Chunk Size'!D35, 'Average Chunk Size'!D35))</f>
        <v>0.61581483872933895</v>
      </c>
      <c r="E35" s="12">
        <f>VALUE(IMDIV('Average Matching Chunk Size'!E35, 'Average Chunk Size'!E35))</f>
        <v>0.39870422971671099</v>
      </c>
      <c r="F35" s="19">
        <f>VALUE(IMDIV('Average Matching Chunk Size'!F35, 'Average Chunk Size'!F35))</f>
        <v>0.96712919846446799</v>
      </c>
      <c r="G35" s="19">
        <f>VALUE(IMDIV('Average Matching Chunk Size'!G35, 'Average Chunk Size'!G35))</f>
        <v>0.707145404935549</v>
      </c>
      <c r="H35" s="19">
        <f>VALUE(IMDIV('Average Matching Chunk Size'!H35, 'Average Chunk Size'!H35))</f>
        <v>0.26831608153161202</v>
      </c>
      <c r="I35" s="19">
        <f>VALUE(IMDIV('Average Matching Chunk Size'!I35, 'Average Chunk Size'!I35))</f>
        <v>0.96803099904172196</v>
      </c>
    </row>
    <row r="36" spans="1:9">
      <c r="A36" s="5"/>
      <c r="B36" s="5"/>
      <c r="C36" s="5"/>
      <c r="D36" s="5"/>
      <c r="E36" s="5"/>
      <c r="F36" s="6"/>
      <c r="G36" s="5"/>
      <c r="H36" s="5"/>
      <c r="I36" s="5"/>
    </row>
    <row r="37" spans="1:9">
      <c r="A37" s="5"/>
      <c r="B37" s="5"/>
      <c r="C37" s="5"/>
      <c r="D37" s="5"/>
      <c r="E37" s="5"/>
      <c r="F37" s="5"/>
      <c r="G37" s="5"/>
      <c r="H37" s="5"/>
      <c r="I37" s="5"/>
    </row>
    <row r="38" spans="1:9">
      <c r="A38" s="5"/>
      <c r="B38" s="5"/>
      <c r="C38" s="5"/>
      <c r="D38" s="5"/>
      <c r="E38" s="5"/>
      <c r="F38" s="5"/>
      <c r="G38" s="5"/>
      <c r="H38" s="5"/>
      <c r="I38" s="5"/>
    </row>
    <row r="39" spans="1:9">
      <c r="A39" s="5"/>
      <c r="B39" s="5"/>
      <c r="C39" s="5"/>
      <c r="D39" s="5"/>
      <c r="E39" s="5" t="s">
        <v>11</v>
      </c>
      <c r="F39" s="5"/>
      <c r="G39" s="5"/>
      <c r="H39" s="5"/>
      <c r="I39" s="5"/>
    </row>
    <row r="40" spans="1:9">
      <c r="A40" s="5" t="s">
        <v>0</v>
      </c>
      <c r="B40" s="5" t="s">
        <v>17</v>
      </c>
      <c r="C40" s="5" t="s">
        <v>18</v>
      </c>
      <c r="D40" s="5" t="s">
        <v>1</v>
      </c>
      <c r="E40" s="5" t="s">
        <v>2</v>
      </c>
      <c r="F40" s="5" t="s">
        <v>3</v>
      </c>
      <c r="G40" s="5" t="s">
        <v>4</v>
      </c>
      <c r="H40" s="5" t="s">
        <v>5</v>
      </c>
      <c r="I40" s="5" t="s">
        <v>6</v>
      </c>
    </row>
    <row r="41" spans="1:9">
      <c r="A41" s="6">
        <v>48</v>
      </c>
      <c r="B41" s="19">
        <f>VALUE(IMDIV('Average Matching Chunk Size'!B41, 'Average Chunk Size'!B41))</f>
        <v>16.9730657119757</v>
      </c>
      <c r="C41" s="19">
        <f>VALUE(IMDIV('Average Matching Chunk Size'!C41, 'Average Chunk Size'!C41))</f>
        <v>0.15466561863460901</v>
      </c>
      <c r="D41" s="19">
        <f>VALUE(IMDIV('Average Matching Chunk Size'!D41, 'Average Chunk Size'!D41))</f>
        <v>0.434131978375418</v>
      </c>
      <c r="E41" s="12">
        <f>VALUE(IMDIV('Average Matching Chunk Size'!E41, 'Average Chunk Size'!E41))</f>
        <v>0.18652771415469199</v>
      </c>
      <c r="F41" s="19">
        <f>VALUE(IMDIV('Average Matching Chunk Size'!F41, 'Average Chunk Size'!F41))</f>
        <v>0.93565944507227805</v>
      </c>
      <c r="G41" s="19">
        <f>VALUE(IMDIV('Average Matching Chunk Size'!G41, 'Average Chunk Size'!G41))</f>
        <v>0.434929523450797</v>
      </c>
      <c r="H41" s="19">
        <f>VALUE(IMDIV('Average Matching Chunk Size'!H41, 'Average Chunk Size'!H41))</f>
        <v>9.6687226976084895E-2</v>
      </c>
      <c r="I41" s="19">
        <f>VALUE(IMDIV('Average Matching Chunk Size'!I41, 'Average Chunk Size'!I41))</f>
        <v>1.07923379282418</v>
      </c>
    </row>
    <row r="42" spans="1:9">
      <c r="A42" s="6">
        <v>64</v>
      </c>
      <c r="B42" s="19">
        <f>VALUE(IMDIV('Average Matching Chunk Size'!B42, 'Average Chunk Size'!B42))</f>
        <v>12.5290727165305</v>
      </c>
      <c r="C42" s="19">
        <f>VALUE(IMDIV('Average Matching Chunk Size'!C42, 'Average Chunk Size'!C42))</f>
        <v>0.18035336739213501</v>
      </c>
      <c r="D42" s="19">
        <f>VALUE(IMDIV('Average Matching Chunk Size'!D42, 'Average Chunk Size'!D42))</f>
        <v>0.14949775743715801</v>
      </c>
      <c r="E42" s="12">
        <f>VALUE(IMDIV('Average Matching Chunk Size'!E42, 'Average Chunk Size'!E42))</f>
        <v>0.12458664961836501</v>
      </c>
      <c r="F42" s="19">
        <f>VALUE(IMDIV('Average Matching Chunk Size'!F42, 'Average Chunk Size'!F42))</f>
        <v>0.906521579341239</v>
      </c>
      <c r="G42" s="19">
        <f>VALUE(IMDIV('Average Matching Chunk Size'!G42, 'Average Chunk Size'!G42))</f>
        <v>0.57435116135438402</v>
      </c>
      <c r="H42" s="19">
        <f>VALUE(IMDIV('Average Matching Chunk Size'!H42, 'Average Chunk Size'!H42))</f>
        <v>0.22968580191572099</v>
      </c>
      <c r="I42" s="19">
        <f>VALUE(IMDIV('Average Matching Chunk Size'!I42, 'Average Chunk Size'!I42))</f>
        <v>4.7368508750836397E-2</v>
      </c>
    </row>
    <row r="43" spans="1:9">
      <c r="A43" s="6">
        <v>128</v>
      </c>
      <c r="B43" s="19">
        <f>VALUE(IMDIV('Average Matching Chunk Size'!B43, 'Average Chunk Size'!B43))</f>
        <v>7.7092382880511003</v>
      </c>
      <c r="C43" s="19">
        <f>VALUE(IMDIV('Average Matching Chunk Size'!C43, 'Average Chunk Size'!C43))</f>
        <v>0.21383421010737499</v>
      </c>
      <c r="D43" s="19">
        <f>VALUE(IMDIV('Average Matching Chunk Size'!D43, 'Average Chunk Size'!D43))</f>
        <v>0.33991579823764301</v>
      </c>
      <c r="E43" s="12">
        <f>VALUE(IMDIV('Average Matching Chunk Size'!E43, 'Average Chunk Size'!E43))</f>
        <v>0.171959443861947</v>
      </c>
      <c r="F43" s="19">
        <f>VALUE(IMDIV('Average Matching Chunk Size'!F43, 'Average Chunk Size'!F43))</f>
        <v>0.93556163351258403</v>
      </c>
      <c r="G43" s="19">
        <f>VALUE(IMDIV('Average Matching Chunk Size'!G43, 'Average Chunk Size'!G43))</f>
        <v>0.61557951273313105</v>
      </c>
      <c r="H43" s="19">
        <f>VALUE(IMDIV('Average Matching Chunk Size'!H43, 'Average Chunk Size'!H43))</f>
        <v>0.20604696715054099</v>
      </c>
      <c r="I43" s="19">
        <f>VALUE(IMDIV('Average Matching Chunk Size'!I43, 'Average Chunk Size'!I43))</f>
        <v>0.89829475062924802</v>
      </c>
    </row>
    <row r="44" spans="1:9">
      <c r="A44" s="6">
        <v>256</v>
      </c>
      <c r="B44" s="19">
        <f>VALUE(IMDIV('Average Matching Chunk Size'!B44, 'Average Chunk Size'!B44))</f>
        <v>3.5062452843408898</v>
      </c>
      <c r="C44" s="19">
        <f>VALUE(IMDIV('Average Matching Chunk Size'!C44, 'Average Chunk Size'!C44))</f>
        <v>0.172608395993915</v>
      </c>
      <c r="D44" s="19">
        <f>VALUE(IMDIV('Average Matching Chunk Size'!D44, 'Average Chunk Size'!D44))</f>
        <v>0.47693015047459603</v>
      </c>
      <c r="E44" s="12">
        <f>VALUE(IMDIV('Average Matching Chunk Size'!E44, 'Average Chunk Size'!E44))</f>
        <v>0.21101689192762799</v>
      </c>
      <c r="F44" s="19">
        <f>VALUE(IMDIV('Average Matching Chunk Size'!F44, 'Average Chunk Size'!F44))</f>
        <v>0.94375800928908604</v>
      </c>
      <c r="G44" s="19">
        <f>VALUE(IMDIV('Average Matching Chunk Size'!G44, 'Average Chunk Size'!G44))</f>
        <v>0.58231739256419401</v>
      </c>
      <c r="H44" s="19">
        <f>VALUE(IMDIV('Average Matching Chunk Size'!H44, 'Average Chunk Size'!H44))</f>
        <v>0.30648195745892898</v>
      </c>
      <c r="I44" s="19">
        <f>VALUE(IMDIV('Average Matching Chunk Size'!I44, 'Average Chunk Size'!I44))</f>
        <v>0.58996095782604996</v>
      </c>
    </row>
    <row r="45" spans="1:9">
      <c r="A45" s="6">
        <v>512</v>
      </c>
      <c r="B45" s="19">
        <f>VALUE(IMDIV('Average Matching Chunk Size'!B45, 'Average Chunk Size'!B45))</f>
        <v>2.29459314825377</v>
      </c>
      <c r="C45" s="19">
        <f>VALUE(IMDIV('Average Matching Chunk Size'!C45, 'Average Chunk Size'!C45))</f>
        <v>0.56653566752916096</v>
      </c>
      <c r="D45" s="19">
        <f>VALUE(IMDIV('Average Matching Chunk Size'!D45, 'Average Chunk Size'!D45))</f>
        <v>0.50705719117300896</v>
      </c>
      <c r="E45" s="12">
        <f>VALUE(IMDIV('Average Matching Chunk Size'!E45, 'Average Chunk Size'!E45))</f>
        <v>0.25485673895115102</v>
      </c>
      <c r="F45" s="19">
        <f>VALUE(IMDIV('Average Matching Chunk Size'!F45, 'Average Chunk Size'!F45))</f>
        <v>0.97023107272834597</v>
      </c>
      <c r="G45" s="19">
        <f>VALUE(IMDIV('Average Matching Chunk Size'!G45, 'Average Chunk Size'!G45))</f>
        <v>0.83441094195791798</v>
      </c>
      <c r="H45" s="19">
        <f>VALUE(IMDIV('Average Matching Chunk Size'!H45, 'Average Chunk Size'!H45))</f>
        <v>0.23520270423050799</v>
      </c>
      <c r="I45" s="19">
        <f>VALUE(IMDIV('Average Matching Chunk Size'!I45, 'Average Chunk Size'!I45))</f>
        <v>1.8955262902633601</v>
      </c>
    </row>
    <row r="46" spans="1:9">
      <c r="A46" s="5"/>
      <c r="B46" s="5"/>
      <c r="C46" s="5"/>
      <c r="D46" s="5"/>
      <c r="E46" s="5"/>
      <c r="F46" s="5"/>
      <c r="G46" s="5"/>
      <c r="H46" s="5"/>
      <c r="I46" s="5"/>
    </row>
    <row r="47" spans="1:9">
      <c r="A47" s="5"/>
      <c r="B47" s="5"/>
      <c r="C47" s="5"/>
      <c r="D47" s="5"/>
      <c r="E47" s="5"/>
      <c r="F47" s="5"/>
      <c r="G47" s="5"/>
      <c r="H47" s="5"/>
      <c r="I47" s="5"/>
    </row>
    <row r="48" spans="1:9">
      <c r="A48" s="5"/>
      <c r="B48" s="5"/>
      <c r="C48" s="5"/>
      <c r="D48" s="5"/>
      <c r="E48" s="5"/>
      <c r="F48" s="5"/>
      <c r="G48" s="5"/>
      <c r="H48" s="5"/>
      <c r="I48" s="5"/>
    </row>
    <row r="49" spans="1:9">
      <c r="A49" s="5"/>
      <c r="B49" s="5"/>
      <c r="C49" s="5"/>
      <c r="D49" s="5"/>
      <c r="E49" s="5" t="s">
        <v>12</v>
      </c>
      <c r="F49" s="5"/>
      <c r="G49" s="5"/>
      <c r="H49" s="5"/>
      <c r="I49" s="5"/>
    </row>
    <row r="50" spans="1:9">
      <c r="A50" s="5" t="s">
        <v>0</v>
      </c>
      <c r="B50" s="5" t="s">
        <v>17</v>
      </c>
      <c r="C50" s="5" t="s">
        <v>18</v>
      </c>
      <c r="D50" s="5" t="s">
        <v>1</v>
      </c>
      <c r="E50" s="5" t="s">
        <v>2</v>
      </c>
      <c r="F50" s="5" t="s">
        <v>3</v>
      </c>
      <c r="G50" s="5" t="s">
        <v>4</v>
      </c>
      <c r="H50" s="5" t="s">
        <v>5</v>
      </c>
      <c r="I50" s="5" t="s">
        <v>6</v>
      </c>
    </row>
    <row r="51" spans="1:9">
      <c r="A51" s="6">
        <v>48</v>
      </c>
      <c r="B51" s="19">
        <f>VALUE(IMDIV('Average Matching Chunk Size'!B51, 'Average Chunk Size'!B51))</f>
        <v>20.317682911348701</v>
      </c>
      <c r="C51" s="19">
        <f>VALUE(IMDIV('Average Matching Chunk Size'!C51, 'Average Chunk Size'!C51))</f>
        <v>0.104610704565686</v>
      </c>
      <c r="D51" s="19">
        <f>VALUE(IMDIV('Average Matching Chunk Size'!D51, 'Average Chunk Size'!D51))</f>
        <v>0.18772207436929</v>
      </c>
      <c r="E51" s="12">
        <f>VALUE(IMDIV('Average Matching Chunk Size'!E51, 'Average Chunk Size'!E51))</f>
        <v>0.13025785008673599</v>
      </c>
      <c r="F51" s="19">
        <f>VALUE(IMDIV('Average Matching Chunk Size'!F51, 'Average Chunk Size'!F51))</f>
        <v>0.93317110685759197</v>
      </c>
      <c r="G51" s="19">
        <f>VALUE(IMDIV('Average Matching Chunk Size'!G51, 'Average Chunk Size'!G51))</f>
        <v>0.51251941670629297</v>
      </c>
      <c r="H51" s="19">
        <f>VALUE(IMDIV('Average Matching Chunk Size'!H51, 'Average Chunk Size'!H51))</f>
        <v>6.2286182456300999E-2</v>
      </c>
      <c r="I51" s="19">
        <f>VALUE(IMDIV('Average Matching Chunk Size'!I51, 'Average Chunk Size'!I51))</f>
        <v>0</v>
      </c>
    </row>
    <row r="52" spans="1:9">
      <c r="A52" s="6">
        <v>64</v>
      </c>
      <c r="B52" s="19">
        <f>VALUE(IMDIV('Average Matching Chunk Size'!B52, 'Average Chunk Size'!B52))</f>
        <v>12.5866881092093</v>
      </c>
      <c r="C52" s="19">
        <f>VALUE(IMDIV('Average Matching Chunk Size'!C52, 'Average Chunk Size'!C52))</f>
        <v>0.11656517626915699</v>
      </c>
      <c r="D52" s="19">
        <f>VALUE(IMDIV('Average Matching Chunk Size'!D52, 'Average Chunk Size'!D52))</f>
        <v>6.3114316271507695E-2</v>
      </c>
      <c r="E52" s="12">
        <f>VALUE(IMDIV('Average Matching Chunk Size'!E52, 'Average Chunk Size'!E52))</f>
        <v>8.9003433207027596E-2</v>
      </c>
      <c r="F52" s="19">
        <f>VALUE(IMDIV('Average Matching Chunk Size'!F52, 'Average Chunk Size'!F52))</f>
        <v>0.88698324926720595</v>
      </c>
      <c r="G52" s="19">
        <f>VALUE(IMDIV('Average Matching Chunk Size'!G52, 'Average Chunk Size'!G52))</f>
        <v>0.55910277631333904</v>
      </c>
      <c r="H52" s="19">
        <f>VALUE(IMDIV('Average Matching Chunk Size'!H52, 'Average Chunk Size'!H52))</f>
        <v>0.20454436900447601</v>
      </c>
      <c r="I52" s="19">
        <f>VALUE(IMDIV('Average Matching Chunk Size'!I52, 'Average Chunk Size'!I52))</f>
        <v>9.7968966567891901E-3</v>
      </c>
    </row>
    <row r="53" spans="1:9">
      <c r="A53" s="6">
        <v>128</v>
      </c>
      <c r="B53" s="19">
        <f>VALUE(IMDIV('Average Matching Chunk Size'!B53, 'Average Chunk Size'!B53))</f>
        <v>12.4230790099909</v>
      </c>
      <c r="C53" s="19">
        <f>VALUE(IMDIV('Average Matching Chunk Size'!C53, 'Average Chunk Size'!C53))</f>
        <v>0.13273204561093499</v>
      </c>
      <c r="D53" s="19">
        <f>VALUE(IMDIV('Average Matching Chunk Size'!D53, 'Average Chunk Size'!D53))</f>
        <v>0.27663093364004199</v>
      </c>
      <c r="E53" s="12">
        <f>VALUE(IMDIV('Average Matching Chunk Size'!E53, 'Average Chunk Size'!E53))</f>
        <v>0.120685966621514</v>
      </c>
      <c r="F53" s="19">
        <f>VALUE(IMDIV('Average Matching Chunk Size'!F53, 'Average Chunk Size'!F53))</f>
        <v>0.91589868110925499</v>
      </c>
      <c r="G53" s="19">
        <f>VALUE(IMDIV('Average Matching Chunk Size'!G53, 'Average Chunk Size'!G53))</f>
        <v>0.63654972063718795</v>
      </c>
      <c r="H53" s="19">
        <f>VALUE(IMDIV('Average Matching Chunk Size'!H53, 'Average Chunk Size'!H53))</f>
        <v>0.190699965825192</v>
      </c>
      <c r="I53" s="19">
        <f>VALUE(IMDIV('Average Matching Chunk Size'!I53, 'Average Chunk Size'!I53))</f>
        <v>7.78225517373227E-3</v>
      </c>
    </row>
    <row r="54" spans="1:9">
      <c r="A54" s="6">
        <v>256</v>
      </c>
      <c r="B54" s="19">
        <f>VALUE(IMDIV('Average Matching Chunk Size'!B54, 'Average Chunk Size'!B54))</f>
        <v>5.8772122208755802</v>
      </c>
      <c r="C54" s="19">
        <f>VALUE(IMDIV('Average Matching Chunk Size'!C54, 'Average Chunk Size'!C54))</f>
        <v>0.109875383665829</v>
      </c>
      <c r="D54" s="19">
        <f>VALUE(IMDIV('Average Matching Chunk Size'!D54, 'Average Chunk Size'!D54))</f>
        <v>0.31493731722830598</v>
      </c>
      <c r="E54" s="12">
        <f>VALUE(IMDIV('Average Matching Chunk Size'!E54, 'Average Chunk Size'!E54))</f>
        <v>7.8152816684521398E-2</v>
      </c>
      <c r="F54" s="19">
        <f>VALUE(IMDIV('Average Matching Chunk Size'!F54, 'Average Chunk Size'!F54))</f>
        <v>0.94800014443007097</v>
      </c>
      <c r="G54" s="19">
        <f>VALUE(IMDIV('Average Matching Chunk Size'!G54, 'Average Chunk Size'!G54))</f>
        <v>0.66747542620737099</v>
      </c>
      <c r="H54" s="19">
        <f>VALUE(IMDIV('Average Matching Chunk Size'!H54, 'Average Chunk Size'!H54))</f>
        <v>0.187941089520204</v>
      </c>
      <c r="I54" s="19">
        <f>VALUE(IMDIV('Average Matching Chunk Size'!I54, 'Average Chunk Size'!I54))</f>
        <v>0.30519245411887902</v>
      </c>
    </row>
    <row r="55" spans="1:9">
      <c r="A55" s="6">
        <v>512</v>
      </c>
      <c r="B55" s="19">
        <f>VALUE(IMDIV('Average Matching Chunk Size'!B55, 'Average Chunk Size'!B55))</f>
        <v>3.9747620983498799</v>
      </c>
      <c r="C55" s="19">
        <f>VALUE(IMDIV('Average Matching Chunk Size'!C55, 'Average Chunk Size'!C55))</f>
        <v>0.64340627922756299</v>
      </c>
      <c r="D55" s="19">
        <f>VALUE(IMDIV('Average Matching Chunk Size'!D55, 'Average Chunk Size'!D55))</f>
        <v>0.33301042815764997</v>
      </c>
      <c r="E55" s="12">
        <f>VALUE(IMDIV('Average Matching Chunk Size'!E55, 'Average Chunk Size'!E55))</f>
        <v>0.22673890138201599</v>
      </c>
      <c r="F55" s="19">
        <f>VALUE(IMDIV('Average Matching Chunk Size'!F55, 'Average Chunk Size'!F55))</f>
        <v>0.96715504809923303</v>
      </c>
      <c r="G55" s="19">
        <f>VALUE(IMDIV('Average Matching Chunk Size'!G55, 'Average Chunk Size'!G55))</f>
        <v>0.70306657690464602</v>
      </c>
      <c r="H55" s="19">
        <f>VALUE(IMDIV('Average Matching Chunk Size'!H55, 'Average Chunk Size'!H55))</f>
        <v>0.213312441127955</v>
      </c>
      <c r="I55" s="19">
        <f>VALUE(IMDIV('Average Matching Chunk Size'!I55, 'Average Chunk Size'!I55))</f>
        <v>1.4085067245575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M52" sqref="M52"/>
    </sheetView>
  </sheetViews>
  <sheetFormatPr defaultRowHeight="15"/>
  <cols>
    <col min="1" max="1" width="20.140625" customWidth="1"/>
    <col min="2" max="2" width="13.7109375" customWidth="1"/>
    <col min="3" max="3" width="13.5703125" customWidth="1"/>
    <col min="4" max="4" width="13" customWidth="1"/>
    <col min="5" max="5" width="12.7109375" customWidth="1"/>
    <col min="6" max="6" width="13.5703125" customWidth="1"/>
    <col min="7" max="7" width="12.85546875" customWidth="1"/>
    <col min="8" max="9" width="13.7109375" customWidth="1"/>
  </cols>
  <sheetData>
    <row r="1" spans="1:9">
      <c r="A1" s="1"/>
      <c r="B1" s="1"/>
      <c r="C1" s="1"/>
      <c r="D1" s="1"/>
      <c r="E1" s="1" t="s">
        <v>7</v>
      </c>
      <c r="F1" s="1"/>
      <c r="G1" s="1"/>
      <c r="H1" s="1"/>
      <c r="I1" s="1"/>
    </row>
    <row r="2" spans="1:9">
      <c r="A2" s="1" t="s">
        <v>0</v>
      </c>
      <c r="B2" s="1" t="s">
        <v>17</v>
      </c>
      <c r="C2" s="1" t="s">
        <v>18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>
      <c r="A3" s="3">
        <v>48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>
      <c r="A4" s="3">
        <v>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3">
        <v>128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>
        <v>256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>
      <c r="A7" s="3">
        <v>512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 t="s">
        <v>8</v>
      </c>
      <c r="F10" s="1"/>
      <c r="G10" s="1"/>
      <c r="H10" s="1"/>
      <c r="I10" s="1"/>
    </row>
    <row r="11" spans="1:9">
      <c r="A11" s="1" t="s">
        <v>0</v>
      </c>
      <c r="B11" s="1" t="s">
        <v>17</v>
      </c>
      <c r="C11" s="1" t="s">
        <v>18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</row>
    <row r="12" spans="1:9">
      <c r="A12" s="3">
        <v>48</v>
      </c>
      <c r="B12" s="10">
        <f>VALUE(IMDIV('NUMBER COLLISIONS'!B12,'NUMBER HASHES'!B12))</f>
        <v>0.12563194277263801</v>
      </c>
      <c r="C12" s="10">
        <f>VALUE(IMDIV('NUMBER COLLISIONS'!C12,'NUMBER HASHES'!C12))</f>
        <v>0.41492632927610501</v>
      </c>
      <c r="D12" s="10">
        <f>VALUE(IMDIV('NUMBER COLLISIONS'!D12,'NUMBER HASHES'!D12))</f>
        <v>0.56363348314419404</v>
      </c>
      <c r="E12" s="18">
        <f>VALUE(IMDIV('NUMBER COLLISIONS'!E12,'NUMBER HASHES'!E12))</f>
        <v>9.9889709874109306E-2</v>
      </c>
      <c r="F12" s="10">
        <f>VALUE(IMDIV('NUMBER COLLISIONS'!F12,'NUMBER HASHES'!F12))</f>
        <v>0.49626344547080598</v>
      </c>
      <c r="G12" s="11">
        <f>VALUE(IMDIV('NUMBER COLLISIONS'!G12,'NUMBER HASHES'!G12))</f>
        <v>8.1239263313491294E-2</v>
      </c>
      <c r="H12" s="10">
        <f>VALUE(IMDIV('NUMBER COLLISIONS'!H12,'NUMBER HASHES'!H12))</f>
        <v>4.32257391858989E-2</v>
      </c>
      <c r="I12" s="11">
        <f>VALUE(IMDIV('NUMBER COLLISIONS'!I12,'NUMBER HASHES'!I12))</f>
        <v>1.60521874981366E-2</v>
      </c>
    </row>
    <row r="13" spans="1:9">
      <c r="A13" s="3">
        <v>64</v>
      </c>
      <c r="B13" s="10">
        <f>VALUE(IMDIV('NUMBER COLLISIONS'!B13,'NUMBER HASHES'!B13))</f>
        <v>0.18248952165524601</v>
      </c>
      <c r="C13" s="10">
        <f>VALUE(IMDIV('NUMBER COLLISIONS'!C13,'NUMBER HASHES'!C13))</f>
        <v>0.43215087689377801</v>
      </c>
      <c r="D13" s="10">
        <f>VALUE(IMDIV('NUMBER COLLISIONS'!D13,'NUMBER HASHES'!D13))</f>
        <v>0.61876561170431799</v>
      </c>
      <c r="E13" s="18">
        <f>VALUE(IMDIV('NUMBER COLLISIONS'!E13,'NUMBER HASHES'!E13))</f>
        <v>0.22123336551782</v>
      </c>
      <c r="F13" s="11">
        <f>VALUE(IMDIV('NUMBER COLLISIONS'!F13,'NUMBER HASHES'!F13))</f>
        <v>0.53545588559228696</v>
      </c>
      <c r="G13" s="10">
        <f>VALUE(IMDIV('NUMBER COLLISIONS'!G13,'NUMBER HASHES'!G13))</f>
        <v>7.0612968382868194E-2</v>
      </c>
      <c r="H13" s="10">
        <f>VALUE(IMDIV('NUMBER COLLISIONS'!H13,'NUMBER HASHES'!H13))</f>
        <v>4.1748466257668697E-2</v>
      </c>
      <c r="I13" s="10">
        <f>VALUE(IMDIV('NUMBER COLLISIONS'!I13,'NUMBER HASHES'!I13))</f>
        <v>1.49122386916022E-2</v>
      </c>
    </row>
    <row r="14" spans="1:9">
      <c r="A14" s="3">
        <v>128</v>
      </c>
      <c r="B14" s="10">
        <f>VALUE(IMDIV('NUMBER COLLISIONS'!B14,'NUMBER HASHES'!B14))</f>
        <v>0.93658624761523002</v>
      </c>
      <c r="C14" s="10">
        <f>VALUE(IMDIV('NUMBER COLLISIONS'!C14,'NUMBER HASHES'!C14))</f>
        <v>0.44151806237750701</v>
      </c>
      <c r="D14" s="10">
        <f>VALUE(IMDIV('NUMBER COLLISIONS'!D14,'NUMBER HASHES'!D14))</f>
        <v>0.66438557203113402</v>
      </c>
      <c r="E14" s="18">
        <f>VALUE(IMDIV('NUMBER COLLISIONS'!E14,'NUMBER HASHES'!E14))</f>
        <v>0.17307701413385701</v>
      </c>
      <c r="F14" s="10">
        <f>VALUE(IMDIV('NUMBER COLLISIONS'!F14,'NUMBER HASHES'!F14))</f>
        <v>0.51472710593816995</v>
      </c>
      <c r="G14" s="10">
        <f>VALUE(IMDIV('NUMBER COLLISIONS'!G14,'NUMBER HASHES'!G14))</f>
        <v>5.0403225806451603E-2</v>
      </c>
      <c r="H14" s="10">
        <f>VALUE(IMDIV('NUMBER COLLISIONS'!H14,'NUMBER HASHES'!H14))</f>
        <v>2.40810843814874E-2</v>
      </c>
      <c r="I14" s="10">
        <f>VALUE(IMDIV('NUMBER COLLISIONS'!I14,'NUMBER HASHES'!I14))</f>
        <v>1.52337341578179E-2</v>
      </c>
    </row>
    <row r="15" spans="1:9">
      <c r="A15" s="3">
        <v>256</v>
      </c>
      <c r="B15" s="10">
        <f>VALUE(IMDIV('NUMBER COLLISIONS'!B15,'NUMBER HASHES'!B15))</f>
        <v>0.45693036046311802</v>
      </c>
      <c r="C15" s="10">
        <f>VALUE(IMDIV('NUMBER COLLISIONS'!C15,'NUMBER HASHES'!C15))</f>
        <v>0.40249016420477302</v>
      </c>
      <c r="D15" s="10">
        <f>VALUE(IMDIV('NUMBER COLLISIONS'!D15,'NUMBER HASHES'!D15))</f>
        <v>0.58147894137386302</v>
      </c>
      <c r="E15" s="18">
        <f>VALUE(IMDIV('NUMBER COLLISIONS'!E15,'NUMBER HASHES'!E15))</f>
        <v>0.17912283911094901</v>
      </c>
      <c r="F15" s="10">
        <f>VALUE(IMDIV('NUMBER COLLISIONS'!F15,'NUMBER HASHES'!F15))</f>
        <v>0.48876724273655398</v>
      </c>
      <c r="G15" s="10">
        <f>VALUE(IMDIV('NUMBER COLLISIONS'!G15,'NUMBER HASHES'!G15))</f>
        <v>3.3216053431928003E-2</v>
      </c>
      <c r="H15" s="10">
        <f>VALUE(IMDIV('NUMBER COLLISIONS'!H15,'NUMBER HASHES'!H15))</f>
        <v>1.7970838396111799E-2</v>
      </c>
      <c r="I15" s="10">
        <f>VALUE(IMDIV('NUMBER COLLISIONS'!I15,'NUMBER HASHES'!I15))</f>
        <v>1.45262364059685E-2</v>
      </c>
    </row>
    <row r="16" spans="1:9">
      <c r="A16" s="3">
        <v>512</v>
      </c>
      <c r="B16" s="10">
        <f>VALUE(IMDIV('NUMBER COLLISIONS'!B16,'NUMBER HASHES'!B16))</f>
        <v>0.49269989039687201</v>
      </c>
      <c r="C16" s="10">
        <f>VALUE(IMDIV('NUMBER COLLISIONS'!C16,'NUMBER HASHES'!C16))</f>
        <v>0.32910121716117402</v>
      </c>
      <c r="D16" s="10">
        <f>VALUE(IMDIV('NUMBER COLLISIONS'!D16,'NUMBER HASHES'!D16))</f>
        <v>0.48001727386934701</v>
      </c>
      <c r="E16" s="18">
        <f>VALUE(IMDIV('NUMBER COLLISIONS'!E16,'NUMBER HASHES'!E16))</f>
        <v>0.16487203073426801</v>
      </c>
      <c r="F16" s="10">
        <f>VALUE(IMDIV('NUMBER COLLISIONS'!F16,'NUMBER HASHES'!F16))</f>
        <v>0.497062826433399</v>
      </c>
      <c r="G16" s="10">
        <f>VALUE(IMDIV('NUMBER COLLISIONS'!G16,'NUMBER HASHES'!G16))</f>
        <v>2.68416224624098E-2</v>
      </c>
      <c r="H16" s="10">
        <f>VALUE(IMDIV('NUMBER COLLISIONS'!H16,'NUMBER HASHES'!H16))</f>
        <v>1.65667056758338E-2</v>
      </c>
      <c r="I16" s="11">
        <f>VALUE(IMDIV('NUMBER COLLISIONS'!I16,'NUMBER HASHES'!I16))</f>
        <v>1.64167428083439E-2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 t="s">
        <v>9</v>
      </c>
      <c r="F19" s="1"/>
      <c r="G19" s="1"/>
      <c r="H19" s="1"/>
      <c r="I19" s="1"/>
    </row>
    <row r="20" spans="1:9">
      <c r="A20" s="1" t="s">
        <v>0</v>
      </c>
      <c r="B20" s="1" t="s">
        <v>17</v>
      </c>
      <c r="C20" s="1" t="s">
        <v>18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</row>
    <row r="21" spans="1:9">
      <c r="A21" s="3">
        <v>48</v>
      </c>
      <c r="B21" s="10">
        <f>VALUE(IMDIV('NUMBER COLLISIONS'!B21,'NUMBER HASHES'!B21))</f>
        <v>5.6310514693392197E-2</v>
      </c>
      <c r="C21" s="10">
        <f>VALUE(IMDIV('NUMBER COLLISIONS'!C21,'NUMBER HASHES'!C21))</f>
        <v>0.28977825488946302</v>
      </c>
      <c r="D21" s="10">
        <f>VALUE(IMDIV('NUMBER COLLISIONS'!D21,'NUMBER HASHES'!D21))</f>
        <v>0.61198167477939502</v>
      </c>
      <c r="E21" s="18">
        <f>VALUE(IMDIV('NUMBER COLLISIONS'!E21,'NUMBER HASHES'!E21))</f>
        <v>6.0981699941182299E-2</v>
      </c>
      <c r="F21" s="10">
        <f>VALUE(IMDIV('NUMBER COLLISIONS'!F21,'NUMBER HASHES'!F21))</f>
        <v>0.49133237909984001</v>
      </c>
      <c r="G21" s="10">
        <f>VALUE(IMDIV('NUMBER COLLISIONS'!G21,'NUMBER HASHES'!G21))</f>
        <v>3.7377632749925803E-2</v>
      </c>
      <c r="H21" s="10">
        <f>VALUE(IMDIV('NUMBER COLLISIONS'!H21,'NUMBER HASHES'!H21))</f>
        <v>2.5006140997298001E-2</v>
      </c>
      <c r="I21" s="10">
        <f>VALUE(IMDIV('NUMBER COLLISIONS'!I21,'NUMBER HASHES'!I21))</f>
        <v>6.2104354498369501E-3</v>
      </c>
    </row>
    <row r="22" spans="1:9">
      <c r="A22" s="3">
        <v>64</v>
      </c>
      <c r="B22" s="10">
        <f>VALUE(IMDIV('NUMBER COLLISIONS'!B22,'NUMBER HASHES'!B22))</f>
        <v>0.100066755674232</v>
      </c>
      <c r="C22" s="10">
        <f>VALUE(IMDIV('NUMBER COLLISIONS'!C22,'NUMBER HASHES'!C22))</f>
        <v>0.30965269040582799</v>
      </c>
      <c r="D22" s="10">
        <f>VALUE(IMDIV('NUMBER COLLISIONS'!D22,'NUMBER HASHES'!D22))</f>
        <v>0.55435906881845398</v>
      </c>
      <c r="E22" s="18">
        <f>VALUE(IMDIV('NUMBER COLLISIONS'!E22,'NUMBER HASHES'!E22))</f>
        <v>0.119907681267637</v>
      </c>
      <c r="F22" s="10">
        <f>VALUE(IMDIV('NUMBER COLLISIONS'!F22,'NUMBER HASHES'!F22))</f>
        <v>0.50011863803535395</v>
      </c>
      <c r="G22" s="10">
        <f>VALUE(IMDIV('NUMBER COLLISIONS'!G22,'NUMBER HASHES'!G22))</f>
        <v>3.9814282192456203E-2</v>
      </c>
      <c r="H22" s="10">
        <f>VALUE(IMDIV('NUMBER COLLISIONS'!H22,'NUMBER HASHES'!H22))</f>
        <v>2.1683984584613899E-2</v>
      </c>
      <c r="I22" s="10">
        <f>VALUE(IMDIV('NUMBER COLLISIONS'!I22,'NUMBER HASHES'!I22))</f>
        <v>7.5592538361725203E-3</v>
      </c>
    </row>
    <row r="23" spans="1:9">
      <c r="A23" s="3">
        <v>128</v>
      </c>
      <c r="B23" s="10">
        <f>VALUE(IMDIV('NUMBER COLLISIONS'!B23,'NUMBER HASHES'!B23))</f>
        <v>0.95707222632789601</v>
      </c>
      <c r="C23" s="10">
        <f>VALUE(IMDIV('NUMBER COLLISIONS'!C23,'NUMBER HASHES'!C23))</f>
        <v>0.31997935458500298</v>
      </c>
      <c r="D23" s="10">
        <f>VALUE(IMDIV('NUMBER COLLISIONS'!D23,'NUMBER HASHES'!D23))</f>
        <v>0.710467273065988</v>
      </c>
      <c r="E23" s="18">
        <f>VALUE(IMDIV('NUMBER COLLISIONS'!E23,'NUMBER HASHES'!E23))</f>
        <v>6.7714156216951205E-2</v>
      </c>
      <c r="F23" s="10">
        <f>VALUE(IMDIV('NUMBER COLLISIONS'!F23,'NUMBER HASHES'!F23))</f>
        <v>0.48092190438967197</v>
      </c>
      <c r="G23" s="10">
        <f>VALUE(IMDIV('NUMBER COLLISIONS'!G23,'NUMBER HASHES'!G23))</f>
        <v>3.4473216050602898E-2</v>
      </c>
      <c r="H23" s="10">
        <f>VALUE(IMDIV('NUMBER COLLISIONS'!H23,'NUMBER HASHES'!H23))</f>
        <v>9.9519052904180495E-3</v>
      </c>
      <c r="I23" s="10">
        <f>VALUE(IMDIV('NUMBER COLLISIONS'!I23,'NUMBER HASHES'!I23))</f>
        <v>5.8001581861323497E-3</v>
      </c>
    </row>
    <row r="24" spans="1:9">
      <c r="A24" s="3">
        <v>256</v>
      </c>
      <c r="B24" s="10">
        <f>VALUE(IMDIV('NUMBER COLLISIONS'!B24,'NUMBER HASHES'!B24))</f>
        <v>0.30044884692772</v>
      </c>
      <c r="C24" s="10">
        <f>VALUE(IMDIV('NUMBER COLLISIONS'!C24,'NUMBER HASHES'!C24))</f>
        <v>0.293351951340733</v>
      </c>
      <c r="D24" s="10">
        <f>VALUE(IMDIV('NUMBER COLLISIONS'!D24,'NUMBER HASHES'!D24))</f>
        <v>0.49977790551839502</v>
      </c>
      <c r="E24" s="18">
        <f>VALUE(IMDIV('NUMBER COLLISIONS'!E24,'NUMBER HASHES'!E24))</f>
        <v>0.14213592580016801</v>
      </c>
      <c r="F24" s="10">
        <f>VALUE(IMDIV('NUMBER COLLISIONS'!F24,'NUMBER HASHES'!F24))</f>
        <v>0.48020737438829397</v>
      </c>
      <c r="G24" s="10">
        <f>VALUE(IMDIV('NUMBER COLLISIONS'!G24,'NUMBER HASHES'!G24))</f>
        <v>2.1002254479294401E-2</v>
      </c>
      <c r="H24" s="10">
        <f>VALUE(IMDIV('NUMBER COLLISIONS'!H24,'NUMBER HASHES'!H24))</f>
        <v>7.1380013596193097E-3</v>
      </c>
      <c r="I24" s="10">
        <f>VALUE(IMDIV('NUMBER COLLISIONS'!I24,'NUMBER HASHES'!I24))</f>
        <v>7.5305892775902102E-3</v>
      </c>
    </row>
    <row r="25" spans="1:9">
      <c r="A25" s="3">
        <v>512</v>
      </c>
      <c r="B25" s="10">
        <f>VALUE(IMDIV('NUMBER COLLISIONS'!B25,'NUMBER HASHES'!B25))</f>
        <v>0.34210892882017002</v>
      </c>
      <c r="C25" s="10">
        <f>VALUE(IMDIV('NUMBER COLLISIONS'!C25,'NUMBER HASHES'!C25))</f>
        <v>0.237650379729821</v>
      </c>
      <c r="D25" s="10">
        <f>VALUE(IMDIV('NUMBER COLLISIONS'!D25,'NUMBER HASHES'!D25))</f>
        <v>0.35622941151085302</v>
      </c>
      <c r="E25" s="18">
        <f>VALUE(IMDIV('NUMBER COLLISIONS'!E25,'NUMBER HASHES'!E25))</f>
        <v>0.100463678516229</v>
      </c>
      <c r="F25" s="10">
        <f>VALUE(IMDIV('NUMBER COLLISIONS'!F25,'NUMBER HASHES'!F25))</f>
        <v>0.47086699626190798</v>
      </c>
      <c r="G25" s="10">
        <f>VALUE(IMDIV('NUMBER COLLISIONS'!G25,'NUMBER HASHES'!G25))</f>
        <v>1.42618118078241E-2</v>
      </c>
      <c r="H25" s="10">
        <f>VALUE(IMDIV('NUMBER COLLISIONS'!H25,'NUMBER HASHES'!H25))</f>
        <v>6.6240458943069699E-3</v>
      </c>
      <c r="I25" s="10">
        <f>VALUE(IMDIV('NUMBER COLLISIONS'!I25,'NUMBER HASHES'!I25))</f>
        <v>8.5022421524663695E-3</v>
      </c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 t="s">
        <v>10</v>
      </c>
      <c r="F29" s="1"/>
      <c r="G29" s="1"/>
      <c r="H29" s="1"/>
      <c r="I29" s="1"/>
    </row>
    <row r="30" spans="1:9">
      <c r="A30" s="1" t="s">
        <v>0</v>
      </c>
      <c r="B30" s="1" t="s">
        <v>17</v>
      </c>
      <c r="C30" s="1" t="s">
        <v>18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  <c r="I30" s="1" t="s">
        <v>6</v>
      </c>
    </row>
    <row r="31" spans="1:9">
      <c r="A31" s="3">
        <v>48</v>
      </c>
      <c r="B31" s="10">
        <f>VALUE(IMDIV('NUMBER COLLISIONS'!B31,'NUMBER HASHES'!B31))</f>
        <v>2.2715077803612999E-2</v>
      </c>
      <c r="C31" s="10">
        <f>VALUE(IMDIV('NUMBER COLLISIONS'!C31,'NUMBER HASHES'!C31))</f>
        <v>0.187546181231947</v>
      </c>
      <c r="D31" s="10">
        <f>VALUE(IMDIV('NUMBER COLLISIONS'!D31,'NUMBER HASHES'!D31))</f>
        <v>0.32227449376150502</v>
      </c>
      <c r="E31" s="18">
        <f>VALUE(IMDIV('NUMBER COLLISIONS'!E31,'NUMBER HASHES'!E31))</f>
        <v>3.1781694442020801E-2</v>
      </c>
      <c r="F31" s="10">
        <f>VALUE(IMDIV('NUMBER COLLISIONS'!F31,'NUMBER HASHES'!F31))</f>
        <v>0.47692116697703302</v>
      </c>
      <c r="G31" s="10">
        <f>VALUE(IMDIV('NUMBER COLLISIONS'!G31,'NUMBER HASHES'!G31))</f>
        <v>2.3792983674887101E-2</v>
      </c>
      <c r="H31" s="10">
        <f>VALUE(IMDIV('NUMBER COLLISIONS'!H31,'NUMBER HASHES'!H31))</f>
        <v>1.36863466893199E-2</v>
      </c>
      <c r="I31" s="10">
        <f>VALUE(IMDIV('NUMBER COLLISIONS'!I31,'NUMBER HASHES'!I31))</f>
        <v>3.17748524738992E-3</v>
      </c>
    </row>
    <row r="32" spans="1:9">
      <c r="A32" s="3">
        <v>64</v>
      </c>
      <c r="B32" s="10">
        <f>VALUE(IMDIV('NUMBER COLLISIONS'!B32,'NUMBER HASHES'!B32))</f>
        <v>2.93712079426365E-2</v>
      </c>
      <c r="C32" s="10">
        <f>VALUE(IMDIV('NUMBER COLLISIONS'!C32,'NUMBER HASHES'!C32))</f>
        <v>0.20475624256837099</v>
      </c>
      <c r="D32" s="10">
        <f>VALUE(IMDIV('NUMBER COLLISIONS'!D32,'NUMBER HASHES'!D32))</f>
        <v>0.24633296662999599</v>
      </c>
      <c r="E32" s="18">
        <f>VALUE(IMDIV('NUMBER COLLISIONS'!E32,'NUMBER HASHES'!E32))</f>
        <v>0.12212356979404999</v>
      </c>
      <c r="F32" s="10">
        <f>VALUE(IMDIV('NUMBER COLLISIONS'!F32,'NUMBER HASHES'!F32))</f>
        <v>0.49048752916275801</v>
      </c>
      <c r="G32" s="10">
        <f>VALUE(IMDIV('NUMBER COLLISIONS'!G32,'NUMBER HASHES'!G32))</f>
        <v>2.0253164556962001E-2</v>
      </c>
      <c r="H32" s="10">
        <f>VALUE(IMDIV('NUMBER COLLISIONS'!H32,'NUMBER HASHES'!H32))</f>
        <v>1.6782943845440799E-2</v>
      </c>
      <c r="I32" s="10">
        <f>VALUE(IMDIV('NUMBER COLLISIONS'!I32,'NUMBER HASHES'!I32))</f>
        <v>3.5234899328859099E-3</v>
      </c>
    </row>
    <row r="33" spans="1:9">
      <c r="A33" s="3">
        <v>128</v>
      </c>
      <c r="B33" s="10">
        <f>VALUE(IMDIV('NUMBER COLLISIONS'!B33,'NUMBER HASHES'!B33))</f>
        <v>0.12872586390051899</v>
      </c>
      <c r="C33" s="10">
        <f>VALUE(IMDIV('NUMBER COLLISIONS'!C33,'NUMBER HASHES'!C33))</f>
        <v>0.21577615432364</v>
      </c>
      <c r="D33" s="10">
        <f>VALUE(IMDIV('NUMBER COLLISIONS'!D33,'NUMBER HASHES'!D33))</f>
        <v>0.63166101073099101</v>
      </c>
      <c r="E33" s="18">
        <f>VALUE(IMDIV('NUMBER COLLISIONS'!E33,'NUMBER HASHES'!E33))</f>
        <v>3.23000040628936E-2</v>
      </c>
      <c r="F33" s="10">
        <f>VALUE(IMDIV('NUMBER COLLISIONS'!F33,'NUMBER HASHES'!F33))</f>
        <v>0.47749263777871298</v>
      </c>
      <c r="G33" s="10">
        <f>VALUE(IMDIV('NUMBER COLLISIONS'!G33,'NUMBER HASHES'!G33))</f>
        <v>1.93425137307968E-2</v>
      </c>
      <c r="H33" s="10">
        <f>VALUE(IMDIV('NUMBER COLLISIONS'!H33,'NUMBER HASHES'!H33))</f>
        <v>4.62385321100917E-3</v>
      </c>
      <c r="I33" s="10">
        <f>VALUE(IMDIV('NUMBER COLLISIONS'!I33,'NUMBER HASHES'!I33))</f>
        <v>3.20296695886716E-3</v>
      </c>
    </row>
    <row r="34" spans="1:9">
      <c r="A34" s="3">
        <v>256</v>
      </c>
      <c r="B34" s="10">
        <f>VALUE(IMDIV('NUMBER COLLISIONS'!B34,'NUMBER HASHES'!B34))</f>
        <v>0.12088432688511599</v>
      </c>
      <c r="C34" s="10">
        <f>VALUE(IMDIV('NUMBER COLLISIONS'!C34,'NUMBER HASHES'!C34))</f>
        <v>0.18539272030651299</v>
      </c>
      <c r="D34" s="10">
        <f>VALUE(IMDIV('NUMBER COLLISIONS'!D34,'NUMBER HASHES'!D34))</f>
        <v>0.23750452079566001</v>
      </c>
      <c r="E34" s="18">
        <f>VALUE(IMDIV('NUMBER COLLISIONS'!E34,'NUMBER HASHES'!E34))</f>
        <v>3.6751050728179101E-2</v>
      </c>
      <c r="F34" s="10">
        <f>VALUE(IMDIV('NUMBER COLLISIONS'!F34,'NUMBER HASHES'!F34))</f>
        <v>0.47952485151609903</v>
      </c>
      <c r="G34" s="10">
        <f>VALUE(IMDIV('NUMBER COLLISIONS'!G34,'NUMBER HASHES'!G34))</f>
        <v>1.6452806423679401E-2</v>
      </c>
      <c r="H34" s="10">
        <f>VALUE(IMDIV('NUMBER COLLISIONS'!H34,'NUMBER HASHES'!H34))</f>
        <v>3.30514241275396E-3</v>
      </c>
      <c r="I34" s="10">
        <f>VALUE(IMDIV('NUMBER COLLISIONS'!I34,'NUMBER HASHES'!I34))</f>
        <v>6.6848111540848999E-3</v>
      </c>
    </row>
    <row r="35" spans="1:9">
      <c r="A35" s="3">
        <v>512</v>
      </c>
      <c r="B35" s="10">
        <f>VALUE(IMDIV('NUMBER COLLISIONS'!B35,'NUMBER HASHES'!B35))</f>
        <v>0.25597379584384899</v>
      </c>
      <c r="C35" s="10">
        <f>VALUE(IMDIV('NUMBER COLLISIONS'!C35,'NUMBER HASHES'!C35))</f>
        <v>0.18320776901972699</v>
      </c>
      <c r="D35" s="10">
        <f>VALUE(IMDIV('NUMBER COLLISIONS'!D35,'NUMBER HASHES'!D35))</f>
        <v>0.29597277368122499</v>
      </c>
      <c r="E35" s="18">
        <f>VALUE(IMDIV('NUMBER COLLISIONS'!E35,'NUMBER HASHES'!E35))</f>
        <v>8.5470839360688694E-2</v>
      </c>
      <c r="F35" s="10">
        <f>VALUE(IMDIV('NUMBER COLLISIONS'!F35,'NUMBER HASHES'!F35))</f>
        <v>0.46561333785683101</v>
      </c>
      <c r="G35" s="10">
        <f>VALUE(IMDIV('NUMBER COLLISIONS'!G35,'NUMBER HASHES'!G35))</f>
        <v>1.02332222751071E-2</v>
      </c>
      <c r="H35" s="10">
        <f>VALUE(IMDIV('NUMBER COLLISIONS'!H35,'NUMBER HASHES'!H35))</f>
        <v>2.9006526468455399E-3</v>
      </c>
      <c r="I35" s="10">
        <f>VALUE(IMDIV('NUMBER COLLISIONS'!I35,'NUMBER HASHES'!I35))</f>
        <v>3.9727174823501301E-3</v>
      </c>
    </row>
    <row r="36" spans="1:9">
      <c r="A36" s="1"/>
      <c r="B36" s="1"/>
      <c r="C36" s="1"/>
      <c r="D36" s="1"/>
      <c r="E36" s="1"/>
      <c r="F36" s="3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 t="s">
        <v>11</v>
      </c>
      <c r="F39" s="1"/>
      <c r="G39" s="1"/>
      <c r="H39" s="1"/>
      <c r="I39" s="1"/>
    </row>
    <row r="40" spans="1:9">
      <c r="A40" s="1" t="s">
        <v>0</v>
      </c>
      <c r="B40" s="1" t="s">
        <v>17</v>
      </c>
      <c r="C40" s="1" t="s">
        <v>18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</row>
    <row r="41" spans="1:9">
      <c r="A41" s="3">
        <v>48</v>
      </c>
      <c r="B41" s="10">
        <f>VALUE(IMDIV('NUMBER COLLISIONS'!B41,'NUMBER HASHES'!B41))</f>
        <v>1.1265490048817099E-2</v>
      </c>
      <c r="C41" s="10">
        <f>VALUE(IMDIV('NUMBER COLLISIONS'!C41,'NUMBER HASHES'!C41))</f>
        <v>0.11966444608931701</v>
      </c>
      <c r="D41" s="10">
        <f>VALUE(IMDIV('NUMBER COLLISIONS'!D41,'NUMBER HASHES'!D41))</f>
        <v>0.235064427957829</v>
      </c>
      <c r="E41" s="18">
        <f>VALUE(IMDIV('NUMBER COLLISIONS'!E41,'NUMBER HASHES'!E41))</f>
        <v>2.18943170488534E-2</v>
      </c>
      <c r="F41" s="10">
        <f>VALUE(IMDIV('NUMBER COLLISIONS'!F41,'NUMBER HASHES'!F41))</f>
        <v>0.47726462650847801</v>
      </c>
      <c r="G41" s="10">
        <f>VALUE(IMDIV('NUMBER COLLISIONS'!G41,'NUMBER HASHES'!G41))</f>
        <v>1.6457960644007199E-2</v>
      </c>
      <c r="H41" s="10">
        <f>VALUE(IMDIV('NUMBER COLLISIONS'!H41,'NUMBER HASHES'!H41))</f>
        <v>1.0700389105058401E-2</v>
      </c>
      <c r="I41" s="10">
        <f>VALUE(IMDIV('NUMBER COLLISIONS'!I41,'NUMBER HASHES'!I41))</f>
        <v>3.4833229947034399E-3</v>
      </c>
    </row>
    <row r="42" spans="1:9">
      <c r="A42" s="3">
        <v>64</v>
      </c>
      <c r="B42" s="10">
        <f>VALUE(IMDIV('NUMBER COLLISIONS'!B42,'NUMBER HASHES'!B42))</f>
        <v>1.59061277705346E-2</v>
      </c>
      <c r="C42" s="10">
        <f>VALUE(IMDIV('NUMBER COLLISIONS'!C42,'NUMBER HASHES'!C42))</f>
        <v>0.118517681617896</v>
      </c>
      <c r="D42" s="10">
        <f>VALUE(IMDIV('NUMBER COLLISIONS'!D42,'NUMBER HASHES'!D42))</f>
        <v>0.23059013163786199</v>
      </c>
      <c r="E42" s="18">
        <f>VALUE(IMDIV('NUMBER COLLISIONS'!E42,'NUMBER HASHES'!E42))</f>
        <v>7.9905437352245905E-3</v>
      </c>
      <c r="F42" s="10">
        <f>VALUE(IMDIV('NUMBER COLLISIONS'!F42,'NUMBER HASHES'!F42))</f>
        <v>0.50092833271444503</v>
      </c>
      <c r="G42" s="10">
        <f>VALUE(IMDIV('NUMBER COLLISIONS'!G42,'NUMBER HASHES'!G42))</f>
        <v>1.27191474733585E-2</v>
      </c>
      <c r="H42" s="10">
        <f>VALUE(IMDIV('NUMBER COLLISIONS'!H42,'NUMBER HASHES'!H42))</f>
        <v>5.4853560583798602E-3</v>
      </c>
      <c r="I42" s="10">
        <f>VALUE(IMDIV('NUMBER COLLISIONS'!I42,'NUMBER HASHES'!I42))</f>
        <v>3.8428283216447302E-4</v>
      </c>
    </row>
    <row r="43" spans="1:9">
      <c r="A43" s="3">
        <v>128</v>
      </c>
      <c r="B43" s="10">
        <f>VALUE(IMDIV('NUMBER COLLISIONS'!B43,'NUMBER HASHES'!B43))</f>
        <v>2.6410310585252499E-2</v>
      </c>
      <c r="C43" s="10">
        <f>VALUE(IMDIV('NUMBER COLLISIONS'!C43,'NUMBER HASHES'!C43))</f>
        <v>0.12390117516424499</v>
      </c>
      <c r="D43" s="10">
        <f>VALUE(IMDIV('NUMBER COLLISIONS'!D43,'NUMBER HASHES'!D43))</f>
        <v>0.71243123250651497</v>
      </c>
      <c r="E43" s="18">
        <f>VALUE(IMDIV('NUMBER COLLISIONS'!E43,'NUMBER HASHES'!E43))</f>
        <v>1.62076529368755E-2</v>
      </c>
      <c r="F43" s="10">
        <f>VALUE(IMDIV('NUMBER COLLISIONS'!F43,'NUMBER HASHES'!F43))</f>
        <v>0.47891624660721199</v>
      </c>
      <c r="G43" s="10">
        <f>VALUE(IMDIV('NUMBER COLLISIONS'!G43,'NUMBER HASHES'!G43))</f>
        <v>1.20385232744783E-2</v>
      </c>
      <c r="H43" s="10">
        <f>VALUE(IMDIV('NUMBER COLLISIONS'!H43,'NUMBER HASHES'!H43))</f>
        <v>3.62389813907933E-3</v>
      </c>
      <c r="I43" s="10">
        <f>VALUE(IMDIV('NUMBER COLLISIONS'!I43,'NUMBER HASHES'!I43))</f>
        <v>4.2747358309317999E-3</v>
      </c>
    </row>
    <row r="44" spans="1:9">
      <c r="A44" s="3">
        <v>256</v>
      </c>
      <c r="B44" s="10">
        <f>VALUE(IMDIV('NUMBER COLLISIONS'!B44,'NUMBER HASHES'!B44))</f>
        <v>5.8517350157728701E-2</v>
      </c>
      <c r="C44" s="10">
        <f>VALUE(IMDIV('NUMBER COLLISIONS'!C44,'NUMBER HASHES'!C44))</f>
        <v>0.110519178612941</v>
      </c>
      <c r="D44" s="10">
        <f>VALUE(IMDIV('NUMBER COLLISIONS'!D44,'NUMBER HASHES'!D44))</f>
        <v>0.15307635285396601</v>
      </c>
      <c r="E44" s="18">
        <f>VALUE(IMDIV('NUMBER COLLISIONS'!E44,'NUMBER HASHES'!E44))</f>
        <v>1.8583271127175598E-2</v>
      </c>
      <c r="F44" s="10">
        <f>VALUE(IMDIV('NUMBER COLLISIONS'!F44,'NUMBER HASHES'!F44))</f>
        <v>0.47891666271403499</v>
      </c>
      <c r="G44" s="10">
        <f>VALUE(IMDIV('NUMBER COLLISIONS'!G44,'NUMBER HASHES'!G44))</f>
        <v>1.1691348402182399E-2</v>
      </c>
      <c r="H44" s="10">
        <f>VALUE(IMDIV('NUMBER COLLISIONS'!H44,'NUMBER HASHES'!H44))</f>
        <v>1.7130830600558E-3</v>
      </c>
      <c r="I44" s="10">
        <f>VALUE(IMDIV('NUMBER COLLISIONS'!I44,'NUMBER HASHES'!I44))</f>
        <v>6.3706471236288703E-3</v>
      </c>
    </row>
    <row r="45" spans="1:9">
      <c r="A45" s="3">
        <v>512</v>
      </c>
      <c r="B45" s="10">
        <f>VALUE(IMDIV('NUMBER COLLISIONS'!B45,'NUMBER HASHES'!B45))</f>
        <v>0.14874451075329401</v>
      </c>
      <c r="C45" s="10">
        <f>VALUE(IMDIV('NUMBER COLLISIONS'!C45,'NUMBER HASHES'!C45))</f>
        <v>0.155734236140499</v>
      </c>
      <c r="D45" s="10">
        <f>VALUE(IMDIV('NUMBER COLLISIONS'!D45,'NUMBER HASHES'!D45))</f>
        <v>0.172157801092092</v>
      </c>
      <c r="E45" s="18">
        <f>VALUE(IMDIV('NUMBER COLLISIONS'!E45,'NUMBER HASHES'!E45))</f>
        <v>9.5618591024104402E-2</v>
      </c>
      <c r="F45" s="10">
        <f>VALUE(IMDIV('NUMBER COLLISIONS'!F45,'NUMBER HASHES'!F45))</f>
        <v>0.46327846760997199</v>
      </c>
      <c r="G45" s="10">
        <f>VALUE(IMDIV('NUMBER COLLISIONS'!G45,'NUMBER HASHES'!G45))</f>
        <v>6.3856960408684603E-3</v>
      </c>
      <c r="H45" s="10">
        <f>VALUE(IMDIV('NUMBER COLLISIONS'!H45,'NUMBER HASHES'!H45))</f>
        <v>2.0736882716049401E-3</v>
      </c>
      <c r="I45" s="10">
        <f>VALUE(IMDIV('NUMBER COLLISIONS'!I45,'NUMBER HASHES'!I45))</f>
        <v>1.2949640287769799E-3</v>
      </c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 t="s">
        <v>12</v>
      </c>
      <c r="F49" s="1"/>
      <c r="G49" s="1"/>
      <c r="H49" s="1"/>
      <c r="I49" s="1"/>
    </row>
    <row r="50" spans="1:9">
      <c r="A50" s="1" t="s">
        <v>0</v>
      </c>
      <c r="B50" s="1" t="s">
        <v>17</v>
      </c>
      <c r="C50" s="1" t="s">
        <v>18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1" t="s">
        <v>6</v>
      </c>
    </row>
    <row r="51" spans="1:9">
      <c r="A51" s="3">
        <v>48</v>
      </c>
      <c r="B51" s="10">
        <f>VALUE(IMDIV('NUMBER COLLISIONS'!B51,'NUMBER HASHES'!B51))</f>
        <v>9.0702947845805008E-3</v>
      </c>
      <c r="C51" s="10">
        <f>VALUE(IMDIV('NUMBER COLLISIONS'!C51,'NUMBER HASHES'!C51))</f>
        <v>5.5199823360565198E-2</v>
      </c>
      <c r="D51" s="10">
        <f>VALUE(IMDIV('NUMBER COLLISIONS'!D51,'NUMBER HASHES'!D51))</f>
        <v>0.137231089521166</v>
      </c>
      <c r="E51" s="18">
        <f>VALUE(IMDIV('NUMBER COLLISIONS'!E51,'NUMBER HASHES'!E51))</f>
        <v>1.2273567467652499E-2</v>
      </c>
      <c r="F51" s="10">
        <f>VALUE(IMDIV('NUMBER COLLISIONS'!F51,'NUMBER HASHES'!F51))</f>
        <v>0.47757390417940898</v>
      </c>
      <c r="G51" s="10">
        <f>VALUE(IMDIV('NUMBER COLLISIONS'!G51,'NUMBER HASHES'!G51))</f>
        <v>8.9541547277936992E-3</v>
      </c>
      <c r="H51" s="10">
        <f>VALUE(IMDIV('NUMBER COLLISIONS'!H51,'NUMBER HASHES'!H51))</f>
        <v>1.16948378254911E-2</v>
      </c>
      <c r="I51" s="10">
        <f>VALUE(IMDIV('NUMBER COLLISIONS'!I51,'NUMBER HASHES'!I51))</f>
        <v>0</v>
      </c>
    </row>
    <row r="52" spans="1:9">
      <c r="A52" s="3">
        <v>64</v>
      </c>
      <c r="B52" s="10">
        <f>VALUE(IMDIV('NUMBER COLLISIONS'!B52,'NUMBER HASHES'!B52))</f>
        <v>1.58102766798419E-2</v>
      </c>
      <c r="C52" s="10">
        <f>VALUE(IMDIV('NUMBER COLLISIONS'!C52,'NUMBER HASHES'!C52))</f>
        <v>5.7282145033516099E-2</v>
      </c>
      <c r="D52" s="10">
        <f>VALUE(IMDIV('NUMBER COLLISIONS'!D52,'NUMBER HASHES'!D52))</f>
        <v>0.28446423088731998</v>
      </c>
      <c r="E52" s="18">
        <f>VALUE(IMDIV('NUMBER COLLISIONS'!E52,'NUMBER HASHES'!E52))</f>
        <v>2.8943560057887101E-3</v>
      </c>
      <c r="F52" s="10">
        <f>VALUE(IMDIV('NUMBER COLLISIONS'!F52,'NUMBER HASHES'!F52))</f>
        <v>0.50819984744469904</v>
      </c>
      <c r="G52" s="10">
        <f>VALUE(IMDIV('NUMBER COLLISIONS'!G52,'NUMBER HASHES'!G52))</f>
        <v>7.8875171467764106E-3</v>
      </c>
      <c r="H52" s="10">
        <f>VALUE(IMDIV('NUMBER COLLISIONS'!H52,'NUMBER HASHES'!H52))</f>
        <v>2.7556342879637799E-3</v>
      </c>
      <c r="I52" s="10">
        <f>VALUE(IMDIV('NUMBER COLLISIONS'!I52,'NUMBER HASHES'!I52))</f>
        <v>9.5283468318246801E-5</v>
      </c>
    </row>
    <row r="53" spans="1:9">
      <c r="A53" s="3">
        <v>128</v>
      </c>
      <c r="B53" s="10">
        <f>VALUE(IMDIV('NUMBER COLLISIONS'!B53,'NUMBER HASHES'!B53))</f>
        <v>1.5825491873396099E-2</v>
      </c>
      <c r="C53" s="10">
        <f>VALUE(IMDIV('NUMBER COLLISIONS'!C53,'NUMBER HASHES'!C53))</f>
        <v>6.4499213424226501E-2</v>
      </c>
      <c r="D53" s="11">
        <f>VALUE(IMDIV('NUMBER COLLISIONS'!D53,'NUMBER HASHES'!D53))</f>
        <v>0.78951461904076004</v>
      </c>
      <c r="E53" s="18">
        <f>VALUE(IMDIV('NUMBER COLLISIONS'!E53,'NUMBER HASHES'!E53))</f>
        <v>8.2314588427057894E-3</v>
      </c>
      <c r="F53" s="10">
        <f>VALUE(IMDIV('NUMBER COLLISIONS'!F53,'NUMBER HASHES'!F53))</f>
        <v>0.48910016325746702</v>
      </c>
      <c r="G53" s="10">
        <f>VALUE(IMDIV('NUMBER COLLISIONS'!G53,'NUMBER HASHES'!G53))</f>
        <v>9.4339622641509396E-3</v>
      </c>
      <c r="H53" s="10">
        <f>VALUE(IMDIV('NUMBER COLLISIONS'!H53,'NUMBER HASHES'!H53))</f>
        <v>2.46232640598838E-3</v>
      </c>
      <c r="I53" s="10">
        <f>VALUE(IMDIV('NUMBER COLLISIONS'!I53,'NUMBER HASHES'!I53))</f>
        <v>9.5960080606467704E-5</v>
      </c>
    </row>
    <row r="54" spans="1:9">
      <c r="A54" s="3">
        <v>256</v>
      </c>
      <c r="B54" s="10">
        <f>VALUE(IMDIV('NUMBER COLLISIONS'!B54,'NUMBER HASHES'!B54))</f>
        <v>3.4273582044282699E-2</v>
      </c>
      <c r="C54" s="10">
        <f>VALUE(IMDIV('NUMBER COLLISIONS'!C54,'NUMBER HASHES'!C54))</f>
        <v>6.19707467282525E-2</v>
      </c>
      <c r="D54" s="10">
        <f>VALUE(IMDIV('NUMBER COLLISIONS'!D54,'NUMBER HASHES'!D54))</f>
        <v>0.102007676409802</v>
      </c>
      <c r="E54" s="18">
        <f>VALUE(IMDIV('NUMBER COLLISIONS'!E54,'NUMBER HASHES'!E54))</f>
        <v>8.9151873767258395E-3</v>
      </c>
      <c r="F54" s="10">
        <f>VALUE(IMDIV('NUMBER COLLISIONS'!F54,'NUMBER HASHES'!F54))</f>
        <v>0.47348916761687598</v>
      </c>
      <c r="G54" s="10">
        <f>VALUE(IMDIV('NUMBER COLLISIONS'!G54,'NUMBER HASHES'!G54))</f>
        <v>8.1047381546134698E-3</v>
      </c>
      <c r="H54" s="10">
        <f>VALUE(IMDIV('NUMBER COLLISIONS'!H54,'NUMBER HASHES'!H54))</f>
        <v>2.9612081729345598E-4</v>
      </c>
      <c r="I54" s="10">
        <f>VALUE(IMDIV('NUMBER COLLISIONS'!I54,'NUMBER HASHES'!I54))</f>
        <v>1.2305325898865601E-2</v>
      </c>
    </row>
    <row r="55" spans="1:9">
      <c r="A55" s="3">
        <v>512</v>
      </c>
      <c r="B55" s="10">
        <f>VALUE(IMDIV('NUMBER COLLISIONS'!B55,'NUMBER HASHES'!B55))</f>
        <v>5.1022864019253898E-2</v>
      </c>
      <c r="C55" s="10">
        <f>VALUE(IMDIV('NUMBER COLLISIONS'!C55,'NUMBER HASHES'!C55))</f>
        <v>0.129500085309674</v>
      </c>
      <c r="D55" s="10">
        <f>VALUE(IMDIV('NUMBER COLLISIONS'!D55,'NUMBER HASHES'!D55))</f>
        <v>0.122184954480115</v>
      </c>
      <c r="E55" s="18">
        <f>VALUE(IMDIV('NUMBER COLLISIONS'!E55,'NUMBER HASHES'!E55))</f>
        <v>3.85160011328236E-2</v>
      </c>
      <c r="F55" s="10">
        <f>VALUE(IMDIV('NUMBER COLLISIONS'!F55,'NUMBER HASHES'!F55))</f>
        <v>0.46292199672982598</v>
      </c>
      <c r="G55" s="10">
        <f>VALUE(IMDIV('NUMBER COLLISIONS'!G55,'NUMBER HASHES'!G55))</f>
        <v>5.1101884381986604E-3</v>
      </c>
      <c r="H55" s="10">
        <f>VALUE(IMDIV('NUMBER COLLISIONS'!H55,'NUMBER HASHES'!H55))</f>
        <v>1.64013506994694E-3</v>
      </c>
      <c r="I55" s="10">
        <f>VALUE(IMDIV('NUMBER COLLISIONS'!I55,'NUMBER HASHES'!I55))</f>
        <v>1.74013921113689E-3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BYTES SAVED</vt:lpstr>
      <vt:lpstr>NUMBER HASHES</vt:lpstr>
      <vt:lpstr>NUMBER COLLISIONS</vt:lpstr>
      <vt:lpstr>Percentage Saved</vt:lpstr>
      <vt:lpstr>Average Chunk Size</vt:lpstr>
      <vt:lpstr>Average Matching Chunk Size</vt:lpstr>
      <vt:lpstr>Chunk Size - Match VS Unmatched</vt:lpstr>
      <vt:lpstr>Percentage of Chunks Matching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Woelfel</dc:creator>
  <cp:lastModifiedBy>Keith Woelfel</cp:lastModifiedBy>
  <dcterms:created xsi:type="dcterms:W3CDTF">2014-02-20T08:01:49Z</dcterms:created>
  <dcterms:modified xsi:type="dcterms:W3CDTF">2014-03-27T10:48:39Z</dcterms:modified>
</cp:coreProperties>
</file>