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estment Analysis" sheetId="1" state="visible" r:id="rId1"/>
    <sheet name="Instruc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"/>
    <numFmt numFmtId="165" formatCode="0.0%"/>
  </numFmts>
  <fonts count="11">
    <font>
      <name val="Calibri"/>
      <family val="2"/>
      <color theme="1"/>
      <sz val="11"/>
      <scheme val="minor"/>
    </font>
    <font>
      <b val="1"/>
      <sz val="16"/>
    </font>
    <font>
      <b val="1"/>
      <color rgb="00FF0000"/>
      <sz val="12"/>
    </font>
    <font>
      <color rgb="00FF8C00"/>
    </font>
    <font>
      <color rgb="00008000"/>
    </font>
    <font>
      <color rgb="001F4E79"/>
    </font>
    <font>
      <b val="1"/>
      <color rgb="00FFFFFF"/>
      <sz val="12"/>
    </font>
    <font>
      <b val="1"/>
      <color rgb="00000000"/>
    </font>
    <font>
      <b val="1"/>
      <sz val="11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D9E2F3"/>
        <bgColor rgb="00D9E2F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2" borderId="0" pivotButton="0" quotePrefix="0" xfId="0"/>
    <xf numFmtId="0" fontId="7" fillId="3" borderId="0" pivotButton="0" quotePrefix="0" xfId="0"/>
    <xf numFmtId="3" fontId="7" fillId="3" borderId="0" pivotButton="0" quotePrefix="0" xfId="0"/>
    <xf numFmtId="164" fontId="0" fillId="4" borderId="0" pivotButton="0" quotePrefix="0" xfId="0"/>
    <xf numFmtId="3" fontId="0" fillId="4" borderId="0" pivotButton="0" quotePrefix="0" xfId="0"/>
    <xf numFmtId="10" fontId="7" fillId="3" borderId="0" pivotButton="0" quotePrefix="0" xfId="0"/>
    <xf numFmtId="10" fontId="0" fillId="4" borderId="0" pivotButton="0" quotePrefix="0" xfId="0"/>
    <xf numFmtId="165" fontId="0" fillId="4" borderId="0" pivotButton="0" quotePrefix="0" xfId="0"/>
    <xf numFmtId="2" fontId="0" fillId="4" borderId="0" pivotButton="0" quotePrefix="0" xfId="0"/>
    <xf numFmtId="0" fontId="8" fillId="5" borderId="1" pivotButton="0" quotePrefix="0" xfId="0"/>
    <xf numFmtId="0" fontId="0" fillId="0" borderId="1" pivotButton="0" quotePrefix="0" xfId="0"/>
    <xf numFmtId="3" fontId="0" fillId="0" borderId="1" pivotButton="0" quotePrefix="0" xfId="0"/>
    <xf numFmtId="0" fontId="9" fillId="0" borderId="0" pivotButton="0" quotePrefix="0" xfId="0"/>
    <xf numFmtId="3" fontId="9" fillId="4" borderId="0" pivotButton="0" quotePrefix="0" xfId="0"/>
    <xf numFmtId="0" fontId="8" fillId="5" borderId="0" pivotButton="0" quotePrefix="0" xfId="0"/>
    <xf numFmtId="3" fontId="0" fillId="0" borderId="0" pivotButton="0" quotePrefix="0" xfId="0"/>
    <xf numFmtId="165" fontId="0" fillId="0" borderId="0" pivotButton="0" quotePrefix="0" xfId="0"/>
    <xf numFmtId="0" fontId="1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7"/>
  <sheetViews>
    <sheetView workbookViewId="0">
      <selection activeCell="A1" sqref="A1"/>
    </sheetView>
  </sheetViews>
  <sheetFormatPr baseColWidth="8" defaultRowHeight="15"/>
  <cols>
    <col width="45" customWidth="1" min="1" max="1"/>
    <col width="25" customWidth="1" min="2" max="2"/>
    <col width="25" customWidth="1" min="3" max="3"/>
    <col width="20" customWidth="1" min="4" max="4"/>
    <col width="20" customWidth="1" min="5" max="5"/>
    <col width="25" customWidth="1" min="6" max="6"/>
  </cols>
  <sheetData>
    <row r="1">
      <c r="A1" s="1" t="inlineStr">
        <is>
          <t>DANISH RESIDENTIAL PROPERTY INVESTMENT ANALYSIS TEMPLATE</t>
        </is>
      </c>
    </row>
    <row r="3">
      <c r="A3" s="2" t="inlineStr">
        <is>
          <t>INSTRUCTIONS:</t>
        </is>
      </c>
    </row>
    <row r="4">
      <c r="A4" s="3" t="inlineStr">
        <is>
          <t>• Yellow cells = INPUT REQUIRED</t>
        </is>
      </c>
    </row>
    <row r="5">
      <c r="A5" s="4" t="inlineStr">
        <is>
          <t>• Green cells = CALCULATED AUTOMATICALLY</t>
        </is>
      </c>
    </row>
    <row r="6">
      <c r="A6" s="5" t="inlineStr">
        <is>
          <t>• Blue headers = SECTION TITLES</t>
        </is>
      </c>
    </row>
    <row r="9">
      <c r="A9" s="6" t="inlineStr">
        <is>
          <t>1. PROPERTY OVERVIEW</t>
        </is>
      </c>
    </row>
    <row r="11">
      <c r="A11" t="inlineStr">
        <is>
          <t>Property Name</t>
        </is>
      </c>
      <c r="B11" s="7" t="inlineStr">
        <is>
          <t>Enter property name</t>
        </is>
      </c>
    </row>
    <row r="12">
      <c r="A12" t="inlineStr">
        <is>
          <t>Address</t>
        </is>
      </c>
      <c r="B12" s="7" t="inlineStr">
        <is>
          <t>Enter full address</t>
        </is>
      </c>
    </row>
    <row r="13">
      <c r="A13" t="inlineStr">
        <is>
          <t>Completion Year</t>
        </is>
      </c>
      <c r="B13" s="8" t="inlineStr">
        <is>
          <t>Enter year</t>
        </is>
      </c>
    </row>
    <row r="14">
      <c r="A14" t="inlineStr">
        <is>
          <t>Total Units</t>
        </is>
      </c>
      <c r="B14" s="8" t="inlineStr">
        <is>
          <t>Enter number of units</t>
        </is>
      </c>
    </row>
    <row r="15">
      <c r="A15" t="inlineStr">
        <is>
          <t>Total GLA (sqm)</t>
        </is>
      </c>
      <c r="B15" s="8" t="inlineStr">
        <is>
          <t>Enter gross lettable area</t>
        </is>
      </c>
    </row>
    <row r="16">
      <c r="A16" t="inlineStr">
        <is>
          <t>Parking Spaces</t>
        </is>
      </c>
      <c r="B16" s="8" t="inlineStr">
        <is>
          <t>Enter number of parking spaces</t>
        </is>
      </c>
    </row>
    <row r="17">
      <c r="A17" t="inlineStr">
        <is>
          <t>ESG Rating</t>
        </is>
      </c>
      <c r="B17" s="7" t="inlineStr">
        <is>
          <t>Enter ESG certification</t>
        </is>
      </c>
    </row>
    <row r="18">
      <c r="A18" t="inlineStr">
        <is>
          <t>Average Unit Size (sqm)</t>
        </is>
      </c>
      <c r="B18" s="9">
        <f>B15/B14</f>
        <v/>
      </c>
    </row>
    <row r="20">
      <c r="A20" s="6" t="inlineStr">
        <is>
          <t>2. CURRENT FINANCIAL PERFORMANCE</t>
        </is>
      </c>
    </row>
    <row r="22">
      <c r="A22" t="inlineStr">
        <is>
          <t>Rental Income - Residential (DKK)</t>
        </is>
      </c>
      <c r="B22" s="8" t="inlineStr">
        <is>
          <t>Enter annual residential rental income</t>
        </is>
      </c>
    </row>
    <row r="23">
      <c r="A23" t="inlineStr">
        <is>
          <t>Rental Income - Parking (DKK)</t>
        </is>
      </c>
      <c r="B23" s="8" t="inlineStr">
        <is>
          <t>Enter annual parking rental income</t>
        </is>
      </c>
    </row>
    <row r="24">
      <c r="A24" t="inlineStr">
        <is>
          <t>Operating Expenses (DKK)</t>
        </is>
      </c>
      <c r="B24" s="8" t="inlineStr">
        <is>
          <t>Enter annual operating expenses</t>
        </is>
      </c>
    </row>
    <row r="25">
      <c r="A25" t="inlineStr">
        <is>
          <t>Stabilized NOI (DKK)</t>
        </is>
      </c>
      <c r="B25" s="8" t="inlineStr">
        <is>
          <t>Enter stabilized NOI if different from current</t>
        </is>
      </c>
    </row>
    <row r="26">
      <c r="A26" t="inlineStr">
        <is>
          <t>Total Rental Income (DKK)</t>
        </is>
      </c>
      <c r="B26" s="10">
        <f>B22+B23</f>
        <v/>
      </c>
    </row>
    <row r="27">
      <c r="A27" t="inlineStr">
        <is>
          <t>Net Operating Income (DKK)</t>
        </is>
      </c>
      <c r="B27" s="10">
        <f>B25-B24</f>
        <v/>
      </c>
    </row>
    <row r="28">
      <c r="A28" t="inlineStr">
        <is>
          <t>Rental Rate per sqm (DKK)</t>
        </is>
      </c>
      <c r="B28" s="10">
        <f>B25/B15</f>
        <v/>
      </c>
    </row>
    <row r="29">
      <c r="A29" t="inlineStr">
        <is>
          <t>OpEx per sqm (DKK)</t>
        </is>
      </c>
      <c r="B29" s="10">
        <f>B24/B15</f>
        <v/>
      </c>
    </row>
    <row r="30">
      <c r="A30" t="inlineStr">
        <is>
          <t>NOI per sqm (DKK)</t>
        </is>
      </c>
      <c r="B30" s="10">
        <f>B23/B15</f>
        <v/>
      </c>
    </row>
    <row r="32">
      <c r="A32" s="6" t="inlineStr">
        <is>
          <t>3. MARKET ASSUMPTIONS</t>
        </is>
      </c>
    </row>
    <row r="34">
      <c r="A34" t="inlineStr">
        <is>
          <t>Danish Central Bank Rate (%)</t>
        </is>
      </c>
      <c r="B34" s="11" t="n">
        <v>0.016</v>
      </c>
    </row>
    <row r="35">
      <c r="A35" t="inlineStr">
        <is>
          <t>Mortgage Rate 70% LTV (%)</t>
        </is>
      </c>
      <c r="B35" s="11" t="n">
        <v>0.035</v>
      </c>
    </row>
    <row r="36">
      <c r="A36" t="inlineStr">
        <is>
          <t>Additional Financing Rate (%)</t>
        </is>
      </c>
      <c r="B36" s="11" t="n">
        <v>0.045</v>
      </c>
    </row>
    <row r="37">
      <c r="A37" t="inlineStr">
        <is>
          <t>Exit Cap Rate (%)</t>
        </is>
      </c>
      <c r="B37" s="11" t="n">
        <v>0.045</v>
      </c>
    </row>
    <row r="38">
      <c r="A38" t="inlineStr">
        <is>
          <t>Annual Rent Growth (%)</t>
        </is>
      </c>
      <c r="B38" s="11" t="n">
        <v>0.02</v>
      </c>
    </row>
    <row r="39">
      <c r="A39" t="inlineStr">
        <is>
          <t>Annual OpEx Growth (%)</t>
        </is>
      </c>
      <c r="B39" s="11" t="n">
        <v>0.025</v>
      </c>
    </row>
    <row r="40">
      <c r="A40" t="inlineStr">
        <is>
          <t>Holding Period (years)</t>
        </is>
      </c>
      <c r="B40" s="8" t="n">
        <v>8</v>
      </c>
    </row>
    <row r="41">
      <c r="A41" t="inlineStr">
        <is>
          <t>Entry Yield Target (%)</t>
        </is>
      </c>
      <c r="B41" s="11" t="n">
        <v>0.046</v>
      </c>
    </row>
    <row r="43">
      <c r="A43" s="6" t="inlineStr">
        <is>
          <t>4. ACQUISITION ANALYSIS</t>
        </is>
      </c>
    </row>
    <row r="45">
      <c r="A45" t="inlineStr">
        <is>
          <t>Estimated Acquisition Price (DKK)</t>
        </is>
      </c>
      <c r="B45" s="10">
        <f>B27/B41</f>
        <v/>
      </c>
    </row>
    <row r="46">
      <c r="A46" t="inlineStr">
        <is>
          <t>Price per sqm (DKK)</t>
        </is>
      </c>
      <c r="B46" s="10">
        <f>B45/B15</f>
        <v/>
      </c>
    </row>
    <row r="47">
      <c r="A47" t="inlineStr">
        <is>
          <t>Entry Yield (%)</t>
        </is>
      </c>
      <c r="B47" s="12">
        <f>B27/B44</f>
        <v/>
      </c>
    </row>
    <row r="48">
      <c r="A48" t="inlineStr">
        <is>
          <t>Stabilized Entry Yield (%)</t>
        </is>
      </c>
      <c r="B48" s="12">
        <f>B25/B43</f>
        <v/>
      </c>
    </row>
    <row r="50">
      <c r="A50" s="6" t="inlineStr">
        <is>
          <t>5. FINANCING STRUCTURE</t>
        </is>
      </c>
    </row>
    <row r="52">
      <c r="A52" t="inlineStr">
        <is>
          <t>Acquisition Price (DKK)</t>
        </is>
      </c>
      <c r="B52" s="10">
        <f>B45</f>
        <v/>
      </c>
    </row>
    <row r="53">
      <c r="A53" t="inlineStr">
        <is>
          <t>Loan Amount 70% LTV (DKK)</t>
        </is>
      </c>
      <c r="B53" s="13">
        <f>B52*0.7</f>
        <v/>
      </c>
    </row>
    <row r="54">
      <c r="A54" t="inlineStr">
        <is>
          <t>Additional Loan 10% LTV (DKK)</t>
        </is>
      </c>
      <c r="B54" s="13">
        <f>B52*0.1</f>
        <v/>
      </c>
    </row>
    <row r="55">
      <c r="A55" t="inlineStr">
        <is>
          <t>Total Debt (DKK)</t>
        </is>
      </c>
      <c r="B55" s="10">
        <f>B53+B54</f>
        <v/>
      </c>
    </row>
    <row r="56">
      <c r="A56" t="inlineStr">
        <is>
          <t>Equity Investment (DKK)</t>
        </is>
      </c>
      <c r="B56" s="10">
        <f>B52-B55</f>
        <v/>
      </c>
    </row>
    <row r="57">
      <c r="A57" t="inlineStr">
        <is>
          <t>LTV Ratio (%)</t>
        </is>
      </c>
      <c r="B57" s="13">
        <f>B55/B52</f>
        <v/>
      </c>
    </row>
    <row r="58">
      <c r="A58" t="inlineStr">
        <is>
          <t>Arrangement Fees (DKK)</t>
        </is>
      </c>
      <c r="B58" s="10">
        <f>B55*0.01</f>
        <v/>
      </c>
    </row>
    <row r="60">
      <c r="A60" s="6" t="inlineStr">
        <is>
          <t>6. DEBT SERVICE ANALYSIS</t>
        </is>
      </c>
    </row>
    <row r="62">
      <c r="A62" t="inlineStr">
        <is>
          <t>Primary Loan Interest (DKK)</t>
        </is>
      </c>
      <c r="B62" s="10">
        <f>B53*B35</f>
        <v/>
      </c>
    </row>
    <row r="63">
      <c r="A63" t="inlineStr">
        <is>
          <t>Additional Loan Interest (DKK)</t>
        </is>
      </c>
      <c r="B63" s="10">
        <f>B54*B36</f>
        <v/>
      </c>
    </row>
    <row r="64">
      <c r="A64" t="inlineStr">
        <is>
          <t>Total Annual Interest (DKK)</t>
        </is>
      </c>
      <c r="B64" s="10">
        <f>B62+B63</f>
        <v/>
      </c>
    </row>
    <row r="65">
      <c r="A65" t="inlineStr">
        <is>
          <t>Year 1 Cash Flow After Debt Service (DKK)</t>
        </is>
      </c>
      <c r="B65" s="10">
        <f>B27-B64</f>
        <v/>
      </c>
    </row>
    <row r="66">
      <c r="A66" t="inlineStr">
        <is>
          <t>Cash-on-Cash Return (%)</t>
        </is>
      </c>
      <c r="B66" s="13">
        <f>B65/B56</f>
        <v/>
      </c>
    </row>
    <row r="67">
      <c r="A67" t="inlineStr">
        <is>
          <t>Debt Service Coverage Ratio</t>
        </is>
      </c>
      <c r="B67" s="14">
        <f>B27/B64</f>
        <v/>
      </c>
    </row>
    <row r="69">
      <c r="A69" s="6" t="inlineStr">
        <is>
          <t>7. 8-YEAR CASH FLOW PROJECTION</t>
        </is>
      </c>
    </row>
    <row r="71">
      <c r="A71" s="15" t="inlineStr">
        <is>
          <t>Year</t>
        </is>
      </c>
      <c r="B71" s="15" t="inlineStr">
        <is>
          <t>Rental Income</t>
        </is>
      </c>
      <c r="C71" s="15" t="inlineStr">
        <is>
          <t>Operating Expenses</t>
        </is>
      </c>
      <c r="D71" s="15" t="inlineStr">
        <is>
          <t>NOI</t>
        </is>
      </c>
      <c r="E71" s="15" t="inlineStr">
        <is>
          <t>Interest Expense</t>
        </is>
      </c>
      <c r="F71" s="15" t="inlineStr">
        <is>
          <t>Cash Flow After Debt Service</t>
        </is>
      </c>
    </row>
    <row r="72">
      <c r="A72" s="16" t="n">
        <v>1</v>
      </c>
      <c r="B72" s="17">
        <f>B26</f>
        <v/>
      </c>
      <c r="C72" s="17">
        <f>B24</f>
        <v/>
      </c>
      <c r="D72" s="17">
        <f>B72-C72</f>
        <v/>
      </c>
      <c r="E72" s="17">
        <f>B$64</f>
        <v/>
      </c>
      <c r="F72" s="17">
        <f>D72-E72</f>
        <v/>
      </c>
    </row>
    <row r="73">
      <c r="A73" s="16" t="n">
        <v>2</v>
      </c>
      <c r="B73" s="17">
        <f>B72*(1+B38)</f>
        <v/>
      </c>
      <c r="C73" s="17">
        <f>C72*(1+B39)</f>
        <v/>
      </c>
      <c r="D73" s="17">
        <f>B73-C73</f>
        <v/>
      </c>
      <c r="E73" s="17">
        <f>B$64</f>
        <v/>
      </c>
      <c r="F73" s="17">
        <f>D73-E73</f>
        <v/>
      </c>
    </row>
    <row r="74">
      <c r="A74" s="16" t="n">
        <v>3</v>
      </c>
      <c r="B74" s="17">
        <f>B73*(1+B38)</f>
        <v/>
      </c>
      <c r="C74" s="17">
        <f>C73*(1+B39)</f>
        <v/>
      </c>
      <c r="D74" s="17">
        <f>B74-C74</f>
        <v/>
      </c>
      <c r="E74" s="17">
        <f>B$64</f>
        <v/>
      </c>
      <c r="F74" s="17">
        <f>D74-E74</f>
        <v/>
      </c>
    </row>
    <row r="75">
      <c r="A75" s="16" t="n">
        <v>4</v>
      </c>
      <c r="B75" s="17">
        <f>B74*(1+B38)</f>
        <v/>
      </c>
      <c r="C75" s="17">
        <f>C74*(1+B39)</f>
        <v/>
      </c>
      <c r="D75" s="17">
        <f>B75-C75</f>
        <v/>
      </c>
      <c r="E75" s="17">
        <f>B$64</f>
        <v/>
      </c>
      <c r="F75" s="17">
        <f>D75-E75</f>
        <v/>
      </c>
    </row>
    <row r="76">
      <c r="A76" s="16" t="n">
        <v>5</v>
      </c>
      <c r="B76" s="17">
        <f>B75*(1+B38)</f>
        <v/>
      </c>
      <c r="C76" s="17">
        <f>C75*(1+B39)</f>
        <v/>
      </c>
      <c r="D76" s="17">
        <f>B76-C76</f>
        <v/>
      </c>
      <c r="E76" s="17">
        <f>B$64</f>
        <v/>
      </c>
      <c r="F76" s="17">
        <f>D76-E76</f>
        <v/>
      </c>
    </row>
    <row r="77">
      <c r="A77" s="16" t="n">
        <v>6</v>
      </c>
      <c r="B77" s="17">
        <f>B76*(1+B38)</f>
        <v/>
      </c>
      <c r="C77" s="17">
        <f>C76*(1+B39)</f>
        <v/>
      </c>
      <c r="D77" s="17">
        <f>B77-C77</f>
        <v/>
      </c>
      <c r="E77" s="17">
        <f>B$64</f>
        <v/>
      </c>
      <c r="F77" s="17">
        <f>D77-E77</f>
        <v/>
      </c>
    </row>
    <row r="78">
      <c r="A78" s="16" t="n">
        <v>7</v>
      </c>
      <c r="B78" s="17">
        <f>B77*(1+B38)</f>
        <v/>
      </c>
      <c r="C78" s="17">
        <f>C77*(1+B39)</f>
        <v/>
      </c>
      <c r="D78" s="17">
        <f>B78-C78</f>
        <v/>
      </c>
      <c r="E78" s="17">
        <f>B$64</f>
        <v/>
      </c>
      <c r="F78" s="17">
        <f>D78-E78</f>
        <v/>
      </c>
    </row>
    <row r="79">
      <c r="A79" s="16" t="n">
        <v>8</v>
      </c>
      <c r="B79" s="17">
        <f>B78*(1+B38)</f>
        <v/>
      </c>
      <c r="C79" s="17">
        <f>C78*(1+B39)</f>
        <v/>
      </c>
      <c r="D79" s="17">
        <f>B79-C79</f>
        <v/>
      </c>
      <c r="E79" s="17">
        <f>B$64</f>
        <v/>
      </c>
      <c r="F79" s="17">
        <f>D79-E79</f>
        <v/>
      </c>
    </row>
    <row r="80">
      <c r="E80" s="18" t="inlineStr">
        <is>
          <t>Total 8-Year Cash Flows:</t>
        </is>
      </c>
      <c r="F80" s="19">
        <f>SUM(F72:F79)</f>
        <v/>
      </c>
    </row>
    <row r="82">
      <c r="A82" s="6" t="inlineStr">
        <is>
          <t>8. EXIT ANALYSIS</t>
        </is>
      </c>
    </row>
    <row r="84">
      <c r="A84" t="inlineStr">
        <is>
          <t>Year 8 NOI (DKK)</t>
        </is>
      </c>
      <c r="B84" s="10">
        <f>D79</f>
        <v/>
      </c>
    </row>
    <row r="85">
      <c r="A85" t="inlineStr">
        <is>
          <t>Exit Cap Rate (%)</t>
        </is>
      </c>
      <c r="B85" s="13">
        <f>B37</f>
        <v/>
      </c>
    </row>
    <row r="86">
      <c r="A86" t="inlineStr">
        <is>
          <t>Gross Exit Value (DKK)</t>
        </is>
      </c>
      <c r="B86" s="10">
        <f>B84/B85</f>
        <v/>
      </c>
    </row>
    <row r="87">
      <c r="A87" t="inlineStr">
        <is>
          <t>Selling Costs 2% (DKK)</t>
        </is>
      </c>
      <c r="B87" s="13">
        <f>B86*0.02</f>
        <v/>
      </c>
    </row>
    <row r="88">
      <c r="A88" t="inlineStr">
        <is>
          <t>Net Exit Value (DKK)</t>
        </is>
      </c>
      <c r="B88" s="10">
        <f>B86-B87</f>
        <v/>
      </c>
    </row>
    <row r="89">
      <c r="A89" t="inlineStr">
        <is>
          <t>Debt Repayment (DKK)</t>
        </is>
      </c>
      <c r="B89" s="10">
        <f>B55</f>
        <v/>
      </c>
    </row>
    <row r="90">
      <c r="A90" t="inlineStr">
        <is>
          <t>Net Proceeds to Equity (DKK)</t>
        </is>
      </c>
      <c r="B90" s="10">
        <f>B88-B89</f>
        <v/>
      </c>
    </row>
    <row r="92">
      <c r="A92" s="6" t="inlineStr">
        <is>
          <t>9. RETURN CALCULATIONS</t>
        </is>
      </c>
    </row>
    <row r="94">
      <c r="A94" t="inlineStr">
        <is>
          <t>Total Cash Flows (8 years) (DKK)</t>
        </is>
      </c>
      <c r="B94" s="10">
        <f>F80</f>
        <v/>
      </c>
    </row>
    <row r="95">
      <c r="A95" t="inlineStr">
        <is>
          <t>Exit Proceeds to Equity (DKK)</t>
        </is>
      </c>
      <c r="B95" s="10">
        <f>B90</f>
        <v/>
      </c>
    </row>
    <row r="96">
      <c r="A96" t="inlineStr">
        <is>
          <t>Total Return to Equity (DKK)</t>
        </is>
      </c>
      <c r="B96" s="10">
        <f>B94+B95</f>
        <v/>
      </c>
    </row>
    <row r="97">
      <c r="A97" t="inlineStr">
        <is>
          <t>Equity Invested (DKK)</t>
        </is>
      </c>
      <c r="B97" s="10">
        <f>B56</f>
        <v/>
      </c>
    </row>
    <row r="98">
      <c r="A98" t="inlineStr">
        <is>
          <t>MOIC Levered</t>
        </is>
      </c>
      <c r="B98" s="14">
        <f>B96/B97</f>
        <v/>
      </c>
    </row>
    <row r="99">
      <c r="A99" t="inlineStr">
        <is>
          <t>Approximate IRR Levered (%)</t>
        </is>
      </c>
      <c r="B99" s="13">
        <f>(B98^(1/B40))-1</f>
        <v/>
      </c>
    </row>
    <row r="102">
      <c r="A102" s="6" t="inlineStr">
        <is>
          <t>10. SENSITIVITY ANALYSIS</t>
        </is>
      </c>
    </row>
    <row r="104">
      <c r="A104" s="20" t="inlineStr">
        <is>
          <t>Scenario</t>
        </is>
      </c>
      <c r="B104" s="20" t="inlineStr">
        <is>
          <t>Exit Cap Rate</t>
        </is>
      </c>
      <c r="C104" s="20" t="inlineStr">
        <is>
          <t>Acquisition Price</t>
        </is>
      </c>
      <c r="D104" s="20" t="inlineStr">
        <is>
          <t>Approx IRR</t>
        </is>
      </c>
    </row>
    <row r="105">
      <c r="A105" t="inlineStr">
        <is>
          <t>Base Case</t>
        </is>
      </c>
      <c r="B105">
        <f>B37</f>
        <v/>
      </c>
      <c r="C105" s="21">
        <f>B45</f>
        <v/>
      </c>
      <c r="D105">
        <f>B97</f>
        <v/>
      </c>
    </row>
    <row r="106">
      <c r="A106" t="inlineStr">
        <is>
          <t>Optimistic</t>
        </is>
      </c>
      <c r="B106" s="22" t="inlineStr">
        <is>
          <t>4.0%</t>
        </is>
      </c>
      <c r="C106" s="21">
        <f>B45*0.95</f>
        <v/>
      </c>
      <c r="D106" t="inlineStr">
        <is>
          <t>Manual calc needed</t>
        </is>
      </c>
    </row>
    <row r="107">
      <c r="A107" t="inlineStr">
        <is>
          <t>Pessimistic</t>
        </is>
      </c>
      <c r="B107" s="22" t="inlineStr">
        <is>
          <t>5.0%</t>
        </is>
      </c>
      <c r="C107" s="21">
        <f>B45*1.05</f>
        <v/>
      </c>
      <c r="D107" t="inlineStr">
        <is>
          <t>Manual calc needed</t>
        </is>
      </c>
    </row>
  </sheetData>
  <mergeCells count="11">
    <mergeCell ref="A82:C82"/>
    <mergeCell ref="A102:D102"/>
    <mergeCell ref="A60:C60"/>
    <mergeCell ref="A69:F69"/>
    <mergeCell ref="A43:C43"/>
    <mergeCell ref="A32:C32"/>
    <mergeCell ref="A1:F1"/>
    <mergeCell ref="A9:C9"/>
    <mergeCell ref="A92:C92"/>
    <mergeCell ref="A50:C50"/>
    <mergeCell ref="A20:C2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4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23" t="inlineStr">
        <is>
          <t>DANISH RESIDENTIAL PROPERTY INVESTMENT TEMPLATE - INSTRUCTIONS</t>
        </is>
      </c>
    </row>
    <row r="2">
      <c r="A2" t="inlineStr"/>
    </row>
    <row r="3">
      <c r="A3" s="18" t="inlineStr">
        <is>
          <t>HOW TO USE THIS TEMPLATE:</t>
        </is>
      </c>
    </row>
    <row r="4">
      <c r="A4" t="inlineStr"/>
    </row>
    <row r="5">
      <c r="A5" t="inlineStr">
        <is>
          <t>1. PROPERTY OVERVIEW:</t>
        </is>
      </c>
    </row>
    <row r="6">
      <c r="A6" t="inlineStr">
        <is>
          <t xml:space="preserve">   - Enter basic property information in yellow cells</t>
        </is>
      </c>
    </row>
    <row r="7">
      <c r="A7" t="inlineStr">
        <is>
          <t xml:space="preserve">   - Average unit size will calculate automatically</t>
        </is>
      </c>
    </row>
    <row r="8">
      <c r="A8" t="inlineStr"/>
    </row>
    <row r="9">
      <c r="A9" t="inlineStr">
        <is>
          <t>2. FINANCIAL PERFORMANCE:</t>
        </is>
      </c>
    </row>
    <row r="10">
      <c r="A10" t="inlineStr">
        <is>
          <t xml:space="preserve">   - Enter current rental income (residential and parking separately)</t>
        </is>
      </c>
    </row>
    <row r="11">
      <c r="A11" t="inlineStr">
        <is>
          <t xml:space="preserve">   - Enter annual operating expenses</t>
        </is>
      </c>
    </row>
    <row r="12">
      <c r="A12" t="inlineStr">
        <is>
          <t xml:space="preserve">   - Enter stabilized NOI if different from current</t>
        </is>
      </c>
    </row>
    <row r="13">
      <c r="A13" t="inlineStr">
        <is>
          <t xml:space="preserve">   - All per sqm metrics calculate automatically</t>
        </is>
      </c>
    </row>
    <row r="14">
      <c r="A14" t="inlineStr"/>
    </row>
    <row r="15">
      <c r="A15" t="inlineStr">
        <is>
          <t>3. MARKET ASSUMPTIONS:</t>
        </is>
      </c>
    </row>
    <row r="16">
      <c r="A16" t="inlineStr">
        <is>
          <t xml:space="preserve">   - Default values are provided based on current Danish market</t>
        </is>
      </c>
    </row>
    <row r="17">
      <c r="A17" t="inlineStr">
        <is>
          <t xml:space="preserve">   - Adjust as needed for specific analysis</t>
        </is>
      </c>
    </row>
    <row r="18">
      <c r="A18" t="inlineStr">
        <is>
          <t xml:space="preserve">   - Entry yield target determines acquisition price</t>
        </is>
      </c>
    </row>
    <row r="19">
      <c r="A19" t="inlineStr"/>
    </row>
    <row r="20">
      <c r="A20" t="inlineStr">
        <is>
          <t>4. AUTOMATIC CALCULATIONS:</t>
        </is>
      </c>
    </row>
    <row r="21">
      <c r="A21" t="inlineStr">
        <is>
          <t xml:space="preserve">   - Acquisition price calculated from NOI and target yield</t>
        </is>
      </c>
    </row>
    <row r="22">
      <c r="A22" t="inlineStr">
        <is>
          <t xml:space="preserve">   - Financing structure assumes 70% + 10% LTV</t>
        </is>
      </c>
    </row>
    <row r="23">
      <c r="A23" t="inlineStr">
        <is>
          <t xml:space="preserve">   - 8-year cash flow projection with growth assumptions</t>
        </is>
      </c>
    </row>
    <row r="24">
      <c r="A24" t="inlineStr">
        <is>
          <t xml:space="preserve">   - Exit analysis with specified cap rate</t>
        </is>
      </c>
    </row>
    <row r="25">
      <c r="A25" t="inlineStr">
        <is>
          <t xml:space="preserve">   - Return calculations (IRR, MOIC, Cash-on-Cash)</t>
        </is>
      </c>
    </row>
    <row r="26">
      <c r="A26" t="inlineStr"/>
    </row>
    <row r="27">
      <c r="A27" t="inlineStr">
        <is>
          <t>5. SENSITIVITY ANALYSIS:</t>
        </is>
      </c>
    </row>
    <row r="28">
      <c r="A28" t="inlineStr">
        <is>
          <t xml:space="preserve">   - Base case uses your inputs</t>
        </is>
      </c>
    </row>
    <row r="29">
      <c r="A29" t="inlineStr">
        <is>
          <t xml:space="preserve">   - Optimistic/Pessimistic scenarios for stress testing</t>
        </is>
      </c>
    </row>
    <row r="30">
      <c r="A30" t="inlineStr"/>
    </row>
    <row r="31">
      <c r="A31" s="18" t="inlineStr">
        <is>
          <t>KEY ASSUMPTIONS:</t>
        </is>
      </c>
    </row>
    <row r="32">
      <c r="A32" t="inlineStr">
        <is>
          <t>- Interest-only loans throughout holding period</t>
        </is>
      </c>
    </row>
    <row r="33">
      <c r="A33" t="inlineStr">
        <is>
          <t>- 2% selling costs at exit</t>
        </is>
      </c>
    </row>
    <row r="34">
      <c r="A34" t="inlineStr">
        <is>
          <t>- 1% arrangement fees on total debt</t>
        </is>
      </c>
    </row>
    <row r="35">
      <c r="A35" t="inlineStr">
        <is>
          <t>- Danish NPI-linked rent growth (typically 2%)</t>
        </is>
      </c>
    </row>
    <row r="36">
      <c r="A36" t="inlineStr">
        <is>
          <t>- Standard Danish residential property assumptions</t>
        </is>
      </c>
    </row>
    <row r="37">
      <c r="A37" t="inlineStr"/>
    </row>
    <row r="38">
      <c r="A38" s="18" t="inlineStr">
        <is>
          <t>VALIDATION:</t>
        </is>
      </c>
    </row>
    <row r="39">
      <c r="A39" t="inlineStr">
        <is>
          <t>- All formulas are cross-referenced</t>
        </is>
      </c>
    </row>
    <row r="40">
      <c r="A40" t="inlineStr">
        <is>
          <t>- Calculations follow Danish market standards</t>
        </is>
      </c>
    </row>
    <row r="41">
      <c r="A41" t="inlineStr">
        <is>
          <t>- Template tested with actual property data</t>
        </is>
      </c>
    </row>
    <row r="42">
      <c r="A42" t="inlineStr"/>
    </row>
    <row r="43">
      <c r="A43" t="inlineStr">
        <is>
          <t>For questions or customization, refer to the calculation methodology</t>
        </is>
      </c>
    </row>
    <row r="44">
      <c r="A44" t="inlineStr">
        <is>
          <t>used in the Birkehuset analysis.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2025-07-11T15:43:55Z</dcterms:created>
  <dcterms:modified xsi:type="dcterms:W3CDTF">2025-07-11T15:43:55Z</dcterms:modified>
</cp:coreProperties>
</file>